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1"/>
  </bookViews>
  <sheets>
    <sheet name="Tips - Posisi Akun - Siklus" sheetId="1" r:id="rId1"/>
    <sheet name="Ringkasan" sheetId="2" r:id="rId2"/>
    <sheet name="SOALL" sheetId="3" r:id="rId3"/>
    <sheet name="Jurnal Penjualan" sheetId="4" r:id="rId4"/>
    <sheet name="Jurnal Pembelian" sheetId="5" r:id="rId5"/>
    <sheet name="Jurnal Kas Masuk" sheetId="6" r:id="rId6"/>
    <sheet name="Jurnal Kas Keluar" sheetId="7" r:id="rId7"/>
    <sheet name="Jurnal Gabungan - Umum" sheetId="8" r:id="rId8"/>
    <sheet name="Buku Pembantu Piutang" sheetId="9" r:id="rId9"/>
    <sheet name="Kartu Persediaan" sheetId="10" r:id="rId10"/>
    <sheet name="Buku Pembantu Utang" sheetId="11" r:id="rId11"/>
    <sheet name="Buku Besar ( sblm penutupan )" sheetId="12" r:id="rId12"/>
    <sheet name="Neraca Saldo + Laporan Keuangan" sheetId="13" r:id="rId13"/>
    <sheet name="Jurnal Penutup" sheetId="14" r:id="rId14"/>
    <sheet name="Buku Besar ( stlh penutupan )" sheetId="15" r:id="rId15"/>
    <sheet name="Neraca Saldo+LK Stlh Penutupan" sheetId="16" r:id="rId16"/>
  </sheets>
  <calcPr calcId="144525"/>
  <extLst>
    <ext uri="GoogleSheetsCustomDataVersion2">
      <go:sheetsCustomData xmlns:go="http://customooxmlschemas.google.com/" r:id="rId20" roundtripDataChecksum="6YAWcp8xk7aLsDhc03FOfg7fIwhiDQikzNHbDBh/0fo="/>
    </ext>
  </extLst>
</workbook>
</file>

<file path=xl/calcChain.xml><?xml version="1.0" encoding="utf-8"?>
<calcChain xmlns="http://schemas.openxmlformats.org/spreadsheetml/2006/main">
  <c r="C9" i="16" l="1"/>
  <c r="B39" i="16" s="1"/>
  <c r="C8" i="16"/>
  <c r="B37" i="16" s="1"/>
  <c r="C7" i="16"/>
  <c r="B36" i="16" s="1"/>
  <c r="C41" i="16" s="1"/>
  <c r="C5" i="16"/>
  <c r="B31" i="16" s="1"/>
  <c r="O153" i="15"/>
  <c r="F153" i="15"/>
  <c r="C6" i="16" s="1"/>
  <c r="B32" i="16" s="1"/>
  <c r="P145" i="15"/>
  <c r="P146" i="15" s="1"/>
  <c r="P147" i="15" s="1"/>
  <c r="P144" i="15"/>
  <c r="O139" i="15"/>
  <c r="F139" i="15"/>
  <c r="O133" i="15"/>
  <c r="F133" i="15"/>
  <c r="O127" i="15"/>
  <c r="F127" i="15"/>
  <c r="O121" i="15"/>
  <c r="F121" i="15"/>
  <c r="O115" i="15"/>
  <c r="F115" i="15"/>
  <c r="O109" i="15"/>
  <c r="F109" i="15"/>
  <c r="P108" i="15"/>
  <c r="O102" i="15"/>
  <c r="O103" i="15" s="1"/>
  <c r="F100" i="15"/>
  <c r="G101" i="15" s="1"/>
  <c r="O94" i="15"/>
  <c r="F94" i="15"/>
  <c r="P87" i="15"/>
  <c r="O88" i="15" s="1"/>
  <c r="G85" i="15"/>
  <c r="F86" i="15" s="1"/>
  <c r="O79" i="15"/>
  <c r="F79" i="15"/>
  <c r="P72" i="15"/>
  <c r="P73" i="15" s="1"/>
  <c r="G72" i="15"/>
  <c r="D13" i="16" s="1"/>
  <c r="H35" i="16" s="1"/>
  <c r="P65" i="15"/>
  <c r="G63" i="15"/>
  <c r="D12" i="16" s="1"/>
  <c r="H30" i="16" s="1"/>
  <c r="P55" i="15"/>
  <c r="G55" i="15"/>
  <c r="D11" i="16" s="1"/>
  <c r="P49" i="15"/>
  <c r="G49" i="15"/>
  <c r="D10" i="16" s="1"/>
  <c r="O25" i="15"/>
  <c r="F23" i="15"/>
  <c r="O15" i="15"/>
  <c r="F9" i="15"/>
  <c r="C4" i="16" s="1"/>
  <c r="E42" i="14"/>
  <c r="E41" i="14"/>
  <c r="F39" i="14"/>
  <c r="F38" i="14"/>
  <c r="F37" i="14"/>
  <c r="F36" i="14"/>
  <c r="F35" i="14"/>
  <c r="F34" i="14"/>
  <c r="E33" i="14"/>
  <c r="E32" i="14"/>
  <c r="E31" i="14"/>
  <c r="F26" i="14"/>
  <c r="F43" i="14" s="1"/>
  <c r="F20" i="14"/>
  <c r="E9" i="14"/>
  <c r="F7" i="14"/>
  <c r="F23" i="14" s="1"/>
  <c r="F42" i="14" s="1"/>
  <c r="B74" i="13"/>
  <c r="B72" i="13"/>
  <c r="B71" i="13"/>
  <c r="C76" i="13" s="1"/>
  <c r="C68" i="13"/>
  <c r="B66" i="13"/>
  <c r="H65" i="13"/>
  <c r="B65" i="13"/>
  <c r="C57" i="13"/>
  <c r="D54" i="13"/>
  <c r="D48" i="13"/>
  <c r="D47" i="13"/>
  <c r="D46" i="13"/>
  <c r="D45" i="13"/>
  <c r="C37" i="13"/>
  <c r="C36" i="13"/>
  <c r="C38" i="13" s="1"/>
  <c r="D40" i="13" s="1"/>
  <c r="C35" i="13"/>
  <c r="C28" i="13"/>
  <c r="C27" i="13"/>
  <c r="D31" i="13" s="1"/>
  <c r="D23" i="13"/>
  <c r="C23" i="13"/>
  <c r="P107" i="12"/>
  <c r="O101" i="12"/>
  <c r="F99" i="12"/>
  <c r="P86" i="12"/>
  <c r="G84" i="12"/>
  <c r="P65" i="12"/>
  <c r="G63" i="12"/>
  <c r="P55" i="12"/>
  <c r="G55" i="12"/>
  <c r="P49" i="12"/>
  <c r="G49" i="12"/>
  <c r="O25" i="12"/>
  <c r="F23" i="12"/>
  <c r="O15" i="12"/>
  <c r="F9" i="12"/>
  <c r="G21" i="11"/>
  <c r="R6" i="11"/>
  <c r="R5" i="11"/>
  <c r="R4" i="11"/>
  <c r="G4" i="11"/>
  <c r="G5" i="11" s="1"/>
  <c r="G7" i="11" s="1"/>
  <c r="G8" i="11" s="1"/>
  <c r="B30" i="10"/>
  <c r="AG26" i="10"/>
  <c r="AD26" i="10"/>
  <c r="AG25" i="10"/>
  <c r="AG27" i="10" s="1"/>
  <c r="AD25" i="10"/>
  <c r="L25" i="10"/>
  <c r="L27" i="10" s="1"/>
  <c r="B32" i="10" s="1"/>
  <c r="I25" i="10"/>
  <c r="AG24" i="10"/>
  <c r="L24" i="10"/>
  <c r="AG23" i="10"/>
  <c r="L23" i="10"/>
  <c r="AG22" i="10"/>
  <c r="AA22" i="10"/>
  <c r="L22" i="10"/>
  <c r="F22" i="10"/>
  <c r="AG21" i="10"/>
  <c r="L21" i="10"/>
  <c r="AG20" i="10"/>
  <c r="AD20" i="10"/>
  <c r="L20" i="10"/>
  <c r="I20" i="10"/>
  <c r="AG19" i="10"/>
  <c r="L19" i="10"/>
  <c r="AG18" i="10"/>
  <c r="L18" i="10"/>
  <c r="AG17" i="10"/>
  <c r="AA17" i="10"/>
  <c r="L17" i="10"/>
  <c r="F17" i="10"/>
  <c r="AG16" i="10"/>
  <c r="L16" i="10"/>
  <c r="AG15" i="10"/>
  <c r="L15" i="10"/>
  <c r="AG14" i="10"/>
  <c r="AA14" i="10"/>
  <c r="L14" i="10"/>
  <c r="F14" i="10"/>
  <c r="AG13" i="10"/>
  <c r="L13" i="10"/>
  <c r="AG12" i="10"/>
  <c r="AD12" i="10"/>
  <c r="AC31" i="10" s="1"/>
  <c r="L12" i="10"/>
  <c r="I12" i="10"/>
  <c r="AG11" i="10"/>
  <c r="L11" i="10"/>
  <c r="AG10" i="10"/>
  <c r="AD10" i="10"/>
  <c r="L10" i="10"/>
  <c r="AG9" i="10"/>
  <c r="L9" i="10"/>
  <c r="AG8" i="10"/>
  <c r="L8" i="10"/>
  <c r="AG7" i="10"/>
  <c r="L7" i="10"/>
  <c r="AG6" i="10"/>
  <c r="AA6" i="10"/>
  <c r="L6" i="10"/>
  <c r="F6" i="10"/>
  <c r="AG5" i="10"/>
  <c r="AA5" i="10"/>
  <c r="L5" i="10"/>
  <c r="F5" i="10"/>
  <c r="B29" i="10" s="1"/>
  <c r="B31" i="10" s="1"/>
  <c r="B33" i="10" s="1"/>
  <c r="F22" i="9"/>
  <c r="F21" i="9"/>
  <c r="H21" i="9" s="1"/>
  <c r="J21" i="9" s="1"/>
  <c r="J22" i="9" s="1"/>
  <c r="J23" i="9" s="1"/>
  <c r="U6" i="9"/>
  <c r="U5" i="9"/>
  <c r="U4" i="9"/>
  <c r="J4" i="9"/>
  <c r="H39" i="8"/>
  <c r="G38" i="8"/>
  <c r="H37" i="8"/>
  <c r="H44" i="8" s="1"/>
  <c r="G36" i="8"/>
  <c r="H35" i="8"/>
  <c r="G34" i="8"/>
  <c r="G33" i="8"/>
  <c r="G32" i="8"/>
  <c r="G44" i="8" s="1"/>
  <c r="I28" i="8"/>
  <c r="J28" i="8" s="1"/>
  <c r="H27" i="8"/>
  <c r="J27" i="8" s="1"/>
  <c r="I24" i="8"/>
  <c r="H24" i="8"/>
  <c r="E33" i="7"/>
  <c r="E32" i="7"/>
  <c r="E31" i="7"/>
  <c r="E30" i="7"/>
  <c r="F29" i="7"/>
  <c r="I22" i="7"/>
  <c r="D22" i="7"/>
  <c r="J22" i="7" s="1"/>
  <c r="H21" i="7"/>
  <c r="F21" i="7"/>
  <c r="E21" i="7"/>
  <c r="J21" i="7" s="1"/>
  <c r="I19" i="7"/>
  <c r="H19" i="7"/>
  <c r="F19" i="7"/>
  <c r="E28" i="7" s="1"/>
  <c r="E19" i="7"/>
  <c r="E27" i="7" s="1"/>
  <c r="E34" i="7" s="1"/>
  <c r="D19" i="7"/>
  <c r="F26" i="7" s="1"/>
  <c r="F34" i="7" s="1"/>
  <c r="F30" i="6"/>
  <c r="E30" i="6"/>
  <c r="E29" i="6"/>
  <c r="F28" i="6"/>
  <c r="F31" i="6" s="1"/>
  <c r="I23" i="6"/>
  <c r="F23" i="6"/>
  <c r="E23" i="6"/>
  <c r="J23" i="6" s="1"/>
  <c r="H22" i="6"/>
  <c r="D22" i="6"/>
  <c r="J22" i="6" s="1"/>
  <c r="F20" i="6"/>
  <c r="F29" i="6" s="1"/>
  <c r="E20" i="6"/>
  <c r="D20" i="6"/>
  <c r="E28" i="6" s="1"/>
  <c r="E31" i="6" s="1"/>
  <c r="E28" i="5"/>
  <c r="F27" i="5"/>
  <c r="E27" i="5"/>
  <c r="E29" i="5" s="1"/>
  <c r="E22" i="5"/>
  <c r="F22" i="5" s="1"/>
  <c r="D21" i="5"/>
  <c r="F21" i="5" s="1"/>
  <c r="E19" i="5"/>
  <c r="F28" i="5" s="1"/>
  <c r="D19" i="5"/>
  <c r="D37" i="4"/>
  <c r="E34" i="4"/>
  <c r="E33" i="4"/>
  <c r="F32" i="4"/>
  <c r="E28" i="4"/>
  <c r="I28" i="4" s="1"/>
  <c r="D27" i="4"/>
  <c r="I24" i="4"/>
  <c r="H24" i="4"/>
  <c r="F24" i="4"/>
  <c r="F27" i="4" s="1"/>
  <c r="E24" i="4"/>
  <c r="F33" i="4" s="1"/>
  <c r="F35" i="4" s="1"/>
  <c r="D24" i="4"/>
  <c r="E32" i="4" s="1"/>
  <c r="E35" i="4" s="1"/>
  <c r="E88" i="3"/>
  <c r="E87" i="3"/>
  <c r="E86" i="3"/>
  <c r="E85" i="3"/>
  <c r="F84" i="3"/>
  <c r="F83" i="3"/>
  <c r="E82" i="3"/>
  <c r="E81" i="3"/>
  <c r="F80" i="3"/>
  <c r="E79" i="3"/>
  <c r="F78" i="3"/>
  <c r="F77" i="3"/>
  <c r="E77" i="3"/>
  <c r="F76" i="3"/>
  <c r="F75" i="3"/>
  <c r="E74" i="3"/>
  <c r="E73" i="3"/>
  <c r="E72" i="3"/>
  <c r="F71" i="3"/>
  <c r="E71" i="3"/>
  <c r="F70" i="3"/>
  <c r="F89" i="3" s="1"/>
  <c r="E70" i="3"/>
  <c r="E89" i="3" s="1"/>
  <c r="F64" i="3"/>
  <c r="E64" i="3"/>
  <c r="I27" i="4" l="1"/>
  <c r="C78" i="13"/>
  <c r="D42" i="13"/>
  <c r="D50" i="13" s="1"/>
  <c r="C56" i="13" s="1"/>
  <c r="D57" i="13" s="1"/>
  <c r="D59" i="13" s="1"/>
  <c r="H70" i="13" s="1"/>
  <c r="H78" i="13" s="1"/>
  <c r="F29" i="5"/>
  <c r="C24" i="16"/>
  <c r="B30" i="16"/>
  <c r="C33" i="16" s="1"/>
  <c r="C43" i="16" s="1"/>
  <c r="D24" i="16"/>
  <c r="H43" i="16"/>
  <c r="F40" i="14"/>
  <c r="F44" i="14" s="1"/>
  <c r="E22" i="14"/>
  <c r="E27" i="14" s="1"/>
  <c r="F27" i="14"/>
  <c r="E40" i="14" l="1"/>
  <c r="E44" i="14" s="1"/>
</calcChain>
</file>

<file path=xl/sharedStrings.xml><?xml version="1.0" encoding="utf-8"?>
<sst xmlns="http://schemas.openxmlformats.org/spreadsheetml/2006/main" count="2267" uniqueCount="376">
  <si>
    <t>Harta</t>
  </si>
  <si>
    <t>Siklus Akuntansi</t>
  </si>
  <si>
    <t>Harta Lancar</t>
  </si>
  <si>
    <t>Bertambah</t>
  </si>
  <si>
    <t>Berkurang</t>
  </si>
  <si>
    <t>Kas</t>
  </si>
  <si>
    <t>D</t>
  </si>
  <si>
    <t>K</t>
  </si>
  <si>
    <t>Transaksi</t>
  </si>
  <si>
    <t>Piutang</t>
  </si>
  <si>
    <t>Jurnal</t>
  </si>
  <si>
    <t>&lt;-&gt;</t>
  </si>
  <si>
    <t>Jurnal Penyesuaian pada akhir periode</t>
  </si>
  <si>
    <t>Persediaan</t>
  </si>
  <si>
    <t>Buku Besar</t>
  </si>
  <si>
    <t>Buku Besar Pembantu</t>
  </si>
  <si>
    <t>Deposito</t>
  </si>
  <si>
    <t>Neraca Saldo</t>
  </si>
  <si>
    <t>Harta Tidak Lancar / Tetap</t>
  </si>
  <si>
    <t>Laporan Keuangan</t>
  </si>
  <si>
    <t>Tanah</t>
  </si>
  <si>
    <t>Jurnal Penutup</t>
  </si>
  <si>
    <t>Bangunan</t>
  </si>
  <si>
    <t>Peralatan</t>
  </si>
  <si>
    <t>Kendaraan</t>
  </si>
  <si>
    <t>Mesin</t>
  </si>
  <si>
    <t>Akumulasi Penyusutan</t>
  </si>
  <si>
    <t>Kewajiban</t>
  </si>
  <si>
    <t>Kewajiban Jangka Pendek</t>
  </si>
  <si>
    <t>Hutang Usaha</t>
  </si>
  <si>
    <t>Hutang Bank dibawah 1 tahun</t>
  </si>
  <si>
    <t>Kewajiban Jangka Panjang</t>
  </si>
  <si>
    <t>Hutang Bank diatas 1 tahun</t>
  </si>
  <si>
    <t>Modal</t>
  </si>
  <si>
    <t>Prive</t>
  </si>
  <si>
    <t>Komponen Laba Rugi</t>
  </si>
  <si>
    <t>Penjualan</t>
  </si>
  <si>
    <t>Potongan Penjualan</t>
  </si>
  <si>
    <t>Retur Penjualan</t>
  </si>
  <si>
    <t>Pembelian</t>
  </si>
  <si>
    <t>Potongan Pembelian</t>
  </si>
  <si>
    <t>Retur pembelian</t>
  </si>
  <si>
    <t>Beban / Biaya</t>
  </si>
  <si>
    <t>Mencatat 6 jurnal :</t>
  </si>
  <si>
    <t>Posting Ke</t>
  </si>
  <si>
    <t>Bersifat</t>
  </si>
  <si>
    <t>Segala jenis bon --&gt; Diarsip</t>
  </si>
  <si>
    <t xml:space="preserve">Jurnal Penjualan </t>
  </si>
  <si>
    <r>
      <rPr>
        <sz val="11"/>
        <color theme="1"/>
        <rFont val="Calibri"/>
      </rPr>
      <t xml:space="preserve">Setelah Input Jurnal Penjualan </t>
    </r>
    <r>
      <rPr>
        <b/>
        <sz val="11"/>
        <color theme="1"/>
        <rFont val="Calibri"/>
      </rPr>
      <t>( berdasarkan faktur penjualan )</t>
    </r>
  </si>
  <si>
    <t>Buku Pembantu Piutang</t>
  </si>
  <si>
    <t>Menambah Piutang</t>
  </si>
  <si>
    <t>Stok persediaan</t>
  </si>
  <si>
    <t>Mengurangi Stok ( menggunakan SPK )</t>
  </si>
  <si>
    <t>Jurnal Pembelian</t>
  </si>
  <si>
    <r>
      <rPr>
        <sz val="11"/>
        <color theme="1"/>
        <rFont val="Calibri"/>
      </rPr>
      <t>Setelah Input Jurnal Pembelian</t>
    </r>
    <r>
      <rPr>
        <b/>
        <sz val="11"/>
        <color theme="1"/>
        <rFont val="Calibri"/>
      </rPr>
      <t xml:space="preserve"> ( berdasarkan faktur pembelian )</t>
    </r>
  </si>
  <si>
    <t>Buku Pembantu Utang</t>
  </si>
  <si>
    <t>Menambah Utang</t>
  </si>
  <si>
    <t>Menambah Stok ( menggunakan faktur pembelian )</t>
  </si>
  <si>
    <t>Jurnal Bank</t>
  </si>
  <si>
    <t>Setiap Ada Penerimaan Piutang</t>
  </si>
  <si>
    <t>Berdasarkan Penagihan Tanda terima ( kredit ) or penjualan tunai</t>
  </si>
  <si>
    <t>Mengurangi Piutang</t>
  </si>
  <si>
    <t>pekerjaan bank :</t>
  </si>
  <si>
    <t>Setiap Ada Pembayaran Utang</t>
  </si>
  <si>
    <t>Berdasarkan Pembayaran tanda terima ( kredit ) or pembelian tunai</t>
  </si>
  <si>
    <t>Mengurangi Utang</t>
  </si>
  <si>
    <t xml:space="preserve">* setor giro </t>
  </si>
  <si>
    <t>Pembayaran beban listrik dll</t>
  </si>
  <si>
    <t>Berdasarkan bon biaya yang dibayar melalui bank</t>
  </si>
  <si>
    <t>Menambah biaya pada laporan laba rugi</t>
  </si>
  <si>
    <t>* kliring</t>
  </si>
  <si>
    <t>Pembelian Aktiva Tetap</t>
  </si>
  <si>
    <t>Berdasarkan bon pembelian aktiva tetap</t>
  </si>
  <si>
    <t>Menambah aktiva tetap pada neraca</t>
  </si>
  <si>
    <t>* cek pembayaran masuk</t>
  </si>
  <si>
    <t>Penjualan aktiva tetap</t>
  </si>
  <si>
    <t>Berdasarkan kwitansi penerimaan uang</t>
  </si>
  <si>
    <t>Mengurangi aktiva tetap pada neraca</t>
  </si>
  <si>
    <t>* tarik tunai / setor tunai dll</t>
  </si>
  <si>
    <t>Jurnal Kas Masuk</t>
  </si>
  <si>
    <t>Setiap Ada Pembayaran Piutang</t>
  </si>
  <si>
    <t>Pembayaran penjualan bersifat tunai</t>
  </si>
  <si>
    <t>Menambah Laba</t>
  </si>
  <si>
    <t>Pendapatan Lain- Lain</t>
  </si>
  <si>
    <t>Jurnal Kas Keluar</t>
  </si>
  <si>
    <t>Pembelian tunai</t>
  </si>
  <si>
    <t>Pembayaran Biaya</t>
  </si>
  <si>
    <t>Jurnal Gabungan / Jurnal Umum</t>
  </si>
  <si>
    <t>Segala transaksi yang tidak dapat dijurnal diatas meliputi :</t>
  </si>
  <si>
    <t>Pembatalan Penjualan</t>
  </si>
  <si>
    <t>Pembatalan Pembelian</t>
  </si>
  <si>
    <t xml:space="preserve">Kesalahan Harga </t>
  </si>
  <si>
    <t>Penyusutan</t>
  </si>
  <si>
    <t>dll</t>
  </si>
  <si>
    <t>Akhir Periode ada 2 cara :</t>
  </si>
  <si>
    <t>Tutup Buku Closing</t>
  </si>
  <si>
    <t>Posting semua jurnal ke buku besar</t>
  </si>
  <si>
    <t>Posting semua jurnal ke Neraca Saldo</t>
  </si>
  <si>
    <t>Menyusun laporan keuangan</t>
  </si>
  <si>
    <t>1. Laporan Laba Rugi</t>
  </si>
  <si>
    <t>Neraca Saldo pindahkan ke buku besar</t>
  </si>
  <si>
    <t>2. Laporan Perubahan Modal ( Jika ada )</t>
  </si>
  <si>
    <t>3. Neraca</t>
  </si>
  <si>
    <t>4. Catatan atas laporan keuangan ( segala perincian )</t>
  </si>
  <si>
    <t>Membuat Jurnal Penutup</t>
  </si>
  <si>
    <t>Soal</t>
  </si>
  <si>
    <t>Alur</t>
  </si>
  <si>
    <t>1. Pada tanggal 1 Januari 2018, Tuan A mendirikan UD. X yang bergerak dibidang penjualan flashdisk</t>
  </si>
  <si>
    <t>Jurnal di jurnal gabungan</t>
  </si>
  <si>
    <t>Tuan A menyetorkan :</t>
  </si>
  <si>
    <t>- tanah 500.000.000</t>
  </si>
  <si>
    <t>- bangunan 300.000.000</t>
  </si>
  <si>
    <t>- Uang tunai 100.000.000</t>
  </si>
  <si>
    <t>2. Pada tanggal 2 Januari, UD.X membeli kendaraan kantor seharga 30.000.000 dari Tn. Amin  secara tunai ( no faktur 33 )</t>
  </si>
  <si>
    <t>3. Pada tanggal 3 Januari, UD.X melakukan pembelian barang 100 unit flash disk seharga @55.000 dari Toko X secara kredit ( no faktur 010 )</t>
  </si>
  <si>
    <t>Jurnal di jurnal pembelian -&gt; buku pembantu utang -&gt; posting juga di stok</t>
  </si>
  <si>
    <t>Hutang</t>
  </si>
  <si>
    <t>4. Pada tanggal 4 Januari, UD.X kembali melakukan pembelian barang 50 unit flashdisk seharga @52.500 dari Toko Y secara kredit ( no faktur 10010 )</t>
  </si>
  <si>
    <t>5. Ternyata barang yang dikirimkan toko X memiliki masalah. Maka sesuai kesepakatan, Tuan A melakukan retur /</t>
  </si>
  <si>
    <t>Jurnal di jurnal umum/ gabungan -&gt; buku pembantu utang -&gt; posting di stok</t>
  </si>
  <si>
    <t>Pengembalian kepada Toko X sebanyak 20 unit . ( no faktur 010 )</t>
  </si>
  <si>
    <t>Retur Pembelian</t>
  </si>
  <si>
    <t>6. Pada tanggal 10 Januari,  UD. X menjual barang kepada Tn. Joko , 10 unit flashdisk seharga 57.500 akan dibayar minggu depan ( no faktur 1 )</t>
  </si>
  <si>
    <t>Jurnal di jurnal penjualan -&gt; buku pembantu piutang -&gt; posting di stok</t>
  </si>
  <si>
    <t>7. Pada tanggal 11 Januari, UD. X kembali menjual barang kepada Sekolah QQ, 50 unit flashdisk seharga 58.500 akan dibayar minggu depan ( no faktur 2 )</t>
  </si>
  <si>
    <t>8. Pada tanggal 16 Januari, UD. X kembali melakukan pembelian barang sebanyak 30 unit flashdisk seharga @55.500 dari Toko X secara kredit ( no faktur 011 )</t>
  </si>
  <si>
    <t>9. Pada tanggal 16 Januari, Ada retur dari Sekolah QQ sebanyak 5 unit, karena spek yang diberikan tidak sesuai,</t>
  </si>
  <si>
    <t>Jurnal di jurnal gabungan / jurnal umum -&gt; buku pembantu piutang -&gt; posting juga di stok</t>
  </si>
  <si>
    <t xml:space="preserve"> maka sesuai kesepakatan dianggap potong tagihan. ( no faktur 2 )</t>
  </si>
  <si>
    <t>10. Pada tanggal 19 januari, UD. X melakukan pembayaran hutang kepada Toko X untuk transaksi tgl 3 januari ( no faktur 010 ) sebesar 4.400.000</t>
  </si>
  <si>
    <t>Jurnal di jurnal kas keluar -&gt; buku pembantu utang</t>
  </si>
  <si>
    <t xml:space="preserve">11. Pada tanggal 20 Januari, UD. X menerima pembayaran piutang dari sekolah QQ , dengan no faktur 2 </t>
  </si>
  <si>
    <t>Jurnal di jurnal kas masuk -&gt; buku pembantu piutang</t>
  </si>
  <si>
    <t>12. Pada tanggal 25 januari, UD. X melakukan pembayaran beban listrik sebesar 100.000</t>
  </si>
  <si>
    <t>Beban Listrik</t>
  </si>
  <si>
    <t>Jurnal di jurnal kas keluar</t>
  </si>
  <si>
    <t>13. Pada tanggal 27 Januari, ada penjualan tunai dari Tuan Budi , 25 unit flashdisk seharga @60.000 (faktur no 3)</t>
  </si>
  <si>
    <t>Catatan di jurnal penjualan -&gt; Jurnal di kas masuk -&gt; posting juga di stok</t>
  </si>
  <si>
    <t>14. Pada tanggal 28 januari, UD. X melakukan pembelian kepada Toko Y secara tunai . ( faktur no 10050 )</t>
  </si>
  <si>
    <t>Catat di kas keluar langsung -&gt; posting juga di stok</t>
  </si>
  <si>
    <t>Pembelian 10 unit flashdisk seharga @55.500 , namun Toko Y memberikan diskon sebesar @1.000 /unit</t>
  </si>
  <si>
    <t>15. Adanya penarikan prive sebesar 1.000.000 tanggal 29.1.18</t>
  </si>
  <si>
    <t>Dapat di posting di jurnal gabungan , dapat juga di kas keluar ( opsional )</t>
  </si>
  <si>
    <t>Kita posting di jurnal kas keluar</t>
  </si>
  <si>
    <t>16. Bangunan disusutkan selama 20 tahun, Kendaraan disusutkan selama 8 tahun. Tanggal 31.1.18</t>
  </si>
  <si>
    <t>Beban Penyusutan Kendaraan</t>
  </si>
  <si>
    <t>Dijurnal di jurnal gabungan</t>
  </si>
  <si>
    <t>Bangunan 300jt, Kendaraan 30jt</t>
  </si>
  <si>
    <t>Beban Penyusutan Gedung</t>
  </si>
  <si>
    <t>Bangunan = ( 300jt : 20 tahun x 1/12 )</t>
  </si>
  <si>
    <t>Akm Penyusutan Kendaraan</t>
  </si>
  <si>
    <t>Kendaraan = ( 30jt : 8 tahun x 1/12 )</t>
  </si>
  <si>
    <t>Akm Penyusutan Gedung</t>
  </si>
  <si>
    <t>17. Pembayaran beban gaji sebesar 250.000 secara tunai pada tanggal 31.1.18</t>
  </si>
  <si>
    <t>Beban gaji</t>
  </si>
  <si>
    <t>Dijurnal di jurnal kas keluar</t>
  </si>
  <si>
    <t>18. Ada penjualan ke sekolah QC sebanyak 80pcs flashdisk seharga @100.000 secara kredit pada tanggal 31.1.18 ( no faktur 4 )</t>
  </si>
  <si>
    <t>Buatlah Jurnalnya dalam btk jurnal khusus</t>
  </si>
  <si>
    <t>dan susun laporan keuangannya</t>
  </si>
  <si>
    <t>Neraca Saldo Sementara  Jurnal Gabungan</t>
  </si>
  <si>
    <t>Kode Akun</t>
  </si>
  <si>
    <t>Akun</t>
  </si>
  <si>
    <t>PD</t>
  </si>
  <si>
    <t>Piutang Dagang</t>
  </si>
  <si>
    <t>TN</t>
  </si>
  <si>
    <t>BG</t>
  </si>
  <si>
    <t>KD</t>
  </si>
  <si>
    <t>APG</t>
  </si>
  <si>
    <t>Akm Peny Gedung</t>
  </si>
  <si>
    <t>APK</t>
  </si>
  <si>
    <t>Akm Peny Kendaraan</t>
  </si>
  <si>
    <t>UD</t>
  </si>
  <si>
    <t>Hutang Dagang</t>
  </si>
  <si>
    <t>MD</t>
  </si>
  <si>
    <t>PRV</t>
  </si>
  <si>
    <t>PJ</t>
  </si>
  <si>
    <t>RPJ</t>
  </si>
  <si>
    <t>PB</t>
  </si>
  <si>
    <t>RPB</t>
  </si>
  <si>
    <t>PPB</t>
  </si>
  <si>
    <t>Pot Pembelian</t>
  </si>
  <si>
    <t>BBL</t>
  </si>
  <si>
    <t>BBG</t>
  </si>
  <si>
    <t>Beban Gaji</t>
  </si>
  <si>
    <t>PGG</t>
  </si>
  <si>
    <t>Beban Peny Gedung</t>
  </si>
  <si>
    <t>PKK</t>
  </si>
  <si>
    <t>Beban Peny Kendaraan</t>
  </si>
  <si>
    <t>Total</t>
  </si>
  <si>
    <t>Jurnal Penjualan</t>
  </si>
  <si>
    <t>Periode 2018</t>
  </si>
  <si>
    <t>Tanggal</t>
  </si>
  <si>
    <t>No Faktur</t>
  </si>
  <si>
    <t>Nama Costumer</t>
  </si>
  <si>
    <t>Penjualan Kredit</t>
  </si>
  <si>
    <t>Posting</t>
  </si>
  <si>
    <t>Penjualan Tunai</t>
  </si>
  <si>
    <t>Via Kas</t>
  </si>
  <si>
    <t>Via Bank</t>
  </si>
  <si>
    <t>(D)</t>
  </si>
  <si>
    <t>(K)</t>
  </si>
  <si>
    <t>10.1.18</t>
  </si>
  <si>
    <t>Tn Joko</t>
  </si>
  <si>
    <t>PIU 01</t>
  </si>
  <si>
    <t>11.1.18</t>
  </si>
  <si>
    <t>Sekolah QQ</t>
  </si>
  <si>
    <t>PIU 02</t>
  </si>
  <si>
    <t>27.1.18</t>
  </si>
  <si>
    <t>Tuan Budi ( CASH )</t>
  </si>
  <si>
    <t>31.1.18</t>
  </si>
  <si>
    <t>Sekolah QC</t>
  </si>
  <si>
    <t>PIU 03</t>
  </si>
  <si>
    <t>JPJ.01</t>
  </si>
  <si>
    <t>Neraca Saldo Sementara Jurnal Penjualan</t>
  </si>
  <si>
    <t>JPJ.02</t>
  </si>
  <si>
    <t>Nama Supplier</t>
  </si>
  <si>
    <t>POSTING</t>
  </si>
  <si>
    <t>3.1.18</t>
  </si>
  <si>
    <t>010</t>
  </si>
  <si>
    <t>Toko X</t>
  </si>
  <si>
    <t>UD 01</t>
  </si>
  <si>
    <t>4.1.18</t>
  </si>
  <si>
    <t>Toko Y</t>
  </si>
  <si>
    <t>UD 02</t>
  </si>
  <si>
    <t>16.1.18</t>
  </si>
  <si>
    <t>011</t>
  </si>
  <si>
    <t>JPB.01</t>
  </si>
  <si>
    <t>Neraca Saldo Sementara Jurnal Pembelian</t>
  </si>
  <si>
    <t>JPB.02</t>
  </si>
  <si>
    <t>Keterangan</t>
  </si>
  <si>
    <t>Kas Masuk</t>
  </si>
  <si>
    <t>20.1.18</t>
  </si>
  <si>
    <t>Tuan Budi</t>
  </si>
  <si>
    <t>JKM.01</t>
  </si>
  <si>
    <t>Neraca Saldo Sementara Jurnal Kas Masuk</t>
  </si>
  <si>
    <t>KM</t>
  </si>
  <si>
    <t>JKM.02</t>
  </si>
  <si>
    <t>Kas Keluar</t>
  </si>
  <si>
    <t>Pembelian Tunai</t>
  </si>
  <si>
    <t>2.1.18</t>
  </si>
  <si>
    <t>Tn. Amin</t>
  </si>
  <si>
    <t>Pembelian Kendaraan</t>
  </si>
  <si>
    <t>19.1.18</t>
  </si>
  <si>
    <t>25.1.18</t>
  </si>
  <si>
    <t>28.1.18</t>
  </si>
  <si>
    <t>29.1.18</t>
  </si>
  <si>
    <t>Penarikan Prive</t>
  </si>
  <si>
    <t>JKK.01</t>
  </si>
  <si>
    <t>Neraca Saldo Sementara Jurnal Kas Keluar</t>
  </si>
  <si>
    <t>KK</t>
  </si>
  <si>
    <t>JKK.02</t>
  </si>
  <si>
    <t>Jurnal Gabungan</t>
  </si>
  <si>
    <t>Jurnal Sebelumnya ( untuk koreksi )</t>
  </si>
  <si>
    <t>Jurnal Sekarang</t>
  </si>
  <si>
    <t>1.1.2018</t>
  </si>
  <si>
    <t>4.1.2018</t>
  </si>
  <si>
    <t>NB : Toko X - No faktur 010 ( retur flashdisk sebanyak 20 unit )</t>
  </si>
  <si>
    <t>16.1.2018</t>
  </si>
  <si>
    <t>NB : Sekolah QQ  - No Faktur 2 ( retur 5 unit )</t>
  </si>
  <si>
    <t>JGB.01</t>
  </si>
  <si>
    <t>PKD</t>
  </si>
  <si>
    <t>JGB.02</t>
  </si>
  <si>
    <t>PIU.01</t>
  </si>
  <si>
    <t>Perincian Piutang</t>
  </si>
  <si>
    <t>Posting dari</t>
  </si>
  <si>
    <t>Saldo    (D)</t>
  </si>
  <si>
    <t xml:space="preserve">Nama Costumer </t>
  </si>
  <si>
    <t>Saldo Awal</t>
  </si>
  <si>
    <t>Jurnal gabungan</t>
  </si>
  <si>
    <t>Saldo Akhir</t>
  </si>
  <si>
    <t>Qty</t>
  </si>
  <si>
    <t>Item</t>
  </si>
  <si>
    <t>@</t>
  </si>
  <si>
    <t>Harga Total</t>
  </si>
  <si>
    <t>Flashdisk</t>
  </si>
  <si>
    <t>X</t>
  </si>
  <si>
    <t>XXX</t>
  </si>
  <si>
    <t>+</t>
  </si>
  <si>
    <t>-</t>
  </si>
  <si>
    <t>PIU.02</t>
  </si>
  <si>
    <t>Retur flashdisk</t>
  </si>
  <si>
    <t>PIU.03</t>
  </si>
  <si>
    <t xml:space="preserve">Stok item </t>
  </si>
  <si>
    <t>Metode FIFO</t>
  </si>
  <si>
    <t>Masuk</t>
  </si>
  <si>
    <t>Keluar</t>
  </si>
  <si>
    <t>Stok</t>
  </si>
  <si>
    <t>Harga Beli</t>
  </si>
  <si>
    <t>Harga Jual</t>
  </si>
  <si>
    <t>Harga</t>
  </si>
  <si>
    <t>Harga Perolehan</t>
  </si>
  <si>
    <t>Retur Pembelian toko X</t>
  </si>
  <si>
    <t>Retur Penjualan Sekolah QQ</t>
  </si>
  <si>
    <t>Stok Akhir</t>
  </si>
  <si>
    <t>Persediaan awal</t>
  </si>
  <si>
    <t>HPP</t>
  </si>
  <si>
    <t>Stok akhir</t>
  </si>
  <si>
    <t>UD.01</t>
  </si>
  <si>
    <t>Perincian Utang</t>
  </si>
  <si>
    <t>Saldo    (K)</t>
  </si>
  <si>
    <t>Flashdisk 100 unit  @55.000</t>
  </si>
  <si>
    <t>Retur flashdisk faktur no 010</t>
  </si>
  <si>
    <t>retur 20 unit</t>
  </si>
  <si>
    <t>Flashdisk 30 unit @55.500</t>
  </si>
  <si>
    <t>Pelunasan bon no 010</t>
  </si>
  <si>
    <t>UD.02</t>
  </si>
  <si>
    <t>Flashdisk 50 unit @52.500</t>
  </si>
  <si>
    <t>Toko AC</t>
  </si>
  <si>
    <t>UD.03</t>
  </si>
  <si>
    <t>Cara 1 ( simpel )</t>
  </si>
  <si>
    <t>Cara 2 ( yang biasa )</t>
  </si>
  <si>
    <t>Berdasarkan Neraca Saldo Sementara</t>
  </si>
  <si>
    <t>Berdasarkan JURNAL !</t>
  </si>
  <si>
    <t>Ref</t>
  </si>
  <si>
    <t>Debet</t>
  </si>
  <si>
    <t>Kredit</t>
  </si>
  <si>
    <t>Saldo</t>
  </si>
  <si>
    <t>Tn. Amin ( pembelian kendaraan )</t>
  </si>
  <si>
    <t>1.1.18</t>
  </si>
  <si>
    <t>Setoran Modal</t>
  </si>
  <si>
    <t>Sekolah QQ ( Retur )</t>
  </si>
  <si>
    <t>Sekolah QQ ( pelunasan )</t>
  </si>
  <si>
    <t>Pembelian dari Tn. Amin</t>
  </si>
  <si>
    <t>Akm Peny Gedung / Bangunan</t>
  </si>
  <si>
    <t>Penyusutan Jan 2018</t>
  </si>
  <si>
    <t>Retur Toko X</t>
  </si>
  <si>
    <t>Retur Sekolah QQ</t>
  </si>
  <si>
    <t>Pot Pembelian Toko Y</t>
  </si>
  <si>
    <t>BLL</t>
  </si>
  <si>
    <t>Neraca Saldo bersifat perposisi</t>
  </si>
  <si>
    <t>Nama Akun</t>
  </si>
  <si>
    <t>Laporan Laba Rugi per akumulasi</t>
  </si>
  <si>
    <t>Penjualan Bersih</t>
  </si>
  <si>
    <t>HPP :</t>
  </si>
  <si>
    <t xml:space="preserve">Harga Pokok Penjualan  = </t>
  </si>
  <si>
    <t xml:space="preserve">Persediaan Awal + </t>
  </si>
  <si>
    <t>Persediaan Awal</t>
  </si>
  <si>
    <t>Pembeliann bersih  -</t>
  </si>
  <si>
    <t>Persediaan Akhir</t>
  </si>
  <si>
    <t>Pembelian Bersih</t>
  </si>
  <si>
    <t>Persediaan Akhir ( kartu stok )</t>
  </si>
  <si>
    <t>Harga pokok penjualan</t>
  </si>
  <si>
    <t>Laba Kotor</t>
  </si>
  <si>
    <t>Beban-beban :</t>
  </si>
  <si>
    <t>Laba Bersih</t>
  </si>
  <si>
    <t>Laporan Perubahan Modal</t>
  </si>
  <si>
    <t>Modal Awal</t>
  </si>
  <si>
    <t>Laba bersih</t>
  </si>
  <si>
    <t>Modal Akhir</t>
  </si>
  <si>
    <t>Neraca</t>
  </si>
  <si>
    <t xml:space="preserve">Aktiva </t>
  </si>
  <si>
    <t>Passiva</t>
  </si>
  <si>
    <t>Aktiva Lancar</t>
  </si>
  <si>
    <t>Hutang Lancar</t>
  </si>
  <si>
    <t>Total Aktiva Lancar</t>
  </si>
  <si>
    <t>Aktiva Tetap</t>
  </si>
  <si>
    <t>Gedung</t>
  </si>
  <si>
    <t>Total Aktiva Tetap</t>
  </si>
  <si>
    <t>Total Aktiva</t>
  </si>
  <si>
    <t>Total Passiva</t>
  </si>
  <si>
    <t>Jurnal Penutup | mengnolkan akun nominal  ataupun laba rugi , pembelian, penjualan, persediaan barang dagang, modal ,prive</t>
  </si>
  <si>
    <t>akun laba / rugi yang debet ubah ke kredit ataupun sebaliknya .balancekan menggunakan ikhitas laba/rugi</t>
  </si>
  <si>
    <t>Periode</t>
  </si>
  <si>
    <t>31 Januari 2018</t>
  </si>
  <si>
    <t>Ikhtisar Laba Rugi</t>
  </si>
  <si>
    <t>Ikhitisar Laba Rugi</t>
  </si>
  <si>
    <t xml:space="preserve"> jika modal di kredit berarti untung begitu sebaliknya </t>
  </si>
  <si>
    <t>Neraca Saldo Sementara Jurnal Penutup</t>
  </si>
  <si>
    <t>BPG</t>
  </si>
  <si>
    <t>BPK</t>
  </si>
  <si>
    <t>ILR</t>
  </si>
  <si>
    <t>PR</t>
  </si>
  <si>
    <t>JPU.01</t>
  </si>
  <si>
    <t>Laba</t>
  </si>
  <si>
    <t>JPU.10</t>
  </si>
  <si>
    <t>Neraca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</si>
</sst>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"/>
  </numFmts>
  <fonts count="10">
    <font>
      <sz val="11"/>
      <color theme="1"/>
      <name val="Calibri"/>
      <scheme val="minor"/>
    </font>
    <font>
      <b/>
      <sz val="16"/>
      <color theme="1"/>
      <name val="Calibri"/>
    </font>
    <font>
      <sz val="16"/>
      <color theme="1"/>
      <name val="Calibri"/>
    </font>
    <font>
      <sz val="18"/>
      <color theme="1"/>
      <name val="Calibri"/>
    </font>
    <font>
      <sz val="11"/>
      <name val="Calibri"/>
    </font>
    <font>
      <b/>
      <sz val="18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5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6" xfId="0" applyFont="1" applyBorder="1"/>
    <xf numFmtId="43" fontId="8" fillId="0" borderId="0" xfId="0" applyNumberFormat="1" applyFont="1"/>
    <xf numFmtId="0" fontId="8" fillId="0" borderId="7" xfId="0" applyFont="1" applyBorder="1"/>
    <xf numFmtId="0" fontId="9" fillId="0" borderId="0" xfId="0" quotePrefix="1" applyFont="1"/>
    <xf numFmtId="0" fontId="9" fillId="0" borderId="8" xfId="0" quotePrefix="1" applyFont="1" applyBorder="1"/>
    <xf numFmtId="0" fontId="8" fillId="0" borderId="9" xfId="0" applyFont="1" applyBorder="1"/>
    <xf numFmtId="0" fontId="8" fillId="0" borderId="8" xfId="0" applyFont="1" applyBorder="1"/>
    <xf numFmtId="43" fontId="8" fillId="0" borderId="8" xfId="0" applyNumberFormat="1" applyFont="1" applyBorder="1"/>
    <xf numFmtId="0" fontId="9" fillId="0" borderId="8" xfId="0" applyFont="1" applyBorder="1"/>
    <xf numFmtId="43" fontId="6" fillId="0" borderId="0" xfId="0" applyNumberFormat="1" applyFont="1"/>
    <xf numFmtId="0" fontId="8" fillId="2" borderId="3" xfId="0" applyFont="1" applyFill="1" applyBorder="1"/>
    <xf numFmtId="0" fontId="8" fillId="0" borderId="10" xfId="0" applyFont="1" applyBorder="1"/>
    <xf numFmtId="0" fontId="8" fillId="0" borderId="3" xfId="0" applyFont="1" applyBorder="1"/>
    <xf numFmtId="43" fontId="8" fillId="0" borderId="3" xfId="0" applyNumberFormat="1" applyFont="1" applyBorder="1"/>
    <xf numFmtId="43" fontId="6" fillId="3" borderId="3" xfId="0" applyNumberFormat="1" applyFont="1" applyFill="1" applyBorder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0" borderId="14" xfId="0" applyFont="1" applyBorder="1"/>
    <xf numFmtId="43" fontId="8" fillId="2" borderId="14" xfId="0" applyNumberFormat="1" applyFont="1" applyFill="1" applyBorder="1"/>
    <xf numFmtId="43" fontId="8" fillId="0" borderId="14" xfId="0" applyNumberFormat="1" applyFont="1" applyBorder="1"/>
    <xf numFmtId="0" fontId="8" fillId="0" borderId="15" xfId="0" applyFont="1" applyBorder="1"/>
    <xf numFmtId="43" fontId="8" fillId="2" borderId="15" xfId="0" applyNumberFormat="1" applyFont="1" applyFill="1" applyBorder="1"/>
    <xf numFmtId="43" fontId="8" fillId="0" borderId="15" xfId="0" applyNumberFormat="1" applyFont="1" applyBorder="1"/>
    <xf numFmtId="0" fontId="8" fillId="0" borderId="16" xfId="0" applyFont="1" applyBorder="1"/>
    <xf numFmtId="43" fontId="8" fillId="0" borderId="16" xfId="0" applyNumberFormat="1" applyFont="1" applyBorder="1"/>
    <xf numFmtId="43" fontId="8" fillId="3" borderId="20" xfId="0" applyNumberFormat="1" applyFont="1" applyFill="1" applyBorder="1"/>
    <xf numFmtId="43" fontId="6" fillId="0" borderId="3" xfId="0" applyNumberFormat="1" applyFont="1" applyBorder="1"/>
    <xf numFmtId="43" fontId="8" fillId="2" borderId="3" xfId="0" applyNumberFormat="1" applyFont="1" applyFill="1" applyBorder="1"/>
    <xf numFmtId="0" fontId="8" fillId="0" borderId="14" xfId="0" quotePrefix="1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15" xfId="0" quotePrefix="1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3" borderId="2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5" xfId="0" applyFont="1" applyFill="1" applyBorder="1"/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/>
    <xf numFmtId="164" fontId="6" fillId="0" borderId="3" xfId="0" applyNumberFormat="1" applyFont="1" applyBorder="1"/>
    <xf numFmtId="0" fontId="8" fillId="2" borderId="21" xfId="0" applyFont="1" applyFill="1" applyBorder="1"/>
    <xf numFmtId="0" fontId="8" fillId="2" borderId="22" xfId="0" applyFont="1" applyFill="1" applyBorder="1"/>
    <xf numFmtId="0" fontId="8" fillId="2" borderId="23" xfId="0" applyFont="1" applyFill="1" applyBorder="1"/>
    <xf numFmtId="0" fontId="8" fillId="2" borderId="4" xfId="0" applyFont="1" applyFill="1" applyBorder="1"/>
    <xf numFmtId="0" fontId="8" fillId="2" borderId="24" xfId="0" applyFont="1" applyFill="1" applyBorder="1"/>
    <xf numFmtId="0" fontId="8" fillId="2" borderId="25" xfId="0" applyFont="1" applyFill="1" applyBorder="1"/>
    <xf numFmtId="0" fontId="8" fillId="0" borderId="26" xfId="0" applyFont="1" applyBorder="1"/>
    <xf numFmtId="43" fontId="8" fillId="2" borderId="27" xfId="0" applyNumberFormat="1" applyFont="1" applyFill="1" applyBorder="1"/>
    <xf numFmtId="43" fontId="8" fillId="0" borderId="28" xfId="0" applyNumberFormat="1" applyFont="1" applyBorder="1"/>
    <xf numFmtId="43" fontId="8" fillId="0" borderId="29" xfId="0" applyNumberFormat="1" applyFont="1" applyBorder="1"/>
    <xf numFmtId="43" fontId="8" fillId="0" borderId="30" xfId="0" applyNumberFormat="1" applyFont="1" applyBorder="1"/>
    <xf numFmtId="43" fontId="8" fillId="2" borderId="16" xfId="0" applyNumberFormat="1" applyFont="1" applyFill="1" applyBorder="1"/>
    <xf numFmtId="0" fontId="8" fillId="0" borderId="31" xfId="0" applyFont="1" applyBorder="1"/>
    <xf numFmtId="43" fontId="8" fillId="0" borderId="31" xfId="0" applyNumberFormat="1" applyFont="1" applyBorder="1"/>
    <xf numFmtId="43" fontId="8" fillId="0" borderId="15" xfId="0" applyNumberFormat="1" applyFont="1" applyBorder="1" applyAlignment="1">
      <alignment horizontal="left"/>
    </xf>
    <xf numFmtId="43" fontId="8" fillId="0" borderId="32" xfId="0" applyNumberFormat="1" applyFont="1" applyBorder="1"/>
    <xf numFmtId="43" fontId="8" fillId="0" borderId="33" xfId="0" applyNumberFormat="1" applyFont="1" applyBorder="1"/>
    <xf numFmtId="43" fontId="8" fillId="0" borderId="34" xfId="0" applyNumberFormat="1" applyFont="1" applyBorder="1"/>
    <xf numFmtId="43" fontId="8" fillId="3" borderId="16" xfId="0" applyNumberFormat="1" applyFont="1" applyFill="1" applyBorder="1"/>
    <xf numFmtId="0" fontId="8" fillId="2" borderId="36" xfId="0" applyFont="1" applyFill="1" applyBorder="1"/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/>
    </xf>
    <xf numFmtId="43" fontId="8" fillId="0" borderId="3" xfId="0" applyNumberFormat="1" applyFont="1" applyBorder="1" applyAlignment="1">
      <alignment horizontal="center" vertical="center"/>
    </xf>
    <xf numFmtId="0" fontId="8" fillId="2" borderId="14" xfId="0" applyFont="1" applyFill="1" applyBorder="1"/>
    <xf numFmtId="164" fontId="8" fillId="2" borderId="15" xfId="0" applyNumberFormat="1" applyFont="1" applyFill="1" applyBorder="1"/>
    <xf numFmtId="0" fontId="6" fillId="2" borderId="36" xfId="0" applyFont="1" applyFill="1" applyBorder="1"/>
    <xf numFmtId="0" fontId="8" fillId="2" borderId="3" xfId="0" quotePrefix="1" applyFont="1" applyFill="1" applyBorder="1" applyAlignment="1">
      <alignment horizontal="center"/>
    </xf>
    <xf numFmtId="164" fontId="8" fillId="2" borderId="3" xfId="0" applyNumberFormat="1" applyFont="1" applyFill="1" applyBorder="1"/>
    <xf numFmtId="0" fontId="8" fillId="0" borderId="3" xfId="0" quotePrefix="1" applyFont="1" applyBorder="1" applyAlignment="1">
      <alignment horizontal="center"/>
    </xf>
    <xf numFmtId="0" fontId="8" fillId="2" borderId="37" xfId="0" applyFont="1" applyFill="1" applyBorder="1"/>
    <xf numFmtId="0" fontId="8" fillId="2" borderId="37" xfId="0" applyFont="1" applyFill="1" applyBorder="1" applyAlignment="1">
      <alignment horizontal="center"/>
    </xf>
    <xf numFmtId="164" fontId="8" fillId="2" borderId="37" xfId="0" applyNumberFormat="1" applyFont="1" applyFill="1" applyBorder="1"/>
    <xf numFmtId="43" fontId="8" fillId="2" borderId="37" xfId="0" applyNumberFormat="1" applyFont="1" applyFill="1" applyBorder="1"/>
    <xf numFmtId="0" fontId="8" fillId="0" borderId="31" xfId="0" applyFont="1" applyBorder="1" applyAlignment="1">
      <alignment horizontal="center"/>
    </xf>
    <xf numFmtId="164" fontId="8" fillId="0" borderId="31" xfId="0" applyNumberFormat="1" applyFont="1" applyBorder="1"/>
    <xf numFmtId="164" fontId="8" fillId="0" borderId="16" xfId="0" applyNumberFormat="1" applyFont="1" applyBorder="1"/>
    <xf numFmtId="0" fontId="8" fillId="2" borderId="16" xfId="0" applyFont="1" applyFill="1" applyBorder="1"/>
    <xf numFmtId="0" fontId="8" fillId="2" borderId="37" xfId="0" quotePrefix="1" applyFont="1" applyFill="1" applyBorder="1" applyAlignment="1">
      <alignment horizontal="center"/>
    </xf>
    <xf numFmtId="0" fontId="8" fillId="0" borderId="31" xfId="0" quotePrefix="1" applyFont="1" applyBorder="1" applyAlignment="1">
      <alignment horizontal="center"/>
    </xf>
    <xf numFmtId="164" fontId="8" fillId="2" borderId="16" xfId="0" applyNumberFormat="1" applyFont="1" applyFill="1" applyBorder="1"/>
    <xf numFmtId="0" fontId="8" fillId="2" borderId="16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164" fontId="8" fillId="0" borderId="14" xfId="0" applyNumberFormat="1" applyFont="1" applyBorder="1"/>
    <xf numFmtId="164" fontId="8" fillId="2" borderId="14" xfId="0" applyNumberFormat="1" applyFont="1" applyFill="1" applyBorder="1"/>
    <xf numFmtId="0" fontId="8" fillId="2" borderId="15" xfId="0" applyFont="1" applyFill="1" applyBorder="1" applyAlignment="1">
      <alignment horizontal="center"/>
    </xf>
    <xf numFmtId="164" fontId="8" fillId="0" borderId="15" xfId="0" applyNumberFormat="1" applyFont="1" applyBorder="1"/>
    <xf numFmtId="0" fontId="8" fillId="2" borderId="20" xfId="0" applyFont="1" applyFill="1" applyBorder="1"/>
    <xf numFmtId="0" fontId="8" fillId="2" borderId="20" xfId="0" applyFont="1" applyFill="1" applyBorder="1" applyAlignment="1">
      <alignment horizontal="center"/>
    </xf>
    <xf numFmtId="164" fontId="8" fillId="2" borderId="20" xfId="0" applyNumberFormat="1" applyFont="1" applyFill="1" applyBorder="1"/>
    <xf numFmtId="43" fontId="8" fillId="2" borderId="20" xfId="0" applyNumberFormat="1" applyFont="1" applyFill="1" applyBorder="1"/>
    <xf numFmtId="164" fontId="8" fillId="0" borderId="0" xfId="0" applyNumberFormat="1" applyFont="1"/>
    <xf numFmtId="0" fontId="8" fillId="2" borderId="14" xfId="0" quotePrefix="1" applyFont="1" applyFill="1" applyBorder="1"/>
    <xf numFmtId="0" fontId="8" fillId="2" borderId="15" xfId="0" quotePrefix="1" applyFont="1" applyFill="1" applyBorder="1"/>
    <xf numFmtId="43" fontId="8" fillId="2" borderId="15" xfId="0" applyNumberFormat="1" applyFont="1" applyFill="1" applyBorder="1" applyAlignment="1">
      <alignment horizontal="center"/>
    </xf>
    <xf numFmtId="0" fontId="8" fillId="0" borderId="15" xfId="0" quotePrefix="1" applyFont="1" applyBorder="1"/>
    <xf numFmtId="0" fontId="8" fillId="2" borderId="14" xfId="0" applyFont="1" applyFill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38" xfId="0" applyFont="1" applyBorder="1"/>
    <xf numFmtId="0" fontId="8" fillId="0" borderId="3" xfId="0" applyFont="1" applyBorder="1" applyAlignment="1">
      <alignment vertical="center"/>
    </xf>
    <xf numFmtId="43" fontId="8" fillId="0" borderId="38" xfId="0" applyNumberFormat="1" applyFont="1" applyBorder="1"/>
    <xf numFmtId="0" fontId="8" fillId="0" borderId="39" xfId="0" applyFont="1" applyBorder="1"/>
    <xf numFmtId="0" fontId="8" fillId="0" borderId="40" xfId="0" applyFont="1" applyBorder="1"/>
    <xf numFmtId="43" fontId="8" fillId="0" borderId="40" xfId="0" applyNumberFormat="1" applyFont="1" applyBorder="1"/>
    <xf numFmtId="0" fontId="8" fillId="0" borderId="41" xfId="0" applyFont="1" applyBorder="1"/>
    <xf numFmtId="0" fontId="8" fillId="0" borderId="42" xfId="0" applyFont="1" applyBorder="1"/>
    <xf numFmtId="0" fontId="8" fillId="0" borderId="43" xfId="0" applyFont="1" applyBorder="1"/>
    <xf numFmtId="0" fontId="8" fillId="0" borderId="44" xfId="0" applyFont="1" applyBorder="1"/>
    <xf numFmtId="43" fontId="6" fillId="0" borderId="43" xfId="0" applyNumberFormat="1" applyFont="1" applyBorder="1"/>
    <xf numFmtId="43" fontId="8" fillId="0" borderId="44" xfId="0" applyNumberFormat="1" applyFont="1" applyBorder="1"/>
    <xf numFmtId="43" fontId="6" fillId="0" borderId="45" xfId="0" applyNumberFormat="1" applyFont="1" applyBorder="1"/>
    <xf numFmtId="43" fontId="8" fillId="0" borderId="43" xfId="0" applyNumberFormat="1" applyFont="1" applyBorder="1"/>
    <xf numFmtId="43" fontId="8" fillId="0" borderId="45" xfId="0" applyNumberFormat="1" applyFont="1" applyBorder="1"/>
    <xf numFmtId="0" fontId="8" fillId="0" borderId="46" xfId="0" applyFont="1" applyBorder="1"/>
    <xf numFmtId="43" fontId="6" fillId="0" borderId="47" xfId="0" applyNumberFormat="1" applyFont="1" applyBorder="1"/>
    <xf numFmtId="43" fontId="8" fillId="0" borderId="41" xfId="0" applyNumberFormat="1" applyFont="1" applyBorder="1"/>
    <xf numFmtId="43" fontId="6" fillId="0" borderId="8" xfId="0" applyNumberFormat="1" applyFont="1" applyBorder="1"/>
    <xf numFmtId="165" fontId="8" fillId="0" borderId="0" xfId="0" applyNumberFormat="1" applyFont="1"/>
    <xf numFmtId="43" fontId="8" fillId="3" borderId="3" xfId="0" applyNumberFormat="1" applyFont="1" applyFill="1" applyBorder="1"/>
    <xf numFmtId="0" fontId="8" fillId="0" borderId="48" xfId="0" applyFont="1" applyBorder="1"/>
    <xf numFmtId="0" fontId="2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5" xfId="0" applyFont="1" applyBorder="1"/>
    <xf numFmtId="0" fontId="8" fillId="3" borderId="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8" fillId="3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8" fillId="2" borderId="1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4" fillId="0" borderId="35" xfId="0" applyFont="1" applyBorder="1"/>
    <xf numFmtId="0" fontId="4" fillId="0" borderId="30" xfId="0" applyFont="1" applyBorder="1"/>
    <xf numFmtId="0" fontId="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8" fillId="0" borderId="8" xfId="0" applyFont="1" applyBorder="1" applyAlignment="1">
      <alignment horizontal="center"/>
    </xf>
    <xf numFmtId="0" fontId="4" fillId="0" borderId="8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C32" sqref="C32"/>
    </sheetView>
  </sheetViews>
  <sheetFormatPr defaultColWidth="14.42578125" defaultRowHeight="15" customHeight="1"/>
  <cols>
    <col min="1" max="1" width="5.85546875" customWidth="1"/>
    <col min="2" max="2" width="39.140625" customWidth="1"/>
    <col min="3" max="3" width="14.85546875" customWidth="1"/>
    <col min="4" max="4" width="13.85546875" customWidth="1"/>
    <col min="5" max="6" width="8.7109375" customWidth="1"/>
    <col min="7" max="7" width="28.140625" customWidth="1"/>
    <col min="8" max="26" width="8.7109375" customWidth="1"/>
  </cols>
  <sheetData>
    <row r="1" spans="1:12" ht="23.25">
      <c r="A1" s="1" t="s">
        <v>0</v>
      </c>
      <c r="B1" s="2"/>
      <c r="C1" s="2"/>
      <c r="D1" s="2"/>
      <c r="F1" s="3"/>
      <c r="G1" s="3" t="s">
        <v>1</v>
      </c>
      <c r="H1" s="3"/>
      <c r="I1" s="3"/>
      <c r="J1" s="3"/>
      <c r="K1" s="3"/>
      <c r="L1" s="3"/>
    </row>
    <row r="2" spans="1:12" ht="23.25">
      <c r="A2" s="140" t="s">
        <v>2</v>
      </c>
      <c r="B2" s="141"/>
      <c r="C2" s="4" t="s">
        <v>3</v>
      </c>
      <c r="D2" s="4" t="s">
        <v>4</v>
      </c>
      <c r="F2" s="3"/>
      <c r="G2" s="3"/>
      <c r="H2" s="3"/>
      <c r="I2" s="3"/>
      <c r="J2" s="3"/>
      <c r="K2" s="3"/>
      <c r="L2" s="3"/>
    </row>
    <row r="3" spans="1:12" ht="23.25">
      <c r="A3" s="5">
        <v>1</v>
      </c>
      <c r="B3" s="6" t="s">
        <v>5</v>
      </c>
      <c r="C3" s="4" t="s">
        <v>6</v>
      </c>
      <c r="D3" s="4" t="s">
        <v>7</v>
      </c>
      <c r="F3" s="3">
        <v>1</v>
      </c>
      <c r="G3" s="3" t="s">
        <v>8</v>
      </c>
      <c r="H3" s="3"/>
      <c r="I3" s="3"/>
      <c r="J3" s="3"/>
      <c r="K3" s="3"/>
      <c r="L3" s="3"/>
    </row>
    <row r="4" spans="1:12" ht="23.25">
      <c r="A4" s="5">
        <v>2</v>
      </c>
      <c r="B4" s="6" t="s">
        <v>9</v>
      </c>
      <c r="C4" s="4" t="s">
        <v>6</v>
      </c>
      <c r="D4" s="4" t="s">
        <v>7</v>
      </c>
      <c r="F4" s="3">
        <v>2</v>
      </c>
      <c r="G4" s="3" t="s">
        <v>10</v>
      </c>
      <c r="H4" s="7" t="s">
        <v>11</v>
      </c>
      <c r="I4" s="7" t="s">
        <v>12</v>
      </c>
      <c r="J4" s="3"/>
      <c r="K4" s="3"/>
      <c r="L4" s="3"/>
    </row>
    <row r="5" spans="1:12" ht="23.25">
      <c r="A5" s="5">
        <v>3</v>
      </c>
      <c r="B5" s="6" t="s">
        <v>13</v>
      </c>
      <c r="C5" s="4" t="s">
        <v>6</v>
      </c>
      <c r="D5" s="4" t="s">
        <v>7</v>
      </c>
      <c r="F5" s="3">
        <v>3</v>
      </c>
      <c r="G5" s="3" t="s">
        <v>14</v>
      </c>
      <c r="H5" s="7" t="s">
        <v>11</v>
      </c>
      <c r="I5" s="3" t="s">
        <v>15</v>
      </c>
      <c r="J5" s="3"/>
      <c r="K5" s="3"/>
      <c r="L5" s="3"/>
    </row>
    <row r="6" spans="1:12" ht="23.25">
      <c r="A6" s="5">
        <v>4</v>
      </c>
      <c r="B6" s="6" t="s">
        <v>16</v>
      </c>
      <c r="C6" s="4" t="s">
        <v>6</v>
      </c>
      <c r="D6" s="4" t="s">
        <v>7</v>
      </c>
      <c r="F6" s="3">
        <v>4</v>
      </c>
      <c r="G6" s="3" t="s">
        <v>17</v>
      </c>
      <c r="H6" s="3"/>
      <c r="I6" s="3"/>
      <c r="J6" s="3"/>
      <c r="K6" s="3"/>
      <c r="L6" s="3"/>
    </row>
    <row r="7" spans="1:12" ht="23.25">
      <c r="A7" s="5" t="s">
        <v>18</v>
      </c>
      <c r="B7" s="5"/>
      <c r="C7" s="4" t="s">
        <v>3</v>
      </c>
      <c r="D7" s="4" t="s">
        <v>4</v>
      </c>
      <c r="F7" s="3">
        <v>5</v>
      </c>
      <c r="G7" s="3" t="s">
        <v>19</v>
      </c>
      <c r="H7" s="3"/>
      <c r="I7" s="3"/>
      <c r="J7" s="3"/>
      <c r="K7" s="3"/>
      <c r="L7" s="3"/>
    </row>
    <row r="8" spans="1:12" ht="23.25">
      <c r="A8" s="5">
        <v>1</v>
      </c>
      <c r="B8" s="6" t="s">
        <v>20</v>
      </c>
      <c r="C8" s="4" t="s">
        <v>6</v>
      </c>
      <c r="D8" s="4" t="s">
        <v>7</v>
      </c>
      <c r="F8" s="3">
        <v>6</v>
      </c>
      <c r="G8" s="3" t="s">
        <v>21</v>
      </c>
      <c r="H8" s="3"/>
      <c r="I8" s="3"/>
      <c r="J8" s="3"/>
      <c r="K8" s="3"/>
      <c r="L8" s="3"/>
    </row>
    <row r="9" spans="1:12" ht="21">
      <c r="A9" s="5">
        <v>2</v>
      </c>
      <c r="B9" s="6" t="s">
        <v>22</v>
      </c>
      <c r="C9" s="4" t="s">
        <v>6</v>
      </c>
      <c r="D9" s="4" t="s">
        <v>7</v>
      </c>
    </row>
    <row r="10" spans="1:12" ht="21">
      <c r="A10" s="5">
        <v>3</v>
      </c>
      <c r="B10" s="6" t="s">
        <v>23</v>
      </c>
      <c r="C10" s="4" t="s">
        <v>6</v>
      </c>
      <c r="D10" s="4" t="s">
        <v>7</v>
      </c>
    </row>
    <row r="11" spans="1:12" ht="21">
      <c r="A11" s="5">
        <v>4</v>
      </c>
      <c r="B11" s="6" t="s">
        <v>24</v>
      </c>
      <c r="C11" s="4" t="s">
        <v>6</v>
      </c>
      <c r="D11" s="4" t="s">
        <v>7</v>
      </c>
    </row>
    <row r="12" spans="1:12" ht="21">
      <c r="A12" s="5">
        <v>5</v>
      </c>
      <c r="B12" s="6" t="s">
        <v>25</v>
      </c>
      <c r="C12" s="4" t="s">
        <v>6</v>
      </c>
      <c r="D12" s="4" t="s">
        <v>7</v>
      </c>
    </row>
    <row r="13" spans="1:12" ht="21">
      <c r="A13" s="8">
        <v>6</v>
      </c>
      <c r="B13" s="9" t="s">
        <v>26</v>
      </c>
      <c r="C13" s="10" t="s">
        <v>7</v>
      </c>
      <c r="D13" s="10" t="s">
        <v>6</v>
      </c>
    </row>
    <row r="14" spans="1:12" ht="21">
      <c r="A14" s="2"/>
      <c r="B14" s="2"/>
      <c r="C14" s="2"/>
      <c r="D14" s="2"/>
    </row>
    <row r="15" spans="1:12" ht="21">
      <c r="A15" s="1" t="s">
        <v>27</v>
      </c>
      <c r="B15" s="2"/>
      <c r="C15" s="2"/>
      <c r="D15" s="2"/>
    </row>
    <row r="16" spans="1:12" ht="21">
      <c r="A16" s="140" t="s">
        <v>28</v>
      </c>
      <c r="B16" s="141"/>
      <c r="C16" s="4" t="s">
        <v>3</v>
      </c>
      <c r="D16" s="4" t="s">
        <v>4</v>
      </c>
    </row>
    <row r="17" spans="1:4" ht="21">
      <c r="A17" s="5">
        <v>1</v>
      </c>
      <c r="B17" s="6" t="s">
        <v>29</v>
      </c>
      <c r="C17" s="4" t="s">
        <v>7</v>
      </c>
      <c r="D17" s="4" t="s">
        <v>6</v>
      </c>
    </row>
    <row r="18" spans="1:4" ht="21">
      <c r="A18" s="5">
        <v>2</v>
      </c>
      <c r="B18" s="6" t="s">
        <v>30</v>
      </c>
      <c r="C18" s="4" t="s">
        <v>7</v>
      </c>
      <c r="D18" s="4" t="s">
        <v>6</v>
      </c>
    </row>
    <row r="19" spans="1:4" ht="21">
      <c r="A19" s="5" t="s">
        <v>31</v>
      </c>
      <c r="B19" s="5"/>
      <c r="C19" s="4" t="s">
        <v>3</v>
      </c>
      <c r="D19" s="4" t="s">
        <v>4</v>
      </c>
    </row>
    <row r="20" spans="1:4" ht="21">
      <c r="A20" s="5">
        <v>1</v>
      </c>
      <c r="B20" s="6" t="s">
        <v>32</v>
      </c>
      <c r="C20" s="4" t="s">
        <v>7</v>
      </c>
      <c r="D20" s="4" t="s">
        <v>6</v>
      </c>
    </row>
    <row r="21" spans="1:4" ht="15.75" customHeight="1">
      <c r="A21" s="2"/>
      <c r="B21" s="2"/>
      <c r="C21" s="2"/>
      <c r="D21" s="2"/>
    </row>
    <row r="22" spans="1:4" ht="15.75" customHeight="1">
      <c r="A22" s="140" t="s">
        <v>33</v>
      </c>
      <c r="B22" s="142"/>
      <c r="C22" s="4" t="s">
        <v>3</v>
      </c>
      <c r="D22" s="4" t="s">
        <v>4</v>
      </c>
    </row>
    <row r="23" spans="1:4" ht="15.75" customHeight="1">
      <c r="A23" s="5">
        <v>1</v>
      </c>
      <c r="B23" s="5" t="s">
        <v>33</v>
      </c>
      <c r="C23" s="4" t="s">
        <v>7</v>
      </c>
      <c r="D23" s="4" t="s">
        <v>6</v>
      </c>
    </row>
    <row r="24" spans="1:4" ht="15.75" customHeight="1">
      <c r="A24" s="5">
        <v>2</v>
      </c>
      <c r="B24" s="5" t="s">
        <v>34</v>
      </c>
      <c r="C24" s="4" t="s">
        <v>6</v>
      </c>
      <c r="D24" s="4" t="s">
        <v>7</v>
      </c>
    </row>
    <row r="25" spans="1:4" ht="15.75" customHeight="1">
      <c r="A25" s="2"/>
      <c r="B25" s="2"/>
      <c r="C25" s="2"/>
      <c r="D25" s="2"/>
    </row>
    <row r="26" spans="1:4" ht="15.75" customHeight="1">
      <c r="A26" s="140" t="s">
        <v>35</v>
      </c>
      <c r="B26" s="142"/>
      <c r="C26" s="4" t="s">
        <v>3</v>
      </c>
      <c r="D26" s="4" t="s">
        <v>4</v>
      </c>
    </row>
    <row r="27" spans="1:4" ht="15.75" customHeight="1">
      <c r="A27" s="5">
        <v>1</v>
      </c>
      <c r="B27" s="5" t="s">
        <v>36</v>
      </c>
      <c r="C27" s="4" t="s">
        <v>7</v>
      </c>
      <c r="D27" s="4" t="s">
        <v>6</v>
      </c>
    </row>
    <row r="28" spans="1:4" ht="15.75" customHeight="1">
      <c r="A28" s="5">
        <v>2</v>
      </c>
      <c r="B28" s="5" t="s">
        <v>37</v>
      </c>
      <c r="C28" s="4" t="s">
        <v>6</v>
      </c>
      <c r="D28" s="4" t="s">
        <v>7</v>
      </c>
    </row>
    <row r="29" spans="1:4" ht="15.75" customHeight="1">
      <c r="A29" s="5">
        <v>3</v>
      </c>
      <c r="B29" s="5" t="s">
        <v>38</v>
      </c>
      <c r="C29" s="4" t="s">
        <v>6</v>
      </c>
      <c r="D29" s="4" t="s">
        <v>7</v>
      </c>
    </row>
    <row r="30" spans="1:4" ht="15.75" customHeight="1">
      <c r="A30" s="5">
        <v>4</v>
      </c>
      <c r="B30" s="5" t="s">
        <v>39</v>
      </c>
      <c r="C30" s="4" t="s">
        <v>6</v>
      </c>
      <c r="D30" s="4" t="s">
        <v>7</v>
      </c>
    </row>
    <row r="31" spans="1:4" ht="15.75" customHeight="1">
      <c r="A31" s="5">
        <v>5</v>
      </c>
      <c r="B31" s="5" t="s">
        <v>40</v>
      </c>
      <c r="C31" s="4" t="s">
        <v>7</v>
      </c>
      <c r="D31" s="4" t="s">
        <v>6</v>
      </c>
    </row>
    <row r="32" spans="1:4" ht="15.75" customHeight="1">
      <c r="A32" s="5">
        <v>6</v>
      </c>
      <c r="B32" s="5" t="s">
        <v>41</v>
      </c>
      <c r="C32" s="4" t="s">
        <v>7</v>
      </c>
      <c r="D32" s="4" t="s">
        <v>6</v>
      </c>
    </row>
    <row r="33" spans="1:4" ht="15.75" customHeight="1">
      <c r="A33" s="5">
        <v>7</v>
      </c>
      <c r="B33" s="5" t="s">
        <v>42</v>
      </c>
      <c r="C33" s="4" t="s">
        <v>6</v>
      </c>
      <c r="D33" s="4" t="s">
        <v>7</v>
      </c>
    </row>
    <row r="34" spans="1:4" ht="15.75" customHeight="1"/>
    <row r="35" spans="1:4" ht="15.75" customHeight="1"/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B2"/>
    <mergeCell ref="A16:B16"/>
    <mergeCell ref="A22:B22"/>
    <mergeCell ref="A26:B26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/>
  </sheetViews>
  <sheetFormatPr defaultColWidth="14.42578125" defaultRowHeight="15" customHeight="1"/>
  <cols>
    <col min="1" max="1" width="16" customWidth="1"/>
    <col min="2" max="2" width="25.7109375" customWidth="1"/>
    <col min="3" max="3" width="9.5703125" customWidth="1"/>
    <col min="4" max="4" width="8.7109375" customWidth="1"/>
    <col min="5" max="5" width="9.85546875" customWidth="1"/>
    <col min="6" max="6" width="10.5703125" customWidth="1"/>
    <col min="7" max="7" width="4.42578125" customWidth="1"/>
    <col min="8" max="8" width="10.5703125" customWidth="1"/>
    <col min="9" max="9" width="13.28515625" customWidth="1"/>
    <col min="10" max="10" width="6.140625" customWidth="1"/>
    <col min="11" max="11" width="10.5703125" customWidth="1"/>
    <col min="12" max="12" width="13.28515625" customWidth="1"/>
    <col min="13" max="15" width="8.7109375" customWidth="1"/>
    <col min="16" max="16" width="3" customWidth="1"/>
    <col min="17" max="22" width="8.7109375" customWidth="1"/>
    <col min="23" max="23" width="26.42578125" customWidth="1"/>
    <col min="24" max="26" width="8.7109375" customWidth="1"/>
    <col min="27" max="27" width="10.5703125" customWidth="1"/>
    <col min="28" max="28" width="4.42578125" customWidth="1"/>
    <col min="29" max="29" width="15.7109375" customWidth="1"/>
    <col min="30" max="30" width="13.28515625" customWidth="1"/>
    <col min="31" max="31" width="4.42578125" customWidth="1"/>
    <col min="32" max="32" width="10.5703125" customWidth="1"/>
    <col min="33" max="33" width="13.28515625" customWidth="1"/>
  </cols>
  <sheetData>
    <row r="1" spans="1:33">
      <c r="A1" s="13" t="s">
        <v>282</v>
      </c>
      <c r="P1" s="18"/>
      <c r="V1" s="13" t="s">
        <v>282</v>
      </c>
    </row>
    <row r="2" spans="1:33">
      <c r="L2" s="86" t="s">
        <v>283</v>
      </c>
      <c r="P2" s="20"/>
      <c r="AG2" s="11" t="s">
        <v>283</v>
      </c>
    </row>
    <row r="3" spans="1:33">
      <c r="A3" s="144" t="s">
        <v>191</v>
      </c>
      <c r="B3" s="144" t="s">
        <v>229</v>
      </c>
      <c r="C3" s="144" t="s">
        <v>192</v>
      </c>
      <c r="D3" s="150" t="s">
        <v>284</v>
      </c>
      <c r="E3" s="141"/>
      <c r="F3" s="142"/>
      <c r="G3" s="150" t="s">
        <v>285</v>
      </c>
      <c r="H3" s="141"/>
      <c r="I3" s="142"/>
      <c r="J3" s="150" t="s">
        <v>286</v>
      </c>
      <c r="K3" s="141"/>
      <c r="L3" s="142"/>
      <c r="P3" s="20"/>
      <c r="V3" s="144" t="s">
        <v>191</v>
      </c>
      <c r="W3" s="144" t="s">
        <v>229</v>
      </c>
      <c r="X3" s="144" t="s">
        <v>192</v>
      </c>
      <c r="Y3" s="150" t="s">
        <v>284</v>
      </c>
      <c r="Z3" s="141"/>
      <c r="AA3" s="142"/>
      <c r="AB3" s="150" t="s">
        <v>285</v>
      </c>
      <c r="AC3" s="141"/>
      <c r="AD3" s="142"/>
      <c r="AE3" s="150" t="s">
        <v>286</v>
      </c>
      <c r="AF3" s="141"/>
      <c r="AG3" s="142"/>
    </row>
    <row r="4" spans="1:33">
      <c r="A4" s="146"/>
      <c r="B4" s="146"/>
      <c r="C4" s="146"/>
      <c r="D4" s="28" t="s">
        <v>270</v>
      </c>
      <c r="E4" s="28" t="s">
        <v>287</v>
      </c>
      <c r="F4" s="28" t="s">
        <v>188</v>
      </c>
      <c r="G4" s="28" t="s">
        <v>270</v>
      </c>
      <c r="H4" s="28" t="s">
        <v>288</v>
      </c>
      <c r="I4" s="28" t="s">
        <v>188</v>
      </c>
      <c r="J4" s="28" t="s">
        <v>270</v>
      </c>
      <c r="K4" s="28" t="s">
        <v>289</v>
      </c>
      <c r="L4" s="28" t="s">
        <v>188</v>
      </c>
      <c r="P4" s="20"/>
      <c r="V4" s="146"/>
      <c r="W4" s="146"/>
      <c r="X4" s="146"/>
      <c r="Y4" s="28" t="s">
        <v>270</v>
      </c>
      <c r="Z4" s="28" t="s">
        <v>287</v>
      </c>
      <c r="AA4" s="28" t="s">
        <v>188</v>
      </c>
      <c r="AB4" s="28" t="s">
        <v>270</v>
      </c>
      <c r="AC4" s="28" t="s">
        <v>290</v>
      </c>
      <c r="AD4" s="28" t="s">
        <v>188</v>
      </c>
      <c r="AE4" s="28" t="s">
        <v>270</v>
      </c>
      <c r="AF4" s="28" t="s">
        <v>289</v>
      </c>
      <c r="AG4" s="28" t="s">
        <v>188</v>
      </c>
    </row>
    <row r="5" spans="1:33">
      <c r="A5" s="28" t="s">
        <v>217</v>
      </c>
      <c r="B5" s="28" t="s">
        <v>219</v>
      </c>
      <c r="C5" s="87" t="s">
        <v>218</v>
      </c>
      <c r="D5" s="28">
        <v>100</v>
      </c>
      <c r="E5" s="88">
        <v>55000</v>
      </c>
      <c r="F5" s="88">
        <f t="shared" ref="F5:F6" si="0">E5*D5</f>
        <v>5500000</v>
      </c>
      <c r="G5" s="30"/>
      <c r="H5" s="30"/>
      <c r="I5" s="30"/>
      <c r="J5" s="28">
        <v>100</v>
      </c>
      <c r="K5" s="45">
        <v>55000</v>
      </c>
      <c r="L5" s="45">
        <f t="shared" ref="L5:L25" si="1">K5*J5</f>
        <v>5500000</v>
      </c>
      <c r="P5" s="20"/>
      <c r="V5" s="30" t="s">
        <v>217</v>
      </c>
      <c r="W5" s="30" t="s">
        <v>219</v>
      </c>
      <c r="X5" s="89" t="s">
        <v>218</v>
      </c>
      <c r="Y5" s="30">
        <v>100</v>
      </c>
      <c r="Z5" s="58">
        <v>55000</v>
      </c>
      <c r="AA5" s="58">
        <f t="shared" ref="AA5:AA6" si="2">Z5*Y5</f>
        <v>5500000</v>
      </c>
      <c r="AB5" s="30"/>
      <c r="AC5" s="30"/>
      <c r="AD5" s="30"/>
      <c r="AE5" s="30">
        <v>100</v>
      </c>
      <c r="AF5" s="31">
        <v>55000</v>
      </c>
      <c r="AG5" s="31">
        <f t="shared" ref="AG5:AG26" si="3">AF5*AE5</f>
        <v>5500000</v>
      </c>
    </row>
    <row r="6" spans="1:33">
      <c r="A6" s="90" t="s">
        <v>221</v>
      </c>
      <c r="B6" s="90" t="s">
        <v>222</v>
      </c>
      <c r="C6" s="91">
        <v>10010</v>
      </c>
      <c r="D6" s="90">
        <v>50</v>
      </c>
      <c r="E6" s="92">
        <v>52500</v>
      </c>
      <c r="F6" s="92">
        <f t="shared" si="0"/>
        <v>2625000</v>
      </c>
      <c r="G6" s="72"/>
      <c r="H6" s="72"/>
      <c r="I6" s="72"/>
      <c r="J6" s="90">
        <v>100</v>
      </c>
      <c r="K6" s="93">
        <v>55000</v>
      </c>
      <c r="L6" s="93">
        <f t="shared" si="1"/>
        <v>5500000</v>
      </c>
      <c r="P6" s="20"/>
      <c r="V6" s="72" t="s">
        <v>221</v>
      </c>
      <c r="W6" s="72" t="s">
        <v>222</v>
      </c>
      <c r="X6" s="94">
        <v>10010</v>
      </c>
      <c r="Y6" s="72">
        <v>50</v>
      </c>
      <c r="Z6" s="95">
        <v>52500</v>
      </c>
      <c r="AA6" s="95">
        <f t="shared" si="2"/>
        <v>2625000</v>
      </c>
      <c r="AB6" s="72"/>
      <c r="AC6" s="72"/>
      <c r="AD6" s="72"/>
      <c r="AE6" s="72">
        <v>100</v>
      </c>
      <c r="AF6" s="73">
        <v>55000</v>
      </c>
      <c r="AG6" s="73">
        <f t="shared" si="3"/>
        <v>5500000</v>
      </c>
    </row>
    <row r="7" spans="1:33">
      <c r="A7" s="41"/>
      <c r="B7" s="41"/>
      <c r="C7" s="56"/>
      <c r="D7" s="41"/>
      <c r="E7" s="96"/>
      <c r="F7" s="96"/>
      <c r="G7" s="41"/>
      <c r="H7" s="96"/>
      <c r="I7" s="41"/>
      <c r="J7" s="97">
        <v>50</v>
      </c>
      <c r="K7" s="71">
        <v>52500</v>
      </c>
      <c r="L7" s="71">
        <f t="shared" si="1"/>
        <v>2625000</v>
      </c>
      <c r="P7" s="20"/>
      <c r="V7" s="41"/>
      <c r="W7" s="41"/>
      <c r="X7" s="56"/>
      <c r="Y7" s="41"/>
      <c r="Z7" s="96"/>
      <c r="AA7" s="96"/>
      <c r="AB7" s="41"/>
      <c r="AC7" s="96"/>
      <c r="AD7" s="41"/>
      <c r="AE7" s="41">
        <v>50</v>
      </c>
      <c r="AF7" s="42">
        <v>52500</v>
      </c>
      <c r="AG7" s="42">
        <f t="shared" si="3"/>
        <v>2625000</v>
      </c>
    </row>
    <row r="8" spans="1:33">
      <c r="A8" s="90" t="s">
        <v>221</v>
      </c>
      <c r="B8" s="90" t="s">
        <v>291</v>
      </c>
      <c r="C8" s="98" t="s">
        <v>218</v>
      </c>
      <c r="D8" s="72"/>
      <c r="E8" s="95"/>
      <c r="F8" s="95"/>
      <c r="G8" s="92">
        <v>20</v>
      </c>
      <c r="H8" s="92">
        <v>55000</v>
      </c>
      <c r="I8" s="93">
        <v>1100000</v>
      </c>
      <c r="J8" s="92">
        <v>80</v>
      </c>
      <c r="K8" s="93">
        <v>55000</v>
      </c>
      <c r="L8" s="93">
        <f t="shared" si="1"/>
        <v>4400000</v>
      </c>
      <c r="P8" s="20"/>
      <c r="V8" s="72" t="s">
        <v>221</v>
      </c>
      <c r="W8" s="72" t="s">
        <v>291</v>
      </c>
      <c r="X8" s="99" t="s">
        <v>218</v>
      </c>
      <c r="Y8" s="72"/>
      <c r="Z8" s="95"/>
      <c r="AA8" s="95"/>
      <c r="AB8" s="95">
        <v>20</v>
      </c>
      <c r="AC8" s="95">
        <v>55000</v>
      </c>
      <c r="AD8" s="73">
        <v>1100000</v>
      </c>
      <c r="AE8" s="95">
        <v>80</v>
      </c>
      <c r="AF8" s="73">
        <v>55000</v>
      </c>
      <c r="AG8" s="73">
        <f t="shared" si="3"/>
        <v>4400000</v>
      </c>
    </row>
    <row r="9" spans="1:33">
      <c r="A9" s="41"/>
      <c r="B9" s="41"/>
      <c r="C9" s="56"/>
      <c r="D9" s="41"/>
      <c r="E9" s="96"/>
      <c r="F9" s="96"/>
      <c r="G9" s="96"/>
      <c r="H9" s="96"/>
      <c r="I9" s="42"/>
      <c r="J9" s="100">
        <v>50</v>
      </c>
      <c r="K9" s="71">
        <v>52500</v>
      </c>
      <c r="L9" s="71">
        <f t="shared" si="1"/>
        <v>2625000</v>
      </c>
      <c r="P9" s="20"/>
      <c r="V9" s="41"/>
      <c r="W9" s="41"/>
      <c r="X9" s="56"/>
      <c r="Y9" s="41"/>
      <c r="Z9" s="96"/>
      <c r="AA9" s="96"/>
      <c r="AB9" s="96"/>
      <c r="AC9" s="96"/>
      <c r="AD9" s="42"/>
      <c r="AE9" s="96">
        <v>50</v>
      </c>
      <c r="AF9" s="42">
        <v>52500</v>
      </c>
      <c r="AG9" s="42">
        <f t="shared" si="3"/>
        <v>2625000</v>
      </c>
    </row>
    <row r="10" spans="1:33">
      <c r="A10" s="90" t="s">
        <v>201</v>
      </c>
      <c r="B10" s="90" t="s">
        <v>202</v>
      </c>
      <c r="C10" s="91">
        <v>1</v>
      </c>
      <c r="D10" s="72"/>
      <c r="E10" s="95"/>
      <c r="F10" s="95"/>
      <c r="G10" s="92">
        <v>10</v>
      </c>
      <c r="H10" s="92">
        <v>57500</v>
      </c>
      <c r="I10" s="93">
        <v>575000</v>
      </c>
      <c r="J10" s="92">
        <v>70</v>
      </c>
      <c r="K10" s="93">
        <v>55000</v>
      </c>
      <c r="L10" s="93">
        <f t="shared" si="1"/>
        <v>3850000</v>
      </c>
      <c r="P10" s="20"/>
      <c r="V10" s="72" t="s">
        <v>201</v>
      </c>
      <c r="W10" s="72" t="s">
        <v>202</v>
      </c>
      <c r="X10" s="94">
        <v>1</v>
      </c>
      <c r="Y10" s="72"/>
      <c r="Z10" s="95"/>
      <c r="AA10" s="95"/>
      <c r="AB10" s="95">
        <v>10</v>
      </c>
      <c r="AC10" s="95">
        <v>55000</v>
      </c>
      <c r="AD10" s="93">
        <f>AC10*AB10</f>
        <v>550000</v>
      </c>
      <c r="AE10" s="95">
        <v>70</v>
      </c>
      <c r="AF10" s="73">
        <v>55000</v>
      </c>
      <c r="AG10" s="73">
        <f t="shared" si="3"/>
        <v>3850000</v>
      </c>
    </row>
    <row r="11" spans="1:33">
      <c r="A11" s="97"/>
      <c r="B11" s="97"/>
      <c r="C11" s="101"/>
      <c r="D11" s="41"/>
      <c r="E11" s="96"/>
      <c r="F11" s="96"/>
      <c r="G11" s="97"/>
      <c r="H11" s="100"/>
      <c r="I11" s="71"/>
      <c r="J11" s="97">
        <v>50</v>
      </c>
      <c r="K11" s="71">
        <v>52500</v>
      </c>
      <c r="L11" s="71">
        <f t="shared" si="1"/>
        <v>2625000</v>
      </c>
      <c r="P11" s="20"/>
      <c r="V11" s="41"/>
      <c r="W11" s="41"/>
      <c r="X11" s="56"/>
      <c r="Y11" s="41"/>
      <c r="Z11" s="96"/>
      <c r="AA11" s="96"/>
      <c r="AB11" s="41"/>
      <c r="AC11" s="96"/>
      <c r="AD11" s="42"/>
      <c r="AE11" s="41">
        <v>50</v>
      </c>
      <c r="AF11" s="42">
        <v>52500</v>
      </c>
      <c r="AG11" s="42">
        <f t="shared" si="3"/>
        <v>2625000</v>
      </c>
    </row>
    <row r="12" spans="1:33">
      <c r="A12" s="84" t="s">
        <v>204</v>
      </c>
      <c r="B12" s="84" t="s">
        <v>205</v>
      </c>
      <c r="C12" s="102">
        <v>2</v>
      </c>
      <c r="D12" s="35"/>
      <c r="E12" s="103"/>
      <c r="F12" s="103"/>
      <c r="G12" s="84">
        <v>50</v>
      </c>
      <c r="H12" s="104">
        <v>58500</v>
      </c>
      <c r="I12" s="36">
        <f>H12*G12</f>
        <v>2925000</v>
      </c>
      <c r="J12" s="84">
        <v>20</v>
      </c>
      <c r="K12" s="36">
        <v>55000</v>
      </c>
      <c r="L12" s="36">
        <f t="shared" si="1"/>
        <v>1100000</v>
      </c>
      <c r="P12" s="20"/>
      <c r="V12" s="35" t="s">
        <v>204</v>
      </c>
      <c r="W12" s="35" t="s">
        <v>205</v>
      </c>
      <c r="X12" s="53">
        <v>2</v>
      </c>
      <c r="Y12" s="35"/>
      <c r="Z12" s="103"/>
      <c r="AA12" s="103"/>
      <c r="AB12" s="35">
        <v>50</v>
      </c>
      <c r="AC12" s="103">
        <v>55000</v>
      </c>
      <c r="AD12" s="36">
        <f>AC12*AB12</f>
        <v>2750000</v>
      </c>
      <c r="AE12" s="35">
        <v>20</v>
      </c>
      <c r="AF12" s="37">
        <v>55000</v>
      </c>
      <c r="AG12" s="37">
        <f t="shared" si="3"/>
        <v>1100000</v>
      </c>
    </row>
    <row r="13" spans="1:33">
      <c r="A13" s="41"/>
      <c r="B13" s="41"/>
      <c r="C13" s="56"/>
      <c r="D13" s="41"/>
      <c r="E13" s="96"/>
      <c r="F13" s="96"/>
      <c r="G13" s="41"/>
      <c r="H13" s="96"/>
      <c r="I13" s="42"/>
      <c r="J13" s="97">
        <v>50</v>
      </c>
      <c r="K13" s="71">
        <v>52500</v>
      </c>
      <c r="L13" s="71">
        <f t="shared" si="1"/>
        <v>2625000</v>
      </c>
      <c r="P13" s="20"/>
      <c r="V13" s="41"/>
      <c r="W13" s="41"/>
      <c r="X13" s="56"/>
      <c r="Y13" s="41"/>
      <c r="Z13" s="96"/>
      <c r="AA13" s="96"/>
      <c r="AB13" s="41"/>
      <c r="AC13" s="96"/>
      <c r="AD13" s="42"/>
      <c r="AE13" s="41">
        <v>50</v>
      </c>
      <c r="AF13" s="42">
        <v>52500</v>
      </c>
      <c r="AG13" s="42">
        <f t="shared" si="3"/>
        <v>2625000</v>
      </c>
    </row>
    <row r="14" spans="1:33">
      <c r="A14" s="90" t="s">
        <v>224</v>
      </c>
      <c r="B14" s="90" t="s">
        <v>219</v>
      </c>
      <c r="C14" s="98" t="s">
        <v>225</v>
      </c>
      <c r="D14" s="90">
        <v>30</v>
      </c>
      <c r="E14" s="92">
        <v>55500</v>
      </c>
      <c r="F14" s="92">
        <f>E14*D14</f>
        <v>1665000</v>
      </c>
      <c r="G14" s="90"/>
      <c r="H14" s="92"/>
      <c r="I14" s="93"/>
      <c r="J14" s="90">
        <v>20</v>
      </c>
      <c r="K14" s="93">
        <v>55000</v>
      </c>
      <c r="L14" s="93">
        <f t="shared" si="1"/>
        <v>1100000</v>
      </c>
      <c r="P14" s="20"/>
      <c r="V14" s="72" t="s">
        <v>224</v>
      </c>
      <c r="W14" s="72" t="s">
        <v>219</v>
      </c>
      <c r="X14" s="99" t="s">
        <v>225</v>
      </c>
      <c r="Y14" s="72">
        <v>30</v>
      </c>
      <c r="Z14" s="95">
        <v>55500</v>
      </c>
      <c r="AA14" s="95">
        <f>Z14*Y14</f>
        <v>1665000</v>
      </c>
      <c r="AB14" s="72"/>
      <c r="AC14" s="95"/>
      <c r="AD14" s="73"/>
      <c r="AE14" s="72">
        <v>20</v>
      </c>
      <c r="AF14" s="73">
        <v>55000</v>
      </c>
      <c r="AG14" s="73">
        <f t="shared" si="3"/>
        <v>1100000</v>
      </c>
    </row>
    <row r="15" spans="1:33">
      <c r="A15" s="54"/>
      <c r="B15" s="54"/>
      <c r="C15" s="105"/>
      <c r="D15" s="54"/>
      <c r="E15" s="85"/>
      <c r="F15" s="85"/>
      <c r="G15" s="54"/>
      <c r="H15" s="85"/>
      <c r="I15" s="39"/>
      <c r="J15" s="54">
        <v>50</v>
      </c>
      <c r="K15" s="39">
        <v>52500</v>
      </c>
      <c r="L15" s="39">
        <f t="shared" si="1"/>
        <v>2625000</v>
      </c>
      <c r="P15" s="20"/>
      <c r="V15" s="38"/>
      <c r="W15" s="38"/>
      <c r="X15" s="55"/>
      <c r="Y15" s="38"/>
      <c r="Z15" s="106"/>
      <c r="AA15" s="106"/>
      <c r="AB15" s="38"/>
      <c r="AC15" s="106"/>
      <c r="AD15" s="40"/>
      <c r="AE15" s="38">
        <v>50</v>
      </c>
      <c r="AF15" s="40">
        <v>52500</v>
      </c>
      <c r="AG15" s="40">
        <f t="shared" si="3"/>
        <v>2625000</v>
      </c>
    </row>
    <row r="16" spans="1:33">
      <c r="A16" s="97"/>
      <c r="B16" s="97"/>
      <c r="C16" s="101"/>
      <c r="D16" s="97"/>
      <c r="E16" s="100"/>
      <c r="F16" s="100"/>
      <c r="G16" s="97"/>
      <c r="H16" s="100"/>
      <c r="I16" s="71"/>
      <c r="J16" s="97">
        <v>30</v>
      </c>
      <c r="K16" s="71">
        <v>55500</v>
      </c>
      <c r="L16" s="71">
        <f t="shared" si="1"/>
        <v>1665000</v>
      </c>
      <c r="P16" s="20"/>
      <c r="V16" s="41"/>
      <c r="W16" s="41"/>
      <c r="X16" s="56"/>
      <c r="Y16" s="41"/>
      <c r="Z16" s="96"/>
      <c r="AA16" s="96"/>
      <c r="AB16" s="41"/>
      <c r="AC16" s="96"/>
      <c r="AD16" s="42"/>
      <c r="AE16" s="41">
        <v>30</v>
      </c>
      <c r="AF16" s="42">
        <v>55500</v>
      </c>
      <c r="AG16" s="42">
        <f t="shared" si="3"/>
        <v>1665000</v>
      </c>
    </row>
    <row r="17" spans="1:33">
      <c r="A17" s="90" t="s">
        <v>224</v>
      </c>
      <c r="B17" s="90" t="s">
        <v>292</v>
      </c>
      <c r="C17" s="91">
        <v>2</v>
      </c>
      <c r="D17" s="92">
        <v>5</v>
      </c>
      <c r="E17" s="92">
        <v>55000</v>
      </c>
      <c r="F17" s="92">
        <f>E17*D17</f>
        <v>275000</v>
      </c>
      <c r="G17" s="90"/>
      <c r="H17" s="92"/>
      <c r="I17" s="93"/>
      <c r="J17" s="90">
        <v>25</v>
      </c>
      <c r="K17" s="93">
        <v>55000</v>
      </c>
      <c r="L17" s="93">
        <f t="shared" si="1"/>
        <v>1375000</v>
      </c>
      <c r="P17" s="20"/>
      <c r="V17" s="72" t="s">
        <v>224</v>
      </c>
      <c r="W17" s="72" t="s">
        <v>292</v>
      </c>
      <c r="X17" s="94">
        <v>2</v>
      </c>
      <c r="Y17" s="95">
        <v>5</v>
      </c>
      <c r="Z17" s="95">
        <v>55000</v>
      </c>
      <c r="AA17" s="92">
        <f>Z17*Y17</f>
        <v>275000</v>
      </c>
      <c r="AB17" s="72"/>
      <c r="AC17" s="95"/>
      <c r="AD17" s="73"/>
      <c r="AE17" s="72">
        <v>25</v>
      </c>
      <c r="AF17" s="73">
        <v>55000</v>
      </c>
      <c r="AG17" s="73">
        <f t="shared" si="3"/>
        <v>1375000</v>
      </c>
    </row>
    <row r="18" spans="1:33">
      <c r="A18" s="54"/>
      <c r="B18" s="54"/>
      <c r="C18" s="105"/>
      <c r="D18" s="54"/>
      <c r="E18" s="85"/>
      <c r="F18" s="85"/>
      <c r="G18" s="54"/>
      <c r="H18" s="85"/>
      <c r="I18" s="39"/>
      <c r="J18" s="54">
        <v>50</v>
      </c>
      <c r="K18" s="39">
        <v>52500</v>
      </c>
      <c r="L18" s="39">
        <f t="shared" si="1"/>
        <v>2625000</v>
      </c>
      <c r="P18" s="20"/>
      <c r="V18" s="38"/>
      <c r="W18" s="38"/>
      <c r="X18" s="55"/>
      <c r="Y18" s="38"/>
      <c r="Z18" s="106"/>
      <c r="AA18" s="106"/>
      <c r="AB18" s="38"/>
      <c r="AC18" s="106"/>
      <c r="AD18" s="40"/>
      <c r="AE18" s="38">
        <v>50</v>
      </c>
      <c r="AF18" s="40">
        <v>52500</v>
      </c>
      <c r="AG18" s="40">
        <f t="shared" si="3"/>
        <v>2625000</v>
      </c>
    </row>
    <row r="19" spans="1:33">
      <c r="A19" s="97"/>
      <c r="B19" s="97"/>
      <c r="C19" s="101"/>
      <c r="D19" s="97"/>
      <c r="E19" s="100"/>
      <c r="F19" s="100"/>
      <c r="G19" s="97"/>
      <c r="H19" s="100"/>
      <c r="I19" s="71"/>
      <c r="J19" s="97">
        <v>30</v>
      </c>
      <c r="K19" s="71">
        <v>55500</v>
      </c>
      <c r="L19" s="71">
        <f t="shared" si="1"/>
        <v>1665000</v>
      </c>
      <c r="P19" s="20"/>
      <c r="V19" s="41"/>
      <c r="W19" s="41"/>
      <c r="X19" s="56"/>
      <c r="Y19" s="41"/>
      <c r="Z19" s="96"/>
      <c r="AA19" s="96"/>
      <c r="AB19" s="41"/>
      <c r="AC19" s="96"/>
      <c r="AD19" s="42"/>
      <c r="AE19" s="41">
        <v>30</v>
      </c>
      <c r="AF19" s="42">
        <v>55500</v>
      </c>
      <c r="AG19" s="42">
        <f t="shared" si="3"/>
        <v>1665000</v>
      </c>
    </row>
    <row r="20" spans="1:33">
      <c r="A20" s="84" t="s">
        <v>207</v>
      </c>
      <c r="B20" s="84" t="s">
        <v>232</v>
      </c>
      <c r="C20" s="102"/>
      <c r="D20" s="84"/>
      <c r="E20" s="104"/>
      <c r="F20" s="104"/>
      <c r="G20" s="84">
        <v>25</v>
      </c>
      <c r="H20" s="104">
        <v>60000</v>
      </c>
      <c r="I20" s="36">
        <f>H20*G20</f>
        <v>1500000</v>
      </c>
      <c r="J20" s="84">
        <v>50</v>
      </c>
      <c r="K20" s="36">
        <v>52500</v>
      </c>
      <c r="L20" s="36">
        <f t="shared" si="1"/>
        <v>2625000</v>
      </c>
      <c r="P20" s="20"/>
      <c r="V20" s="35" t="s">
        <v>207</v>
      </c>
      <c r="W20" s="35" t="s">
        <v>232</v>
      </c>
      <c r="X20" s="53"/>
      <c r="Y20" s="35"/>
      <c r="Z20" s="103"/>
      <c r="AA20" s="103"/>
      <c r="AB20" s="35">
        <v>25</v>
      </c>
      <c r="AC20" s="103">
        <v>55000</v>
      </c>
      <c r="AD20" s="36">
        <f>AC20*AB20</f>
        <v>1375000</v>
      </c>
      <c r="AE20" s="35">
        <v>50</v>
      </c>
      <c r="AF20" s="37">
        <v>52500</v>
      </c>
      <c r="AG20" s="37">
        <f t="shared" si="3"/>
        <v>2625000</v>
      </c>
    </row>
    <row r="21" spans="1:33" ht="15.75" customHeight="1">
      <c r="A21" s="41"/>
      <c r="B21" s="41"/>
      <c r="C21" s="56"/>
      <c r="D21" s="41"/>
      <c r="E21" s="96"/>
      <c r="F21" s="96"/>
      <c r="G21" s="41"/>
      <c r="H21" s="96"/>
      <c r="I21" s="42"/>
      <c r="J21" s="97">
        <v>30</v>
      </c>
      <c r="K21" s="71">
        <v>55500</v>
      </c>
      <c r="L21" s="71">
        <f t="shared" si="1"/>
        <v>1665000</v>
      </c>
      <c r="P21" s="20"/>
      <c r="V21" s="41"/>
      <c r="W21" s="41"/>
      <c r="X21" s="56"/>
      <c r="Y21" s="41"/>
      <c r="Z21" s="96"/>
      <c r="AA21" s="96"/>
      <c r="AB21" s="41"/>
      <c r="AC21" s="96"/>
      <c r="AD21" s="42"/>
      <c r="AE21" s="41">
        <v>30</v>
      </c>
      <c r="AF21" s="42">
        <v>55500</v>
      </c>
      <c r="AG21" s="42">
        <f t="shared" si="3"/>
        <v>1665000</v>
      </c>
    </row>
    <row r="22" spans="1:33" ht="15.75" customHeight="1">
      <c r="A22" s="90" t="s">
        <v>244</v>
      </c>
      <c r="B22" s="90" t="s">
        <v>222</v>
      </c>
      <c r="C22" s="94"/>
      <c r="D22" s="90">
        <v>10</v>
      </c>
      <c r="E22" s="92">
        <v>55500</v>
      </c>
      <c r="F22" s="92">
        <f>D22*E22</f>
        <v>555000</v>
      </c>
      <c r="G22" s="72"/>
      <c r="H22" s="95"/>
      <c r="I22" s="73"/>
      <c r="J22" s="92">
        <v>50</v>
      </c>
      <c r="K22" s="93">
        <v>52500</v>
      </c>
      <c r="L22" s="93">
        <f t="shared" si="1"/>
        <v>2625000</v>
      </c>
      <c r="P22" s="20"/>
      <c r="V22" s="72" t="s">
        <v>244</v>
      </c>
      <c r="W22" s="72" t="s">
        <v>222</v>
      </c>
      <c r="X22" s="94"/>
      <c r="Y22" s="72">
        <v>10</v>
      </c>
      <c r="Z22" s="95">
        <v>55500</v>
      </c>
      <c r="AA22" s="95">
        <f>Y22*Z22</f>
        <v>555000</v>
      </c>
      <c r="AB22" s="72"/>
      <c r="AC22" s="95"/>
      <c r="AD22" s="73"/>
      <c r="AE22" s="95">
        <v>50</v>
      </c>
      <c r="AF22" s="73">
        <v>52500</v>
      </c>
      <c r="AG22" s="73">
        <f t="shared" si="3"/>
        <v>2625000</v>
      </c>
    </row>
    <row r="23" spans="1:33" ht="15.75" customHeight="1">
      <c r="A23" s="38"/>
      <c r="B23" s="38"/>
      <c r="C23" s="55"/>
      <c r="D23" s="38"/>
      <c r="E23" s="38"/>
      <c r="F23" s="38"/>
      <c r="G23" s="38"/>
      <c r="H23" s="106"/>
      <c r="I23" s="40"/>
      <c r="J23" s="85">
        <v>30</v>
      </c>
      <c r="K23" s="39">
        <v>55500</v>
      </c>
      <c r="L23" s="39">
        <f t="shared" si="1"/>
        <v>1665000</v>
      </c>
      <c r="P23" s="20"/>
      <c r="V23" s="38"/>
      <c r="W23" s="38"/>
      <c r="X23" s="55"/>
      <c r="Y23" s="38"/>
      <c r="Z23" s="38"/>
      <c r="AA23" s="38"/>
      <c r="AB23" s="38"/>
      <c r="AC23" s="106"/>
      <c r="AD23" s="40"/>
      <c r="AE23" s="106">
        <v>30</v>
      </c>
      <c r="AF23" s="40">
        <v>55500</v>
      </c>
      <c r="AG23" s="40">
        <f t="shared" si="3"/>
        <v>1665000</v>
      </c>
    </row>
    <row r="24" spans="1:33" ht="15.75" customHeight="1">
      <c r="A24" s="41"/>
      <c r="B24" s="41"/>
      <c r="C24" s="56"/>
      <c r="D24" s="41"/>
      <c r="E24" s="41"/>
      <c r="F24" s="41"/>
      <c r="G24" s="41"/>
      <c r="H24" s="96"/>
      <c r="I24" s="42"/>
      <c r="J24" s="100">
        <v>10</v>
      </c>
      <c r="K24" s="71">
        <v>55500</v>
      </c>
      <c r="L24" s="71">
        <f t="shared" si="1"/>
        <v>555000</v>
      </c>
      <c r="P24" s="20"/>
      <c r="V24" s="41"/>
      <c r="W24" s="41"/>
      <c r="X24" s="56"/>
      <c r="Y24" s="41"/>
      <c r="Z24" s="41"/>
      <c r="AA24" s="41"/>
      <c r="AB24" s="41"/>
      <c r="AC24" s="96"/>
      <c r="AD24" s="42"/>
      <c r="AE24" s="96">
        <v>10</v>
      </c>
      <c r="AF24" s="42">
        <v>55500</v>
      </c>
      <c r="AG24" s="42">
        <f t="shared" si="3"/>
        <v>555000</v>
      </c>
    </row>
    <row r="25" spans="1:33" ht="15.75" customHeight="1">
      <c r="A25" s="107" t="s">
        <v>209</v>
      </c>
      <c r="B25" s="107" t="s">
        <v>205</v>
      </c>
      <c r="C25" s="108">
        <v>4</v>
      </c>
      <c r="D25" s="107"/>
      <c r="E25" s="107"/>
      <c r="F25" s="107"/>
      <c r="G25" s="107">
        <v>80</v>
      </c>
      <c r="H25" s="109">
        <v>100000</v>
      </c>
      <c r="I25" s="110">
        <f>G25*H25</f>
        <v>8000000</v>
      </c>
      <c r="J25" s="109">
        <v>10</v>
      </c>
      <c r="K25" s="110">
        <v>55500</v>
      </c>
      <c r="L25" s="110">
        <f t="shared" si="1"/>
        <v>555000</v>
      </c>
      <c r="P25" s="20"/>
      <c r="V25" s="35" t="s">
        <v>209</v>
      </c>
      <c r="W25" s="35" t="s">
        <v>205</v>
      </c>
      <c r="X25" s="53">
        <v>4</v>
      </c>
      <c r="Y25" s="35"/>
      <c r="Z25" s="35"/>
      <c r="AA25" s="35"/>
      <c r="AB25" s="35">
        <v>50</v>
      </c>
      <c r="AC25" s="103">
        <v>52500</v>
      </c>
      <c r="AD25" s="36">
        <f t="shared" ref="AD25:AD26" si="4">AB25*AC25</f>
        <v>2625000</v>
      </c>
      <c r="AE25" s="103">
        <v>10</v>
      </c>
      <c r="AF25" s="37">
        <v>55500</v>
      </c>
      <c r="AG25" s="37">
        <f t="shared" si="3"/>
        <v>555000</v>
      </c>
    </row>
    <row r="26" spans="1:33" ht="15.75" customHeight="1">
      <c r="H26" s="111"/>
      <c r="I26" s="19"/>
      <c r="P26" s="20"/>
      <c r="V26" s="41" t="s">
        <v>209</v>
      </c>
      <c r="W26" s="41" t="s">
        <v>205</v>
      </c>
      <c r="X26" s="56">
        <v>4</v>
      </c>
      <c r="Y26" s="41"/>
      <c r="Z26" s="41"/>
      <c r="AA26" s="41"/>
      <c r="AB26" s="41">
        <v>30</v>
      </c>
      <c r="AC26" s="96">
        <v>55500</v>
      </c>
      <c r="AD26" s="71">
        <f t="shared" si="4"/>
        <v>1665000</v>
      </c>
      <c r="AE26" s="96">
        <v>10</v>
      </c>
      <c r="AF26" s="42">
        <v>55500</v>
      </c>
      <c r="AG26" s="42">
        <f t="shared" si="3"/>
        <v>555000</v>
      </c>
    </row>
    <row r="27" spans="1:33" ht="15.75" customHeight="1">
      <c r="H27" s="157" t="s">
        <v>293</v>
      </c>
      <c r="I27" s="158"/>
      <c r="J27" s="158"/>
      <c r="K27" s="158"/>
      <c r="L27" s="27">
        <f>L25</f>
        <v>555000</v>
      </c>
      <c r="P27" s="20"/>
      <c r="AC27" s="157" t="s">
        <v>293</v>
      </c>
      <c r="AD27" s="158"/>
      <c r="AE27" s="158"/>
      <c r="AF27" s="158"/>
      <c r="AG27" s="27">
        <f>AG25</f>
        <v>555000</v>
      </c>
    </row>
    <row r="28" spans="1:33" ht="15.75" customHeight="1">
      <c r="A28" s="13" t="s">
        <v>294</v>
      </c>
      <c r="B28" s="13">
        <v>0</v>
      </c>
      <c r="P28" s="20"/>
    </row>
    <row r="29" spans="1:33" ht="15.75" customHeight="1">
      <c r="A29" s="13" t="s">
        <v>39</v>
      </c>
      <c r="B29" s="111">
        <f>F5+F6+F14+F22</f>
        <v>10345000</v>
      </c>
      <c r="P29" s="20"/>
    </row>
    <row r="30" spans="1:33" ht="15.75" customHeight="1">
      <c r="A30" s="13" t="s">
        <v>121</v>
      </c>
      <c r="B30" s="25">
        <f>I8</f>
        <v>1100000</v>
      </c>
      <c r="P30" s="20"/>
      <c r="AC30" s="13" t="s">
        <v>295</v>
      </c>
    </row>
    <row r="31" spans="1:33" ht="15.75" customHeight="1">
      <c r="B31" s="19">
        <f>B28+B29-B30</f>
        <v>9245000</v>
      </c>
      <c r="P31" s="20"/>
      <c r="AC31" s="19">
        <f>AD26+AD25+AD20+AD12+AD10-AA17</f>
        <v>8690000</v>
      </c>
    </row>
    <row r="32" spans="1:33" ht="15.75" customHeight="1">
      <c r="A32" s="13" t="s">
        <v>296</v>
      </c>
      <c r="B32" s="19">
        <f>L27</f>
        <v>555000</v>
      </c>
      <c r="P32" s="20"/>
    </row>
    <row r="33" spans="1:16" ht="15.75" customHeight="1">
      <c r="A33" s="13" t="s">
        <v>295</v>
      </c>
      <c r="B33" s="19">
        <f>B31-B32</f>
        <v>8690000</v>
      </c>
      <c r="P33" s="20"/>
    </row>
    <row r="34" spans="1:16" ht="15.75" customHeight="1">
      <c r="P34" s="20"/>
    </row>
    <row r="35" spans="1:16" ht="15.75" customHeight="1">
      <c r="P35" s="20"/>
    </row>
    <row r="36" spans="1:16" ht="15.75" customHeight="1">
      <c r="P36" s="20"/>
    </row>
    <row r="37" spans="1:16" ht="15.75" customHeight="1">
      <c r="P37" s="20"/>
    </row>
    <row r="38" spans="1:16" ht="15.75" customHeight="1">
      <c r="P38" s="20"/>
    </row>
    <row r="39" spans="1:16" ht="15.75" customHeight="1">
      <c r="P39" s="20"/>
    </row>
    <row r="40" spans="1:16" ht="15.75" customHeight="1">
      <c r="P40" s="20"/>
    </row>
    <row r="41" spans="1:16" ht="15.75" customHeight="1">
      <c r="P41" s="20"/>
    </row>
    <row r="42" spans="1:16" ht="15.75" customHeight="1">
      <c r="P42" s="20"/>
    </row>
    <row r="43" spans="1:16" ht="15.75" customHeight="1">
      <c r="P43" s="20"/>
    </row>
    <row r="44" spans="1:16" ht="15.75" customHeight="1">
      <c r="P44" s="20"/>
    </row>
    <row r="45" spans="1:16" ht="15.75" customHeight="1">
      <c r="P45" s="20"/>
    </row>
    <row r="46" spans="1:16" ht="15.75" customHeight="1">
      <c r="P46" s="20"/>
    </row>
    <row r="47" spans="1:16" ht="15.75" customHeight="1">
      <c r="P47" s="20"/>
    </row>
    <row r="48" spans="1:16" ht="15.75" customHeight="1">
      <c r="P48" s="20"/>
    </row>
    <row r="49" spans="16:16" ht="15.75" customHeight="1">
      <c r="P49" s="20"/>
    </row>
    <row r="50" spans="16:16" ht="15.75" customHeight="1">
      <c r="P50" s="20"/>
    </row>
    <row r="51" spans="16:16" ht="15.75" customHeight="1">
      <c r="P51" s="20"/>
    </row>
    <row r="52" spans="16:16" ht="15.75" customHeight="1">
      <c r="P52" s="20"/>
    </row>
    <row r="53" spans="16:16" ht="15.75" customHeight="1">
      <c r="P53" s="20"/>
    </row>
    <row r="54" spans="16:16" ht="15.75" customHeight="1">
      <c r="P54" s="20"/>
    </row>
    <row r="55" spans="16:16" ht="15.75" customHeight="1">
      <c r="P55" s="20"/>
    </row>
    <row r="56" spans="16:16" ht="15.75" customHeight="1">
      <c r="P56" s="20"/>
    </row>
    <row r="57" spans="16:16" ht="15.75" customHeight="1">
      <c r="P57" s="20"/>
    </row>
    <row r="58" spans="16:16" ht="15.75" customHeight="1">
      <c r="P58" s="20"/>
    </row>
    <row r="59" spans="16:16" ht="15.75" customHeight="1">
      <c r="P59" s="20"/>
    </row>
    <row r="60" spans="16:16" ht="15.75" customHeight="1">
      <c r="P60" s="20"/>
    </row>
    <row r="61" spans="16:16" ht="15.75" customHeight="1">
      <c r="P61" s="20"/>
    </row>
    <row r="62" spans="16:16" ht="15.75" customHeight="1">
      <c r="P62" s="20"/>
    </row>
    <row r="63" spans="16:16" ht="15.75" customHeight="1">
      <c r="P63" s="20"/>
    </row>
    <row r="64" spans="16:16" ht="15.75" customHeight="1">
      <c r="P64" s="20"/>
    </row>
    <row r="65" spans="16:16" ht="15.75" customHeight="1">
      <c r="P65" s="20"/>
    </row>
    <row r="66" spans="16:16" ht="15.75" customHeight="1">
      <c r="P66" s="20"/>
    </row>
    <row r="67" spans="16:16" ht="15.75" customHeight="1">
      <c r="P67" s="20"/>
    </row>
    <row r="68" spans="16:16" ht="15.75" customHeight="1">
      <c r="P68" s="20"/>
    </row>
    <row r="69" spans="16:16" ht="15.75" customHeight="1">
      <c r="P69" s="20"/>
    </row>
    <row r="70" spans="16:16" ht="15.75" customHeight="1">
      <c r="P70" s="20"/>
    </row>
    <row r="71" spans="16:16" ht="15.75" customHeight="1">
      <c r="P71" s="20"/>
    </row>
    <row r="72" spans="16:16" ht="15.75" customHeight="1">
      <c r="P72" s="20"/>
    </row>
    <row r="73" spans="16:16" ht="15.75" customHeight="1">
      <c r="P73" s="20"/>
    </row>
    <row r="74" spans="16:16" ht="15.75" customHeight="1">
      <c r="P74" s="20"/>
    </row>
    <row r="75" spans="16:16" ht="15.75" customHeight="1">
      <c r="P75" s="20"/>
    </row>
    <row r="76" spans="16:16" ht="15.75" customHeight="1">
      <c r="P76" s="20"/>
    </row>
    <row r="77" spans="16:16" ht="15.75" customHeight="1">
      <c r="P77" s="20"/>
    </row>
    <row r="78" spans="16:16" ht="15.75" customHeight="1">
      <c r="P78" s="20"/>
    </row>
    <row r="79" spans="16:16" ht="15.75" customHeight="1">
      <c r="P79" s="20"/>
    </row>
    <row r="80" spans="16:16" ht="15.75" customHeight="1">
      <c r="P80" s="20"/>
    </row>
    <row r="81" spans="16:16" ht="15.75" customHeight="1">
      <c r="P81" s="20"/>
    </row>
    <row r="82" spans="16:16" ht="15.75" customHeight="1">
      <c r="P82" s="20"/>
    </row>
    <row r="83" spans="16:16" ht="15.75" customHeight="1">
      <c r="P83" s="20"/>
    </row>
    <row r="84" spans="16:16" ht="15.75" customHeight="1">
      <c r="P84" s="20"/>
    </row>
    <row r="85" spans="16:16" ht="15.75" customHeight="1">
      <c r="P85" s="20"/>
    </row>
    <row r="86" spans="16:16" ht="15.75" customHeight="1">
      <c r="P86" s="20"/>
    </row>
    <row r="87" spans="16:16" ht="15.75" customHeight="1">
      <c r="P87" s="20"/>
    </row>
    <row r="88" spans="16:16" ht="15.75" customHeight="1">
      <c r="P88" s="20"/>
    </row>
    <row r="89" spans="16:16" ht="15.75" customHeight="1">
      <c r="P89" s="20"/>
    </row>
    <row r="90" spans="16:16" ht="15.75" customHeight="1">
      <c r="P90" s="20"/>
    </row>
    <row r="91" spans="16:16" ht="15.75" customHeight="1">
      <c r="P91" s="20"/>
    </row>
    <row r="92" spans="16:16" ht="15.75" customHeight="1">
      <c r="P92" s="20"/>
    </row>
    <row r="93" spans="16:16" ht="15.75" customHeight="1">
      <c r="P93" s="20"/>
    </row>
    <row r="94" spans="16:16" ht="15.75" customHeight="1">
      <c r="P94" s="20"/>
    </row>
    <row r="95" spans="16:16" ht="15.75" customHeight="1">
      <c r="P95" s="20"/>
    </row>
    <row r="96" spans="16:16" ht="15.75" customHeight="1">
      <c r="P96" s="20"/>
    </row>
    <row r="97" spans="16:16" ht="15.75" customHeight="1">
      <c r="P97" s="20"/>
    </row>
    <row r="98" spans="16:16" ht="15.75" customHeight="1">
      <c r="P98" s="20"/>
    </row>
    <row r="99" spans="16:16" ht="15.75" customHeight="1">
      <c r="P99" s="20"/>
    </row>
    <row r="100" spans="16:16" ht="15.75" customHeight="1">
      <c r="P100" s="20"/>
    </row>
    <row r="101" spans="16:16" ht="15.75" customHeight="1">
      <c r="P101" s="20"/>
    </row>
    <row r="102" spans="16:16" ht="15.75" customHeight="1">
      <c r="P102" s="20"/>
    </row>
    <row r="103" spans="16:16" ht="15.75" customHeight="1">
      <c r="P103" s="20"/>
    </row>
    <row r="104" spans="16:16" ht="15.75" customHeight="1">
      <c r="P104" s="20"/>
    </row>
    <row r="105" spans="16:16" ht="15.75" customHeight="1">
      <c r="P105" s="20"/>
    </row>
    <row r="106" spans="16:16" ht="15.75" customHeight="1">
      <c r="P106" s="20"/>
    </row>
    <row r="107" spans="16:16" ht="15.75" customHeight="1">
      <c r="P107" s="20"/>
    </row>
    <row r="108" spans="16:16" ht="15.75" customHeight="1">
      <c r="P108" s="20"/>
    </row>
    <row r="109" spans="16:16" ht="15.75" customHeight="1">
      <c r="P109" s="20"/>
    </row>
    <row r="110" spans="16:16" ht="15.75" customHeight="1">
      <c r="P110" s="20"/>
    </row>
    <row r="111" spans="16:16" ht="15.75" customHeight="1">
      <c r="P111" s="20"/>
    </row>
    <row r="112" spans="16:16" ht="15.75" customHeight="1">
      <c r="P112" s="20"/>
    </row>
    <row r="113" spans="16:16" ht="15.75" customHeight="1">
      <c r="P113" s="20"/>
    </row>
    <row r="114" spans="16:16" ht="15.75" customHeight="1">
      <c r="P114" s="20"/>
    </row>
    <row r="115" spans="16:16" ht="15.75" customHeight="1">
      <c r="P115" s="20"/>
    </row>
    <row r="116" spans="16:16" ht="15.75" customHeight="1">
      <c r="P116" s="20"/>
    </row>
    <row r="117" spans="16:16" ht="15.75" customHeight="1">
      <c r="P117" s="20"/>
    </row>
    <row r="118" spans="16:16" ht="15.75" customHeight="1">
      <c r="P118" s="20"/>
    </row>
    <row r="119" spans="16:16" ht="15.75" customHeight="1">
      <c r="P119" s="20"/>
    </row>
    <row r="120" spans="16:16" ht="15.75" customHeight="1">
      <c r="P120" s="20"/>
    </row>
    <row r="121" spans="16:16" ht="15.75" customHeight="1">
      <c r="P121" s="20"/>
    </row>
    <row r="122" spans="16:16" ht="15.75" customHeight="1">
      <c r="P122" s="20"/>
    </row>
    <row r="123" spans="16:16" ht="15.75" customHeight="1">
      <c r="P123" s="20"/>
    </row>
    <row r="124" spans="16:16" ht="15.75" customHeight="1">
      <c r="P124" s="20"/>
    </row>
    <row r="125" spans="16:16" ht="15.75" customHeight="1">
      <c r="P125" s="20"/>
    </row>
    <row r="126" spans="16:16" ht="15.75" customHeight="1">
      <c r="P126" s="20"/>
    </row>
    <row r="127" spans="16:16" ht="15.75" customHeight="1">
      <c r="P127" s="20"/>
    </row>
    <row r="128" spans="16:16" ht="15.75" customHeight="1">
      <c r="P128" s="20"/>
    </row>
    <row r="129" spans="16:16" ht="15.75" customHeight="1">
      <c r="P129" s="20"/>
    </row>
    <row r="130" spans="16:16" ht="15.75" customHeight="1">
      <c r="P130" s="20"/>
    </row>
    <row r="131" spans="16:16" ht="15.75" customHeight="1">
      <c r="P131" s="20"/>
    </row>
    <row r="132" spans="16:16" ht="15.75" customHeight="1">
      <c r="P132" s="20"/>
    </row>
    <row r="133" spans="16:16" ht="15.75" customHeight="1">
      <c r="P133" s="20"/>
    </row>
    <row r="134" spans="16:16" ht="15.75" customHeight="1">
      <c r="P134" s="20"/>
    </row>
    <row r="135" spans="16:16" ht="15.75" customHeight="1">
      <c r="P135" s="20"/>
    </row>
    <row r="136" spans="16:16" ht="15.75" customHeight="1">
      <c r="P136" s="20"/>
    </row>
    <row r="137" spans="16:16" ht="15.75" customHeight="1">
      <c r="P137" s="20"/>
    </row>
    <row r="138" spans="16:16" ht="15.75" customHeight="1">
      <c r="P138" s="20"/>
    </row>
    <row r="139" spans="16:16" ht="15.75" customHeight="1">
      <c r="P139" s="20"/>
    </row>
    <row r="140" spans="16:16" ht="15.75" customHeight="1">
      <c r="P140" s="20"/>
    </row>
    <row r="141" spans="16:16" ht="15.75" customHeight="1">
      <c r="P141" s="20"/>
    </row>
    <row r="142" spans="16:16" ht="15.75" customHeight="1">
      <c r="P142" s="20"/>
    </row>
    <row r="143" spans="16:16" ht="15.75" customHeight="1">
      <c r="P143" s="20"/>
    </row>
    <row r="144" spans="16:16" ht="15.75" customHeight="1">
      <c r="P144" s="20"/>
    </row>
    <row r="145" spans="16:16" ht="15.75" customHeight="1">
      <c r="P145" s="20"/>
    </row>
    <row r="146" spans="16:16" ht="15.75" customHeight="1">
      <c r="P146" s="20"/>
    </row>
    <row r="147" spans="16:16" ht="15.75" customHeight="1">
      <c r="P147" s="20"/>
    </row>
    <row r="148" spans="16:16" ht="15.75" customHeight="1">
      <c r="P148" s="20"/>
    </row>
    <row r="149" spans="16:16" ht="15.75" customHeight="1">
      <c r="P149" s="20"/>
    </row>
    <row r="150" spans="16:16" ht="15.75" customHeight="1">
      <c r="P150" s="20"/>
    </row>
    <row r="151" spans="16:16" ht="15.75" customHeight="1">
      <c r="P151" s="20"/>
    </row>
    <row r="152" spans="16:16" ht="15.75" customHeight="1">
      <c r="P152" s="20"/>
    </row>
    <row r="153" spans="16:16" ht="15.75" customHeight="1">
      <c r="P153" s="20"/>
    </row>
    <row r="154" spans="16:16" ht="15.75" customHeight="1">
      <c r="P154" s="20"/>
    </row>
    <row r="155" spans="16:16" ht="15.75" customHeight="1">
      <c r="P155" s="20"/>
    </row>
    <row r="156" spans="16:16" ht="15.75" customHeight="1">
      <c r="P156" s="20"/>
    </row>
    <row r="157" spans="16:16" ht="15.75" customHeight="1">
      <c r="P157" s="20"/>
    </row>
    <row r="158" spans="16:16" ht="15.75" customHeight="1">
      <c r="P158" s="20"/>
    </row>
    <row r="159" spans="16:16" ht="15.75" customHeight="1">
      <c r="P159" s="20"/>
    </row>
    <row r="160" spans="16:16" ht="15.75" customHeight="1">
      <c r="P160" s="20"/>
    </row>
    <row r="161" spans="16:16" ht="15.75" customHeight="1">
      <c r="P161" s="20"/>
    </row>
    <row r="162" spans="16:16" ht="15.75" customHeight="1">
      <c r="P162" s="20"/>
    </row>
    <row r="163" spans="16:16" ht="15.75" customHeight="1">
      <c r="P163" s="20"/>
    </row>
    <row r="164" spans="16:16" ht="15.75" customHeight="1">
      <c r="P164" s="20"/>
    </row>
    <row r="165" spans="16:16" ht="15.75" customHeight="1">
      <c r="P165" s="20"/>
    </row>
    <row r="166" spans="16:16" ht="15.75" customHeight="1">
      <c r="P166" s="20"/>
    </row>
    <row r="167" spans="16:16" ht="15.75" customHeight="1">
      <c r="P167" s="20"/>
    </row>
    <row r="168" spans="16:16" ht="15.75" customHeight="1">
      <c r="P168" s="20"/>
    </row>
    <row r="169" spans="16:16" ht="15.75" customHeight="1">
      <c r="P169" s="20"/>
    </row>
    <row r="170" spans="16:16" ht="15.75" customHeight="1">
      <c r="P170" s="20"/>
    </row>
    <row r="171" spans="16:16" ht="15.75" customHeight="1">
      <c r="P171" s="20"/>
    </row>
    <row r="172" spans="16:16" ht="15.75" customHeight="1">
      <c r="P172" s="20"/>
    </row>
    <row r="173" spans="16:16" ht="15.75" customHeight="1">
      <c r="P173" s="20"/>
    </row>
    <row r="174" spans="16:16" ht="15.75" customHeight="1">
      <c r="P174" s="20"/>
    </row>
    <row r="175" spans="16:16" ht="15.75" customHeight="1">
      <c r="P175" s="20"/>
    </row>
    <row r="176" spans="16:16" ht="15.75" customHeight="1">
      <c r="P176" s="20"/>
    </row>
    <row r="177" spans="16:16" ht="15.75" customHeight="1">
      <c r="P177" s="20"/>
    </row>
    <row r="178" spans="16:16" ht="15.75" customHeight="1">
      <c r="P178" s="20"/>
    </row>
    <row r="179" spans="16:16" ht="15.75" customHeight="1">
      <c r="P179" s="20"/>
    </row>
    <row r="180" spans="16:16" ht="15.75" customHeight="1">
      <c r="P180" s="20"/>
    </row>
    <row r="181" spans="16:16" ht="15.75" customHeight="1">
      <c r="P181" s="20"/>
    </row>
    <row r="182" spans="16:16" ht="15.75" customHeight="1">
      <c r="P182" s="20"/>
    </row>
    <row r="183" spans="16:16" ht="15.75" customHeight="1">
      <c r="P183" s="20"/>
    </row>
    <row r="184" spans="16:16" ht="15.75" customHeight="1">
      <c r="P184" s="20"/>
    </row>
    <row r="185" spans="16:16" ht="15.75" customHeight="1">
      <c r="P185" s="20"/>
    </row>
    <row r="186" spans="16:16" ht="15.75" customHeight="1">
      <c r="P186" s="20"/>
    </row>
    <row r="187" spans="16:16" ht="15.75" customHeight="1">
      <c r="P187" s="20"/>
    </row>
    <row r="188" spans="16:16" ht="15.75" customHeight="1">
      <c r="P188" s="20"/>
    </row>
    <row r="189" spans="16:16" ht="15.75" customHeight="1">
      <c r="P189" s="20"/>
    </row>
    <row r="190" spans="16:16" ht="15.75" customHeight="1">
      <c r="P190" s="20"/>
    </row>
    <row r="191" spans="16:16" ht="15.75" customHeight="1">
      <c r="P191" s="20"/>
    </row>
    <row r="192" spans="16:16" ht="15.75" customHeight="1">
      <c r="P192" s="20"/>
    </row>
    <row r="193" spans="16:16" ht="15.75" customHeight="1">
      <c r="P193" s="20"/>
    </row>
    <row r="194" spans="16:16" ht="15.75" customHeight="1">
      <c r="P194" s="20"/>
    </row>
    <row r="195" spans="16:16" ht="15.75" customHeight="1">
      <c r="P195" s="20"/>
    </row>
    <row r="196" spans="16:16" ht="15.75" customHeight="1">
      <c r="P196" s="20"/>
    </row>
    <row r="197" spans="16:16" ht="15.75" customHeight="1">
      <c r="P197" s="20"/>
    </row>
    <row r="198" spans="16:16" ht="15.75" customHeight="1">
      <c r="P198" s="20"/>
    </row>
    <row r="199" spans="16:16" ht="15.75" customHeight="1">
      <c r="P199" s="20"/>
    </row>
    <row r="200" spans="16:16" ht="15.75" customHeight="1">
      <c r="P200" s="20"/>
    </row>
    <row r="201" spans="16:16" ht="15.75" customHeight="1">
      <c r="P201" s="20"/>
    </row>
    <row r="202" spans="16:16" ht="15.75" customHeight="1">
      <c r="P202" s="20"/>
    </row>
    <row r="203" spans="16:16" ht="15.75" customHeight="1">
      <c r="P203" s="20"/>
    </row>
    <row r="204" spans="16:16" ht="15.75" customHeight="1">
      <c r="P204" s="20"/>
    </row>
    <row r="205" spans="16:16" ht="15.75" customHeight="1">
      <c r="P205" s="20"/>
    </row>
    <row r="206" spans="16:16" ht="15.75" customHeight="1">
      <c r="P206" s="20"/>
    </row>
    <row r="207" spans="16:16" ht="15.75" customHeight="1">
      <c r="P207" s="20"/>
    </row>
    <row r="208" spans="16:16" ht="15.75" customHeight="1">
      <c r="P208" s="20"/>
    </row>
    <row r="209" spans="16:16" ht="15.75" customHeight="1">
      <c r="P209" s="20"/>
    </row>
    <row r="210" spans="16:16" ht="15.75" customHeight="1">
      <c r="P210" s="20"/>
    </row>
    <row r="211" spans="16:16" ht="15.75" customHeight="1">
      <c r="P211" s="20"/>
    </row>
    <row r="212" spans="16:16" ht="15.75" customHeight="1">
      <c r="P212" s="20"/>
    </row>
    <row r="213" spans="16:16" ht="15.75" customHeight="1">
      <c r="P213" s="20"/>
    </row>
    <row r="214" spans="16:16" ht="15.75" customHeight="1">
      <c r="P214" s="20"/>
    </row>
    <row r="215" spans="16:16" ht="15.75" customHeight="1">
      <c r="P215" s="20"/>
    </row>
    <row r="216" spans="16:16" ht="15.75" customHeight="1">
      <c r="P216" s="20"/>
    </row>
    <row r="217" spans="16:16" ht="15.75" customHeight="1">
      <c r="P217" s="20"/>
    </row>
    <row r="218" spans="16:16" ht="15.75" customHeight="1">
      <c r="P218" s="20"/>
    </row>
    <row r="219" spans="16:16" ht="15.75" customHeight="1">
      <c r="P219" s="20"/>
    </row>
    <row r="220" spans="16:16" ht="15.75" customHeight="1">
      <c r="P220" s="20"/>
    </row>
    <row r="221" spans="16:16" ht="15.75" customHeight="1">
      <c r="P221" s="20"/>
    </row>
    <row r="222" spans="16:16" ht="15.75" customHeight="1">
      <c r="P222" s="20"/>
    </row>
    <row r="223" spans="16:16" ht="15.75" customHeight="1">
      <c r="P223" s="20"/>
    </row>
    <row r="224" spans="16:16" ht="15.75" customHeight="1">
      <c r="P224" s="20"/>
    </row>
    <row r="225" spans="16:16" ht="15.75" customHeight="1">
      <c r="P225" s="20"/>
    </row>
    <row r="226" spans="16:16" ht="15.75" customHeight="1">
      <c r="P226" s="20"/>
    </row>
    <row r="227" spans="16:16" ht="15.75" customHeight="1">
      <c r="P227" s="20"/>
    </row>
    <row r="228" spans="16:16" ht="15.75" customHeight="1">
      <c r="P228" s="20"/>
    </row>
    <row r="229" spans="16:16" ht="15.75" customHeight="1">
      <c r="P229" s="20"/>
    </row>
    <row r="230" spans="16:16" ht="15.75" customHeight="1">
      <c r="P230" s="20"/>
    </row>
    <row r="231" spans="16:16" ht="15.75" customHeight="1">
      <c r="P231" s="20"/>
    </row>
    <row r="232" spans="16:16" ht="15.75" customHeight="1">
      <c r="P232" s="20"/>
    </row>
    <row r="233" spans="16:16" ht="15.75" customHeight="1">
      <c r="P233" s="20"/>
    </row>
    <row r="234" spans="16:16" ht="15.75" customHeight="1">
      <c r="P234" s="20"/>
    </row>
    <row r="235" spans="16:16" ht="15.75" customHeight="1">
      <c r="P235" s="20"/>
    </row>
    <row r="236" spans="16:16" ht="15.75" customHeight="1">
      <c r="P236" s="20"/>
    </row>
    <row r="237" spans="16:16" ht="15.75" customHeight="1">
      <c r="P237" s="20"/>
    </row>
    <row r="238" spans="16:16" ht="15.75" customHeight="1">
      <c r="P238" s="20"/>
    </row>
    <row r="239" spans="16:16" ht="15.75" customHeight="1">
      <c r="P239" s="20"/>
    </row>
    <row r="240" spans="16:16" ht="15.75" customHeight="1">
      <c r="P240" s="20"/>
    </row>
    <row r="241" spans="16:16" ht="15.75" customHeight="1">
      <c r="P241" s="20"/>
    </row>
    <row r="242" spans="16:16" ht="15.75" customHeight="1">
      <c r="P242" s="20"/>
    </row>
    <row r="243" spans="16:16" ht="15.75" customHeight="1">
      <c r="P243" s="20"/>
    </row>
    <row r="244" spans="16:16" ht="15.75" customHeight="1">
      <c r="P244" s="20"/>
    </row>
    <row r="245" spans="16:16" ht="15.75" customHeight="1">
      <c r="P245" s="20"/>
    </row>
    <row r="246" spans="16:16" ht="15.75" customHeight="1">
      <c r="P246" s="20"/>
    </row>
    <row r="247" spans="16:16" ht="15.75" customHeight="1">
      <c r="P247" s="20"/>
    </row>
    <row r="248" spans="16:16" ht="15.75" customHeight="1">
      <c r="P248" s="20"/>
    </row>
    <row r="249" spans="16:16" ht="15.75" customHeight="1">
      <c r="P249" s="20"/>
    </row>
    <row r="250" spans="16:16" ht="15.75" customHeight="1">
      <c r="P250" s="20"/>
    </row>
    <row r="251" spans="16:16" ht="15.75" customHeight="1">
      <c r="P251" s="20"/>
    </row>
    <row r="252" spans="16:16" ht="15.75" customHeight="1">
      <c r="P252" s="20"/>
    </row>
    <row r="253" spans="16:16" ht="15.75" customHeight="1">
      <c r="P253" s="20"/>
    </row>
    <row r="254" spans="16:16" ht="15.75" customHeight="1">
      <c r="P254" s="20"/>
    </row>
    <row r="255" spans="16:16" ht="15.75" customHeight="1">
      <c r="P255" s="20"/>
    </row>
    <row r="256" spans="16:16" ht="15.75" customHeight="1">
      <c r="P256" s="20"/>
    </row>
    <row r="257" spans="16:16" ht="15.75" customHeight="1">
      <c r="P257" s="20"/>
    </row>
    <row r="258" spans="16:16" ht="15.75" customHeight="1">
      <c r="P258" s="20"/>
    </row>
    <row r="259" spans="16:16" ht="15.75" customHeight="1">
      <c r="P259" s="20"/>
    </row>
    <row r="260" spans="16:16" ht="15.75" customHeight="1">
      <c r="P260" s="20"/>
    </row>
    <row r="261" spans="16:16" ht="15.75" customHeight="1">
      <c r="P261" s="20"/>
    </row>
    <row r="262" spans="16:16" ht="15.75" customHeight="1">
      <c r="P262" s="20"/>
    </row>
    <row r="263" spans="16:16" ht="15.75" customHeight="1">
      <c r="P263" s="20"/>
    </row>
    <row r="264" spans="16:16" ht="15.75" customHeight="1">
      <c r="P264" s="20"/>
    </row>
    <row r="265" spans="16:16" ht="15.75" customHeight="1">
      <c r="P265" s="20"/>
    </row>
    <row r="266" spans="16:16" ht="15.75" customHeight="1">
      <c r="P266" s="20"/>
    </row>
    <row r="267" spans="16:16" ht="15.75" customHeight="1">
      <c r="P267" s="20"/>
    </row>
    <row r="268" spans="16:16" ht="15.75" customHeight="1">
      <c r="P268" s="20"/>
    </row>
    <row r="269" spans="16:16" ht="15.75" customHeight="1">
      <c r="P269" s="20"/>
    </row>
    <row r="270" spans="16:16" ht="15.75" customHeight="1">
      <c r="P270" s="20"/>
    </row>
    <row r="271" spans="16:16" ht="15.75" customHeight="1">
      <c r="P271" s="20"/>
    </row>
    <row r="272" spans="16:16" ht="15.75" customHeight="1">
      <c r="P272" s="20"/>
    </row>
    <row r="273" spans="16:16" ht="15.75" customHeight="1">
      <c r="P273" s="20"/>
    </row>
    <row r="274" spans="16:16" ht="15.75" customHeight="1">
      <c r="P274" s="20"/>
    </row>
    <row r="275" spans="16:16" ht="15.75" customHeight="1">
      <c r="P275" s="20"/>
    </row>
    <row r="276" spans="16:16" ht="15.75" customHeight="1">
      <c r="P276" s="20"/>
    </row>
    <row r="277" spans="16:16" ht="15.75" customHeight="1">
      <c r="P277" s="20"/>
    </row>
    <row r="278" spans="16:16" ht="15.75" customHeight="1">
      <c r="P278" s="20"/>
    </row>
    <row r="279" spans="16:16" ht="15.75" customHeight="1">
      <c r="P279" s="20"/>
    </row>
    <row r="280" spans="16:16" ht="15.75" customHeight="1">
      <c r="P280" s="20"/>
    </row>
    <row r="281" spans="16:16" ht="15.75" customHeight="1">
      <c r="P281" s="20"/>
    </row>
    <row r="282" spans="16:16" ht="15.75" customHeight="1">
      <c r="P282" s="20"/>
    </row>
    <row r="283" spans="16:16" ht="15.75" customHeight="1">
      <c r="P283" s="20"/>
    </row>
    <row r="284" spans="16:16" ht="15.75" customHeight="1">
      <c r="P284" s="20"/>
    </row>
    <row r="285" spans="16:16" ht="15.75" customHeight="1">
      <c r="P285" s="20"/>
    </row>
    <row r="286" spans="16:16" ht="15.75" customHeight="1">
      <c r="P286" s="20"/>
    </row>
    <row r="287" spans="16:16" ht="15.75" customHeight="1">
      <c r="P287" s="20"/>
    </row>
    <row r="288" spans="16:16" ht="15.75" customHeight="1">
      <c r="P288" s="20"/>
    </row>
    <row r="289" spans="16:16" ht="15.75" customHeight="1">
      <c r="P289" s="20"/>
    </row>
    <row r="290" spans="16:16" ht="15.75" customHeight="1">
      <c r="P290" s="20"/>
    </row>
    <row r="291" spans="16:16" ht="15.75" customHeight="1">
      <c r="P291" s="20"/>
    </row>
    <row r="292" spans="16:16" ht="15.75" customHeight="1">
      <c r="P292" s="20"/>
    </row>
    <row r="293" spans="16:16" ht="15.75" customHeight="1">
      <c r="P293" s="20"/>
    </row>
    <row r="294" spans="16:16" ht="15.75" customHeight="1">
      <c r="P294" s="20"/>
    </row>
    <row r="295" spans="16:16" ht="15.75" customHeight="1">
      <c r="P295" s="20"/>
    </row>
    <row r="296" spans="16:16" ht="15.75" customHeight="1">
      <c r="P296" s="20"/>
    </row>
    <row r="297" spans="16:16" ht="15.75" customHeight="1">
      <c r="P297" s="20"/>
    </row>
    <row r="298" spans="16:16" ht="15.75" customHeight="1">
      <c r="P298" s="20"/>
    </row>
    <row r="299" spans="16:16" ht="15.75" customHeight="1">
      <c r="P299" s="20"/>
    </row>
    <row r="300" spans="16:16" ht="15.75" customHeight="1">
      <c r="P300" s="20"/>
    </row>
    <row r="301" spans="16:16" ht="15.75" customHeight="1">
      <c r="P301" s="20"/>
    </row>
    <row r="302" spans="16:16" ht="15.75" customHeight="1">
      <c r="P302" s="20"/>
    </row>
    <row r="303" spans="16:16" ht="15.75" customHeight="1">
      <c r="P303" s="20"/>
    </row>
    <row r="304" spans="16:16" ht="15.75" customHeight="1">
      <c r="P304" s="20"/>
    </row>
    <row r="305" spans="16:16" ht="15.75" customHeight="1">
      <c r="P305" s="20"/>
    </row>
    <row r="306" spans="16:16" ht="15.75" customHeight="1">
      <c r="P306" s="20"/>
    </row>
    <row r="307" spans="16:16" ht="15.75" customHeight="1">
      <c r="P307" s="20"/>
    </row>
    <row r="308" spans="16:16" ht="15.75" customHeight="1">
      <c r="P308" s="20"/>
    </row>
    <row r="309" spans="16:16" ht="15.75" customHeight="1">
      <c r="P309" s="20"/>
    </row>
    <row r="310" spans="16:16" ht="15.75" customHeight="1">
      <c r="P310" s="20"/>
    </row>
    <row r="311" spans="16:16" ht="15.75" customHeight="1">
      <c r="P311" s="20"/>
    </row>
    <row r="312" spans="16:16" ht="15.75" customHeight="1">
      <c r="P312" s="20"/>
    </row>
    <row r="313" spans="16:16" ht="15.75" customHeight="1">
      <c r="P313" s="20"/>
    </row>
    <row r="314" spans="16:16" ht="15.75" customHeight="1">
      <c r="P314" s="20"/>
    </row>
    <row r="315" spans="16:16" ht="15.75" customHeight="1">
      <c r="P315" s="20"/>
    </row>
    <row r="316" spans="16:16" ht="15.75" customHeight="1">
      <c r="P316" s="20"/>
    </row>
    <row r="317" spans="16:16" ht="15.75" customHeight="1">
      <c r="P317" s="20"/>
    </row>
    <row r="318" spans="16:16" ht="15.75" customHeight="1">
      <c r="P318" s="20"/>
    </row>
    <row r="319" spans="16:16" ht="15.75" customHeight="1">
      <c r="P319" s="20"/>
    </row>
    <row r="320" spans="16:16" ht="15.75" customHeight="1">
      <c r="P320" s="20"/>
    </row>
    <row r="321" spans="16:16" ht="15.75" customHeight="1">
      <c r="P321" s="20"/>
    </row>
    <row r="322" spans="16:16" ht="15.75" customHeight="1">
      <c r="P322" s="20"/>
    </row>
    <row r="323" spans="16:16" ht="15.75" customHeight="1">
      <c r="P323" s="20"/>
    </row>
    <row r="324" spans="16:16" ht="15.75" customHeight="1">
      <c r="P324" s="20"/>
    </row>
    <row r="325" spans="16:16" ht="15.75" customHeight="1">
      <c r="P325" s="20"/>
    </row>
    <row r="326" spans="16:16" ht="15.75" customHeight="1">
      <c r="P326" s="20"/>
    </row>
    <row r="327" spans="16:16" ht="15.75" customHeight="1">
      <c r="P327" s="20"/>
    </row>
    <row r="328" spans="16:16" ht="15.75" customHeight="1">
      <c r="P328" s="20"/>
    </row>
    <row r="329" spans="16:16" ht="15.75" customHeight="1">
      <c r="P329" s="20"/>
    </row>
    <row r="330" spans="16:16" ht="15.75" customHeight="1">
      <c r="P330" s="20"/>
    </row>
    <row r="331" spans="16:16" ht="15.75" customHeight="1">
      <c r="P331" s="20"/>
    </row>
    <row r="332" spans="16:16" ht="15.75" customHeight="1">
      <c r="P332" s="20"/>
    </row>
    <row r="333" spans="16:16" ht="15.75" customHeight="1">
      <c r="P333" s="20"/>
    </row>
    <row r="334" spans="16:16" ht="15.75" customHeight="1">
      <c r="P334" s="20"/>
    </row>
    <row r="335" spans="16:16" ht="15.75" customHeight="1">
      <c r="P335" s="20"/>
    </row>
    <row r="336" spans="16:16" ht="15.75" customHeight="1">
      <c r="P336" s="20"/>
    </row>
    <row r="337" spans="16:16" ht="15.75" customHeight="1">
      <c r="P337" s="20"/>
    </row>
    <row r="338" spans="16:16" ht="15.75" customHeight="1">
      <c r="P338" s="20"/>
    </row>
    <row r="339" spans="16:16" ht="15.75" customHeight="1">
      <c r="P339" s="20"/>
    </row>
    <row r="340" spans="16:16" ht="15.75" customHeight="1">
      <c r="P340" s="20"/>
    </row>
    <row r="341" spans="16:16" ht="15.75" customHeight="1">
      <c r="P341" s="20"/>
    </row>
    <row r="342" spans="16:16" ht="15.75" customHeight="1">
      <c r="P342" s="20"/>
    </row>
    <row r="343" spans="16:16" ht="15.75" customHeight="1">
      <c r="P343" s="20"/>
    </row>
    <row r="344" spans="16:16" ht="15.75" customHeight="1">
      <c r="P344" s="20"/>
    </row>
    <row r="345" spans="16:16" ht="15.75" customHeight="1">
      <c r="P345" s="20"/>
    </row>
    <row r="346" spans="16:16" ht="15.75" customHeight="1">
      <c r="P346" s="20"/>
    </row>
    <row r="347" spans="16:16" ht="15.75" customHeight="1">
      <c r="P347" s="20"/>
    </row>
    <row r="348" spans="16:16" ht="15.75" customHeight="1">
      <c r="P348" s="20"/>
    </row>
    <row r="349" spans="16:16" ht="15.75" customHeight="1">
      <c r="P349" s="20"/>
    </row>
    <row r="350" spans="16:16" ht="15.75" customHeight="1">
      <c r="P350" s="20"/>
    </row>
    <row r="351" spans="16:16" ht="15.75" customHeight="1">
      <c r="P351" s="20"/>
    </row>
    <row r="352" spans="16:16" ht="15.75" customHeight="1">
      <c r="P352" s="20"/>
    </row>
    <row r="353" spans="16:16" ht="15.75" customHeight="1">
      <c r="P353" s="20"/>
    </row>
    <row r="354" spans="16:16" ht="15.75" customHeight="1">
      <c r="P354" s="20"/>
    </row>
    <row r="355" spans="16:16" ht="15.75" customHeight="1">
      <c r="P355" s="20"/>
    </row>
    <row r="356" spans="16:16" ht="15.75" customHeight="1">
      <c r="P356" s="20"/>
    </row>
    <row r="357" spans="16:16" ht="15.75" customHeight="1">
      <c r="P357" s="20"/>
    </row>
    <row r="358" spans="16:16" ht="15.75" customHeight="1">
      <c r="P358" s="20"/>
    </row>
    <row r="359" spans="16:16" ht="15.75" customHeight="1">
      <c r="P359" s="20"/>
    </row>
    <row r="360" spans="16:16" ht="15.75" customHeight="1">
      <c r="P360" s="20"/>
    </row>
    <row r="361" spans="16:16" ht="15.75" customHeight="1">
      <c r="P361" s="20"/>
    </row>
    <row r="362" spans="16:16" ht="15.75" customHeight="1">
      <c r="P362" s="20"/>
    </row>
    <row r="363" spans="16:16" ht="15.75" customHeight="1">
      <c r="P363" s="20"/>
    </row>
    <row r="364" spans="16:16" ht="15.75" customHeight="1">
      <c r="P364" s="20"/>
    </row>
    <row r="365" spans="16:16" ht="15.75" customHeight="1">
      <c r="P365" s="20"/>
    </row>
    <row r="366" spans="16:16" ht="15.75" customHeight="1">
      <c r="P366" s="20"/>
    </row>
    <row r="367" spans="16:16" ht="15.75" customHeight="1">
      <c r="P367" s="20"/>
    </row>
    <row r="368" spans="16:16" ht="15.75" customHeight="1">
      <c r="P368" s="20"/>
    </row>
    <row r="369" spans="16:16" ht="15.75" customHeight="1">
      <c r="P369" s="20"/>
    </row>
    <row r="370" spans="16:16" ht="15.75" customHeight="1">
      <c r="P370" s="20"/>
    </row>
    <row r="371" spans="16:16" ht="15.75" customHeight="1">
      <c r="P371" s="20"/>
    </row>
    <row r="372" spans="16:16" ht="15.75" customHeight="1">
      <c r="P372" s="20"/>
    </row>
    <row r="373" spans="16:16" ht="15.75" customHeight="1">
      <c r="P373" s="20"/>
    </row>
    <row r="374" spans="16:16" ht="15.75" customHeight="1">
      <c r="P374" s="20"/>
    </row>
    <row r="375" spans="16:16" ht="15.75" customHeight="1">
      <c r="P375" s="20"/>
    </row>
    <row r="376" spans="16:16" ht="15.75" customHeight="1">
      <c r="P376" s="20"/>
    </row>
    <row r="377" spans="16:16" ht="15.75" customHeight="1">
      <c r="P377" s="20"/>
    </row>
    <row r="378" spans="16:16" ht="15.75" customHeight="1">
      <c r="P378" s="20"/>
    </row>
    <row r="379" spans="16:16" ht="15.75" customHeight="1">
      <c r="P379" s="20"/>
    </row>
    <row r="380" spans="16:16" ht="15.75" customHeight="1">
      <c r="P380" s="20"/>
    </row>
    <row r="381" spans="16:16" ht="15.75" customHeight="1">
      <c r="P381" s="20"/>
    </row>
    <row r="382" spans="16:16" ht="15.75" customHeight="1">
      <c r="P382" s="20"/>
    </row>
    <row r="383" spans="16:16" ht="15.75" customHeight="1">
      <c r="P383" s="20"/>
    </row>
    <row r="384" spans="16:16" ht="15.75" customHeight="1">
      <c r="P384" s="20"/>
    </row>
    <row r="385" spans="16:16" ht="15.75" customHeight="1">
      <c r="P385" s="20"/>
    </row>
    <row r="386" spans="16:16" ht="15.75" customHeight="1">
      <c r="P386" s="20"/>
    </row>
    <row r="387" spans="16:16" ht="15.75" customHeight="1">
      <c r="P387" s="20"/>
    </row>
    <row r="388" spans="16:16" ht="15.75" customHeight="1">
      <c r="P388" s="20"/>
    </row>
    <row r="389" spans="16:16" ht="15.75" customHeight="1">
      <c r="P389" s="20"/>
    </row>
    <row r="390" spans="16:16" ht="15.75" customHeight="1">
      <c r="P390" s="20"/>
    </row>
    <row r="391" spans="16:16" ht="15.75" customHeight="1">
      <c r="P391" s="20"/>
    </row>
    <row r="392" spans="16:16" ht="15.75" customHeight="1">
      <c r="P392" s="20"/>
    </row>
    <row r="393" spans="16:16" ht="15.75" customHeight="1">
      <c r="P393" s="20"/>
    </row>
    <row r="394" spans="16:16" ht="15.75" customHeight="1">
      <c r="P394" s="20"/>
    </row>
    <row r="395" spans="16:16" ht="15.75" customHeight="1">
      <c r="P395" s="20"/>
    </row>
    <row r="396" spans="16:16" ht="15.75" customHeight="1">
      <c r="P396" s="20"/>
    </row>
    <row r="397" spans="16:16" ht="15.75" customHeight="1">
      <c r="P397" s="20"/>
    </row>
    <row r="398" spans="16:16" ht="15.75" customHeight="1">
      <c r="P398" s="20"/>
    </row>
    <row r="399" spans="16:16" ht="15.75" customHeight="1">
      <c r="P399" s="20"/>
    </row>
    <row r="400" spans="16:16" ht="15.75" customHeight="1">
      <c r="P400" s="20"/>
    </row>
    <row r="401" spans="16:16" ht="15.75" customHeight="1">
      <c r="P401" s="20"/>
    </row>
    <row r="402" spans="16:16" ht="15.75" customHeight="1">
      <c r="P402" s="20"/>
    </row>
    <row r="403" spans="16:16" ht="15.75" customHeight="1">
      <c r="P403" s="20"/>
    </row>
    <row r="404" spans="16:16" ht="15.75" customHeight="1">
      <c r="P404" s="20"/>
    </row>
    <row r="405" spans="16:16" ht="15.75" customHeight="1">
      <c r="P405" s="20"/>
    </row>
    <row r="406" spans="16:16" ht="15.75" customHeight="1">
      <c r="P406" s="20"/>
    </row>
    <row r="407" spans="16:16" ht="15.75" customHeight="1">
      <c r="P407" s="20"/>
    </row>
    <row r="408" spans="16:16" ht="15.75" customHeight="1">
      <c r="P408" s="20"/>
    </row>
    <row r="409" spans="16:16" ht="15.75" customHeight="1">
      <c r="P409" s="20"/>
    </row>
    <row r="410" spans="16:16" ht="15.75" customHeight="1">
      <c r="P410" s="20"/>
    </row>
    <row r="411" spans="16:16" ht="15.75" customHeight="1">
      <c r="P411" s="20"/>
    </row>
    <row r="412" spans="16:16" ht="15.75" customHeight="1">
      <c r="P412" s="20"/>
    </row>
    <row r="413" spans="16:16" ht="15.75" customHeight="1">
      <c r="P413" s="20"/>
    </row>
    <row r="414" spans="16:16" ht="15.75" customHeight="1">
      <c r="P414" s="20"/>
    </row>
    <row r="415" spans="16:16" ht="15.75" customHeight="1">
      <c r="P415" s="20"/>
    </row>
    <row r="416" spans="16:16" ht="15.75" customHeight="1">
      <c r="P416" s="20"/>
    </row>
    <row r="417" spans="16:16" ht="15.75" customHeight="1">
      <c r="P417" s="20"/>
    </row>
    <row r="418" spans="16:16" ht="15.75" customHeight="1">
      <c r="P418" s="20"/>
    </row>
    <row r="419" spans="16:16" ht="15.75" customHeight="1">
      <c r="P419" s="20"/>
    </row>
    <row r="420" spans="16:16" ht="15.75" customHeight="1">
      <c r="P420" s="20"/>
    </row>
    <row r="421" spans="16:16" ht="15.75" customHeight="1">
      <c r="P421" s="20"/>
    </row>
    <row r="422" spans="16:16" ht="15.75" customHeight="1">
      <c r="P422" s="20"/>
    </row>
    <row r="423" spans="16:16" ht="15.75" customHeight="1">
      <c r="P423" s="20"/>
    </row>
    <row r="424" spans="16:16" ht="15.75" customHeight="1">
      <c r="P424" s="20"/>
    </row>
    <row r="425" spans="16:16" ht="15.75" customHeight="1">
      <c r="P425" s="20"/>
    </row>
    <row r="426" spans="16:16" ht="15.75" customHeight="1">
      <c r="P426" s="20"/>
    </row>
    <row r="427" spans="16:16" ht="15.75" customHeight="1">
      <c r="P427" s="20"/>
    </row>
    <row r="428" spans="16:16" ht="15.75" customHeight="1">
      <c r="P428" s="20"/>
    </row>
    <row r="429" spans="16:16" ht="15.75" customHeight="1">
      <c r="P429" s="20"/>
    </row>
    <row r="430" spans="16:16" ht="15.75" customHeight="1">
      <c r="P430" s="20"/>
    </row>
    <row r="431" spans="16:16" ht="15.75" customHeight="1">
      <c r="P431" s="20"/>
    </row>
    <row r="432" spans="16:16" ht="15.75" customHeight="1">
      <c r="P432" s="20"/>
    </row>
    <row r="433" spans="16:16" ht="15.75" customHeight="1">
      <c r="P433" s="20"/>
    </row>
    <row r="434" spans="16:16" ht="15.75" customHeight="1">
      <c r="P434" s="20"/>
    </row>
    <row r="435" spans="16:16" ht="15.75" customHeight="1">
      <c r="P435" s="20"/>
    </row>
    <row r="436" spans="16:16" ht="15.75" customHeight="1">
      <c r="P436" s="20"/>
    </row>
    <row r="437" spans="16:16" ht="15.75" customHeight="1">
      <c r="P437" s="20"/>
    </row>
    <row r="438" spans="16:16" ht="15.75" customHeight="1">
      <c r="P438" s="20"/>
    </row>
    <row r="439" spans="16:16" ht="15.75" customHeight="1">
      <c r="P439" s="20"/>
    </row>
    <row r="440" spans="16:16" ht="15.75" customHeight="1">
      <c r="P440" s="20"/>
    </row>
    <row r="441" spans="16:16" ht="15.75" customHeight="1">
      <c r="P441" s="20"/>
    </row>
    <row r="442" spans="16:16" ht="15.75" customHeight="1">
      <c r="P442" s="20"/>
    </row>
    <row r="443" spans="16:16" ht="15.75" customHeight="1">
      <c r="P443" s="20"/>
    </row>
    <row r="444" spans="16:16" ht="15.75" customHeight="1">
      <c r="P444" s="20"/>
    </row>
    <row r="445" spans="16:16" ht="15.75" customHeight="1">
      <c r="P445" s="20"/>
    </row>
    <row r="446" spans="16:16" ht="15.75" customHeight="1">
      <c r="P446" s="20"/>
    </row>
    <row r="447" spans="16:16" ht="15.75" customHeight="1">
      <c r="P447" s="20"/>
    </row>
    <row r="448" spans="16:16" ht="15.75" customHeight="1">
      <c r="P448" s="20"/>
    </row>
    <row r="449" spans="16:16" ht="15.75" customHeight="1">
      <c r="P449" s="20"/>
    </row>
    <row r="450" spans="16:16" ht="15.75" customHeight="1">
      <c r="P450" s="20"/>
    </row>
    <row r="451" spans="16:16" ht="15.75" customHeight="1">
      <c r="P451" s="20"/>
    </row>
    <row r="452" spans="16:16" ht="15.75" customHeight="1">
      <c r="P452" s="20"/>
    </row>
    <row r="453" spans="16:16" ht="15.75" customHeight="1">
      <c r="P453" s="20"/>
    </row>
    <row r="454" spans="16:16" ht="15.75" customHeight="1">
      <c r="P454" s="20"/>
    </row>
    <row r="455" spans="16:16" ht="15.75" customHeight="1">
      <c r="P455" s="20"/>
    </row>
    <row r="456" spans="16:16" ht="15.75" customHeight="1">
      <c r="P456" s="20"/>
    </row>
    <row r="457" spans="16:16" ht="15.75" customHeight="1">
      <c r="P457" s="20"/>
    </row>
    <row r="458" spans="16:16" ht="15.75" customHeight="1">
      <c r="P458" s="20"/>
    </row>
    <row r="459" spans="16:16" ht="15.75" customHeight="1">
      <c r="P459" s="20"/>
    </row>
    <row r="460" spans="16:16" ht="15.75" customHeight="1">
      <c r="P460" s="20"/>
    </row>
    <row r="461" spans="16:16" ht="15.75" customHeight="1">
      <c r="P461" s="20"/>
    </row>
    <row r="462" spans="16:16" ht="15.75" customHeight="1">
      <c r="P462" s="20"/>
    </row>
    <row r="463" spans="16:16" ht="15.75" customHeight="1">
      <c r="P463" s="20"/>
    </row>
    <row r="464" spans="16:16" ht="15.75" customHeight="1">
      <c r="P464" s="20"/>
    </row>
    <row r="465" spans="16:16" ht="15.75" customHeight="1">
      <c r="P465" s="20"/>
    </row>
    <row r="466" spans="16:16" ht="15.75" customHeight="1">
      <c r="P466" s="20"/>
    </row>
    <row r="467" spans="16:16" ht="15.75" customHeight="1">
      <c r="P467" s="20"/>
    </row>
    <row r="468" spans="16:16" ht="15.75" customHeight="1">
      <c r="P468" s="20"/>
    </row>
    <row r="469" spans="16:16" ht="15.75" customHeight="1">
      <c r="P469" s="20"/>
    </row>
    <row r="470" spans="16:16" ht="15.75" customHeight="1">
      <c r="P470" s="20"/>
    </row>
    <row r="471" spans="16:16" ht="15.75" customHeight="1">
      <c r="P471" s="20"/>
    </row>
    <row r="472" spans="16:16" ht="15.75" customHeight="1">
      <c r="P472" s="20"/>
    </row>
    <row r="473" spans="16:16" ht="15.75" customHeight="1">
      <c r="P473" s="20"/>
    </row>
    <row r="474" spans="16:16" ht="15.75" customHeight="1">
      <c r="P474" s="20"/>
    </row>
    <row r="475" spans="16:16" ht="15.75" customHeight="1">
      <c r="P475" s="20"/>
    </row>
    <row r="476" spans="16:16" ht="15.75" customHeight="1">
      <c r="P476" s="20"/>
    </row>
    <row r="477" spans="16:16" ht="15.75" customHeight="1">
      <c r="P477" s="20"/>
    </row>
    <row r="478" spans="16:16" ht="15.75" customHeight="1">
      <c r="P478" s="20"/>
    </row>
    <row r="479" spans="16:16" ht="15.75" customHeight="1">
      <c r="P479" s="20"/>
    </row>
    <row r="480" spans="16:16" ht="15.75" customHeight="1">
      <c r="P480" s="20"/>
    </row>
    <row r="481" spans="16:16" ht="15.75" customHeight="1">
      <c r="P481" s="20"/>
    </row>
    <row r="482" spans="16:16" ht="15.75" customHeight="1">
      <c r="P482" s="20"/>
    </row>
    <row r="483" spans="16:16" ht="15.75" customHeight="1">
      <c r="P483" s="20"/>
    </row>
    <row r="484" spans="16:16" ht="15.75" customHeight="1">
      <c r="P484" s="20"/>
    </row>
    <row r="485" spans="16:16" ht="15.75" customHeight="1">
      <c r="P485" s="20"/>
    </row>
    <row r="486" spans="16:16" ht="15.75" customHeight="1">
      <c r="P486" s="20"/>
    </row>
    <row r="487" spans="16:16" ht="15.75" customHeight="1">
      <c r="P487" s="20"/>
    </row>
    <row r="488" spans="16:16" ht="15.75" customHeight="1">
      <c r="P488" s="20"/>
    </row>
    <row r="489" spans="16:16" ht="15.75" customHeight="1">
      <c r="P489" s="20"/>
    </row>
    <row r="490" spans="16:16" ht="15.75" customHeight="1">
      <c r="P490" s="20"/>
    </row>
    <row r="491" spans="16:16" ht="15.75" customHeight="1">
      <c r="P491" s="20"/>
    </row>
    <row r="492" spans="16:16" ht="15.75" customHeight="1">
      <c r="P492" s="20"/>
    </row>
    <row r="493" spans="16:16" ht="15.75" customHeight="1">
      <c r="P493" s="20"/>
    </row>
    <row r="494" spans="16:16" ht="15.75" customHeight="1">
      <c r="P494" s="20"/>
    </row>
    <row r="495" spans="16:16" ht="15.75" customHeight="1">
      <c r="P495" s="20"/>
    </row>
    <row r="496" spans="16:16" ht="15.75" customHeight="1">
      <c r="P496" s="20"/>
    </row>
    <row r="497" spans="16:16" ht="15.75" customHeight="1">
      <c r="P497" s="20"/>
    </row>
    <row r="498" spans="16:16" ht="15.75" customHeight="1">
      <c r="P498" s="20"/>
    </row>
    <row r="499" spans="16:16" ht="15.75" customHeight="1">
      <c r="P499" s="20"/>
    </row>
    <row r="500" spans="16:16" ht="15.75" customHeight="1">
      <c r="P500" s="20"/>
    </row>
    <row r="501" spans="16:16" ht="15.75" customHeight="1">
      <c r="P501" s="20"/>
    </row>
    <row r="502" spans="16:16" ht="15.75" customHeight="1">
      <c r="P502" s="20"/>
    </row>
    <row r="503" spans="16:16" ht="15.75" customHeight="1">
      <c r="P503" s="20"/>
    </row>
    <row r="504" spans="16:16" ht="15.75" customHeight="1">
      <c r="P504" s="20"/>
    </row>
    <row r="505" spans="16:16" ht="15.75" customHeight="1">
      <c r="P505" s="20"/>
    </row>
    <row r="506" spans="16:16" ht="15.75" customHeight="1">
      <c r="P506" s="20"/>
    </row>
    <row r="507" spans="16:16" ht="15.75" customHeight="1">
      <c r="P507" s="20"/>
    </row>
    <row r="508" spans="16:16" ht="15.75" customHeight="1">
      <c r="P508" s="20"/>
    </row>
    <row r="509" spans="16:16" ht="15.75" customHeight="1">
      <c r="P509" s="20"/>
    </row>
    <row r="510" spans="16:16" ht="15.75" customHeight="1">
      <c r="P510" s="20"/>
    </row>
    <row r="511" spans="16:16" ht="15.75" customHeight="1">
      <c r="P511" s="20"/>
    </row>
    <row r="512" spans="16:16" ht="15.75" customHeight="1">
      <c r="P512" s="20"/>
    </row>
    <row r="513" spans="16:16" ht="15.75" customHeight="1">
      <c r="P513" s="20"/>
    </row>
    <row r="514" spans="16:16" ht="15.75" customHeight="1">
      <c r="P514" s="20"/>
    </row>
    <row r="515" spans="16:16" ht="15.75" customHeight="1">
      <c r="P515" s="20"/>
    </row>
    <row r="516" spans="16:16" ht="15.75" customHeight="1">
      <c r="P516" s="20"/>
    </row>
    <row r="517" spans="16:16" ht="15.75" customHeight="1">
      <c r="P517" s="20"/>
    </row>
    <row r="518" spans="16:16" ht="15.75" customHeight="1">
      <c r="P518" s="20"/>
    </row>
    <row r="519" spans="16:16" ht="15.75" customHeight="1">
      <c r="P519" s="20"/>
    </row>
    <row r="520" spans="16:16" ht="15.75" customHeight="1">
      <c r="P520" s="20"/>
    </row>
    <row r="521" spans="16:16" ht="15.75" customHeight="1">
      <c r="P521" s="20"/>
    </row>
    <row r="522" spans="16:16" ht="15.75" customHeight="1">
      <c r="P522" s="20"/>
    </row>
    <row r="523" spans="16:16" ht="15.75" customHeight="1">
      <c r="P523" s="20"/>
    </row>
    <row r="524" spans="16:16" ht="15.75" customHeight="1">
      <c r="P524" s="20"/>
    </row>
    <row r="525" spans="16:16" ht="15.75" customHeight="1">
      <c r="P525" s="20"/>
    </row>
    <row r="526" spans="16:16" ht="15.75" customHeight="1">
      <c r="P526" s="20"/>
    </row>
    <row r="527" spans="16:16" ht="15.75" customHeight="1">
      <c r="P527" s="20"/>
    </row>
    <row r="528" spans="16:16" ht="15.75" customHeight="1">
      <c r="P528" s="20"/>
    </row>
    <row r="529" spans="16:16" ht="15.75" customHeight="1">
      <c r="P529" s="20"/>
    </row>
    <row r="530" spans="16:16" ht="15.75" customHeight="1">
      <c r="P530" s="20"/>
    </row>
    <row r="531" spans="16:16" ht="15.75" customHeight="1">
      <c r="P531" s="20"/>
    </row>
    <row r="532" spans="16:16" ht="15.75" customHeight="1">
      <c r="P532" s="20"/>
    </row>
    <row r="533" spans="16:16" ht="15.75" customHeight="1">
      <c r="P533" s="20"/>
    </row>
    <row r="534" spans="16:16" ht="15.75" customHeight="1">
      <c r="P534" s="20"/>
    </row>
    <row r="535" spans="16:16" ht="15.75" customHeight="1">
      <c r="P535" s="20"/>
    </row>
    <row r="536" spans="16:16" ht="15.75" customHeight="1">
      <c r="P536" s="20"/>
    </row>
    <row r="537" spans="16:16" ht="15.75" customHeight="1">
      <c r="P537" s="20"/>
    </row>
    <row r="538" spans="16:16" ht="15.75" customHeight="1">
      <c r="P538" s="20"/>
    </row>
    <row r="539" spans="16:16" ht="15.75" customHeight="1">
      <c r="P539" s="20"/>
    </row>
    <row r="540" spans="16:16" ht="15.75" customHeight="1">
      <c r="P540" s="20"/>
    </row>
    <row r="541" spans="16:16" ht="15.75" customHeight="1">
      <c r="P541" s="20"/>
    </row>
    <row r="542" spans="16:16" ht="15.75" customHeight="1">
      <c r="P542" s="20"/>
    </row>
    <row r="543" spans="16:16" ht="15.75" customHeight="1">
      <c r="P543" s="20"/>
    </row>
    <row r="544" spans="16:16" ht="15.75" customHeight="1">
      <c r="P544" s="20"/>
    </row>
    <row r="545" spans="16:16" ht="15.75" customHeight="1">
      <c r="P545" s="20"/>
    </row>
    <row r="546" spans="16:16" ht="15.75" customHeight="1">
      <c r="P546" s="20"/>
    </row>
    <row r="547" spans="16:16" ht="15.75" customHeight="1">
      <c r="P547" s="20"/>
    </row>
    <row r="548" spans="16:16" ht="15.75" customHeight="1">
      <c r="P548" s="20"/>
    </row>
    <row r="549" spans="16:16" ht="15.75" customHeight="1">
      <c r="P549" s="20"/>
    </row>
    <row r="550" spans="16:16" ht="15.75" customHeight="1">
      <c r="P550" s="20"/>
    </row>
    <row r="551" spans="16:16" ht="15.75" customHeight="1">
      <c r="P551" s="20"/>
    </row>
    <row r="552" spans="16:16" ht="15.75" customHeight="1">
      <c r="P552" s="20"/>
    </row>
    <row r="553" spans="16:16" ht="15.75" customHeight="1">
      <c r="P553" s="20"/>
    </row>
    <row r="554" spans="16:16" ht="15.75" customHeight="1">
      <c r="P554" s="20"/>
    </row>
    <row r="555" spans="16:16" ht="15.75" customHeight="1">
      <c r="P555" s="20"/>
    </row>
    <row r="556" spans="16:16" ht="15.75" customHeight="1">
      <c r="P556" s="20"/>
    </row>
    <row r="557" spans="16:16" ht="15.75" customHeight="1">
      <c r="P557" s="20"/>
    </row>
    <row r="558" spans="16:16" ht="15.75" customHeight="1">
      <c r="P558" s="20"/>
    </row>
    <row r="559" spans="16:16" ht="15.75" customHeight="1">
      <c r="P559" s="20"/>
    </row>
    <row r="560" spans="16:16" ht="15.75" customHeight="1">
      <c r="P560" s="20"/>
    </row>
    <row r="561" spans="16:16" ht="15.75" customHeight="1">
      <c r="P561" s="20"/>
    </row>
    <row r="562" spans="16:16" ht="15.75" customHeight="1">
      <c r="P562" s="20"/>
    </row>
    <row r="563" spans="16:16" ht="15.75" customHeight="1">
      <c r="P563" s="20"/>
    </row>
    <row r="564" spans="16:16" ht="15.75" customHeight="1">
      <c r="P564" s="20"/>
    </row>
    <row r="565" spans="16:16" ht="15.75" customHeight="1">
      <c r="P565" s="20"/>
    </row>
    <row r="566" spans="16:16" ht="15.75" customHeight="1">
      <c r="P566" s="20"/>
    </row>
    <row r="567" spans="16:16" ht="15.75" customHeight="1">
      <c r="P567" s="20"/>
    </row>
    <row r="568" spans="16:16" ht="15.75" customHeight="1">
      <c r="P568" s="20"/>
    </row>
    <row r="569" spans="16:16" ht="15.75" customHeight="1">
      <c r="P569" s="20"/>
    </row>
    <row r="570" spans="16:16" ht="15.75" customHeight="1">
      <c r="P570" s="20"/>
    </row>
    <row r="571" spans="16:16" ht="15.75" customHeight="1">
      <c r="P571" s="20"/>
    </row>
    <row r="572" spans="16:16" ht="15.75" customHeight="1">
      <c r="P572" s="20"/>
    </row>
    <row r="573" spans="16:16" ht="15.75" customHeight="1">
      <c r="P573" s="20"/>
    </row>
    <row r="574" spans="16:16" ht="15.75" customHeight="1">
      <c r="P574" s="20"/>
    </row>
    <row r="575" spans="16:16" ht="15.75" customHeight="1">
      <c r="P575" s="20"/>
    </row>
    <row r="576" spans="16:16" ht="15.75" customHeight="1">
      <c r="P576" s="20"/>
    </row>
    <row r="577" spans="16:16" ht="15.75" customHeight="1">
      <c r="P577" s="20"/>
    </row>
    <row r="578" spans="16:16" ht="15.75" customHeight="1">
      <c r="P578" s="20"/>
    </row>
    <row r="579" spans="16:16" ht="15.75" customHeight="1">
      <c r="P579" s="20"/>
    </row>
    <row r="580" spans="16:16" ht="15.75" customHeight="1">
      <c r="P580" s="20"/>
    </row>
    <row r="581" spans="16:16" ht="15.75" customHeight="1">
      <c r="P581" s="20"/>
    </row>
    <row r="582" spans="16:16" ht="15.75" customHeight="1">
      <c r="P582" s="20"/>
    </row>
    <row r="583" spans="16:16" ht="15.75" customHeight="1">
      <c r="P583" s="20"/>
    </row>
    <row r="584" spans="16:16" ht="15.75" customHeight="1">
      <c r="P584" s="20"/>
    </row>
    <row r="585" spans="16:16" ht="15.75" customHeight="1">
      <c r="P585" s="20"/>
    </row>
    <row r="586" spans="16:16" ht="15.75" customHeight="1">
      <c r="P586" s="20"/>
    </row>
    <row r="587" spans="16:16" ht="15.75" customHeight="1">
      <c r="P587" s="20"/>
    </row>
    <row r="588" spans="16:16" ht="15.75" customHeight="1">
      <c r="P588" s="20"/>
    </row>
    <row r="589" spans="16:16" ht="15.75" customHeight="1">
      <c r="P589" s="20"/>
    </row>
    <row r="590" spans="16:16" ht="15.75" customHeight="1">
      <c r="P590" s="20"/>
    </row>
    <row r="591" spans="16:16" ht="15.75" customHeight="1">
      <c r="P591" s="20"/>
    </row>
    <row r="592" spans="16:16" ht="15.75" customHeight="1">
      <c r="P592" s="20"/>
    </row>
    <row r="593" spans="16:16" ht="15.75" customHeight="1">
      <c r="P593" s="20"/>
    </row>
    <row r="594" spans="16:16" ht="15.75" customHeight="1">
      <c r="P594" s="20"/>
    </row>
    <row r="595" spans="16:16" ht="15.75" customHeight="1">
      <c r="P595" s="20"/>
    </row>
    <row r="596" spans="16:16" ht="15.75" customHeight="1">
      <c r="P596" s="20"/>
    </row>
    <row r="597" spans="16:16" ht="15.75" customHeight="1">
      <c r="P597" s="20"/>
    </row>
    <row r="598" spans="16:16" ht="15.75" customHeight="1">
      <c r="P598" s="20"/>
    </row>
    <row r="599" spans="16:16" ht="15.75" customHeight="1">
      <c r="P599" s="20"/>
    </row>
    <row r="600" spans="16:16" ht="15.75" customHeight="1">
      <c r="P600" s="20"/>
    </row>
    <row r="601" spans="16:16" ht="15.75" customHeight="1">
      <c r="P601" s="20"/>
    </row>
    <row r="602" spans="16:16" ht="15.75" customHeight="1">
      <c r="P602" s="20"/>
    </row>
    <row r="603" spans="16:16" ht="15.75" customHeight="1">
      <c r="P603" s="20"/>
    </row>
    <row r="604" spans="16:16" ht="15.75" customHeight="1">
      <c r="P604" s="20"/>
    </row>
    <row r="605" spans="16:16" ht="15.75" customHeight="1">
      <c r="P605" s="20"/>
    </row>
    <row r="606" spans="16:16" ht="15.75" customHeight="1">
      <c r="P606" s="20"/>
    </row>
    <row r="607" spans="16:16" ht="15.75" customHeight="1">
      <c r="P607" s="20"/>
    </row>
    <row r="608" spans="16:16" ht="15.75" customHeight="1">
      <c r="P608" s="20"/>
    </row>
    <row r="609" spans="16:16" ht="15.75" customHeight="1">
      <c r="P609" s="20"/>
    </row>
    <row r="610" spans="16:16" ht="15.75" customHeight="1">
      <c r="P610" s="20"/>
    </row>
    <row r="611" spans="16:16" ht="15.75" customHeight="1">
      <c r="P611" s="20"/>
    </row>
    <row r="612" spans="16:16" ht="15.75" customHeight="1">
      <c r="P612" s="20"/>
    </row>
    <row r="613" spans="16:16" ht="15.75" customHeight="1">
      <c r="P613" s="20"/>
    </row>
    <row r="614" spans="16:16" ht="15.75" customHeight="1">
      <c r="P614" s="20"/>
    </row>
    <row r="615" spans="16:16" ht="15.75" customHeight="1">
      <c r="P615" s="20"/>
    </row>
    <row r="616" spans="16:16" ht="15.75" customHeight="1">
      <c r="P616" s="20"/>
    </row>
    <row r="617" spans="16:16" ht="15.75" customHeight="1">
      <c r="P617" s="20"/>
    </row>
    <row r="618" spans="16:16" ht="15.75" customHeight="1">
      <c r="P618" s="20"/>
    </row>
    <row r="619" spans="16:16" ht="15.75" customHeight="1">
      <c r="P619" s="20"/>
    </row>
    <row r="620" spans="16:16" ht="15.75" customHeight="1">
      <c r="P620" s="20"/>
    </row>
    <row r="621" spans="16:16" ht="15.75" customHeight="1">
      <c r="P621" s="20"/>
    </row>
    <row r="622" spans="16:16" ht="15.75" customHeight="1">
      <c r="P622" s="20"/>
    </row>
    <row r="623" spans="16:16" ht="15.75" customHeight="1">
      <c r="P623" s="20"/>
    </row>
    <row r="624" spans="16:16" ht="15.75" customHeight="1">
      <c r="P624" s="20"/>
    </row>
    <row r="625" spans="16:16" ht="15.75" customHeight="1">
      <c r="P625" s="20"/>
    </row>
    <row r="626" spans="16:16" ht="15.75" customHeight="1">
      <c r="P626" s="20"/>
    </row>
    <row r="627" spans="16:16" ht="15.75" customHeight="1">
      <c r="P627" s="20"/>
    </row>
    <row r="628" spans="16:16" ht="15.75" customHeight="1">
      <c r="P628" s="20"/>
    </row>
    <row r="629" spans="16:16" ht="15.75" customHeight="1">
      <c r="P629" s="20"/>
    </row>
    <row r="630" spans="16:16" ht="15.75" customHeight="1">
      <c r="P630" s="20"/>
    </row>
    <row r="631" spans="16:16" ht="15.75" customHeight="1">
      <c r="P631" s="20"/>
    </row>
    <row r="632" spans="16:16" ht="15.75" customHeight="1">
      <c r="P632" s="20"/>
    </row>
    <row r="633" spans="16:16" ht="15.75" customHeight="1">
      <c r="P633" s="20"/>
    </row>
    <row r="634" spans="16:16" ht="15.75" customHeight="1">
      <c r="P634" s="20"/>
    </row>
    <row r="635" spans="16:16" ht="15.75" customHeight="1">
      <c r="P635" s="20"/>
    </row>
    <row r="636" spans="16:16" ht="15.75" customHeight="1">
      <c r="P636" s="20"/>
    </row>
    <row r="637" spans="16:16" ht="15.75" customHeight="1">
      <c r="P637" s="20"/>
    </row>
    <row r="638" spans="16:16" ht="15.75" customHeight="1">
      <c r="P638" s="20"/>
    </row>
    <row r="639" spans="16:16" ht="15.75" customHeight="1">
      <c r="P639" s="20"/>
    </row>
    <row r="640" spans="16:16" ht="15.75" customHeight="1">
      <c r="P640" s="20"/>
    </row>
    <row r="641" spans="16:16" ht="15.75" customHeight="1">
      <c r="P641" s="20"/>
    </row>
    <row r="642" spans="16:16" ht="15.75" customHeight="1">
      <c r="P642" s="20"/>
    </row>
    <row r="643" spans="16:16" ht="15.75" customHeight="1">
      <c r="P643" s="20"/>
    </row>
    <row r="644" spans="16:16" ht="15.75" customHeight="1">
      <c r="P644" s="20"/>
    </row>
    <row r="645" spans="16:16" ht="15.75" customHeight="1">
      <c r="P645" s="20"/>
    </row>
    <row r="646" spans="16:16" ht="15.75" customHeight="1">
      <c r="P646" s="20"/>
    </row>
    <row r="647" spans="16:16" ht="15.75" customHeight="1">
      <c r="P647" s="20"/>
    </row>
    <row r="648" spans="16:16" ht="15.75" customHeight="1">
      <c r="P648" s="20"/>
    </row>
    <row r="649" spans="16:16" ht="15.75" customHeight="1">
      <c r="P649" s="20"/>
    </row>
    <row r="650" spans="16:16" ht="15.75" customHeight="1">
      <c r="P650" s="20"/>
    </row>
    <row r="651" spans="16:16" ht="15.75" customHeight="1">
      <c r="P651" s="20"/>
    </row>
    <row r="652" spans="16:16" ht="15.75" customHeight="1">
      <c r="P652" s="20"/>
    </row>
    <row r="653" spans="16:16" ht="15.75" customHeight="1">
      <c r="P653" s="20"/>
    </row>
    <row r="654" spans="16:16" ht="15.75" customHeight="1">
      <c r="P654" s="20"/>
    </row>
    <row r="655" spans="16:16" ht="15.75" customHeight="1">
      <c r="P655" s="20"/>
    </row>
    <row r="656" spans="16:16" ht="15.75" customHeight="1">
      <c r="P656" s="20"/>
    </row>
    <row r="657" spans="16:16" ht="15.75" customHeight="1">
      <c r="P657" s="20"/>
    </row>
    <row r="658" spans="16:16" ht="15.75" customHeight="1">
      <c r="P658" s="20"/>
    </row>
    <row r="659" spans="16:16" ht="15.75" customHeight="1">
      <c r="P659" s="20"/>
    </row>
    <row r="660" spans="16:16" ht="15.75" customHeight="1">
      <c r="P660" s="20"/>
    </row>
    <row r="661" spans="16:16" ht="15.75" customHeight="1">
      <c r="P661" s="20"/>
    </row>
    <row r="662" spans="16:16" ht="15.75" customHeight="1">
      <c r="P662" s="20"/>
    </row>
    <row r="663" spans="16:16" ht="15.75" customHeight="1">
      <c r="P663" s="20"/>
    </row>
    <row r="664" spans="16:16" ht="15.75" customHeight="1">
      <c r="P664" s="20"/>
    </row>
    <row r="665" spans="16:16" ht="15.75" customHeight="1">
      <c r="P665" s="20"/>
    </row>
    <row r="666" spans="16:16" ht="15.75" customHeight="1">
      <c r="P666" s="20"/>
    </row>
    <row r="667" spans="16:16" ht="15.75" customHeight="1">
      <c r="P667" s="20"/>
    </row>
    <row r="668" spans="16:16" ht="15.75" customHeight="1">
      <c r="P668" s="20"/>
    </row>
    <row r="669" spans="16:16" ht="15.75" customHeight="1">
      <c r="P669" s="20"/>
    </row>
    <row r="670" spans="16:16" ht="15.75" customHeight="1">
      <c r="P670" s="20"/>
    </row>
    <row r="671" spans="16:16" ht="15.75" customHeight="1">
      <c r="P671" s="20"/>
    </row>
    <row r="672" spans="16:16" ht="15.75" customHeight="1">
      <c r="P672" s="20"/>
    </row>
    <row r="673" spans="16:16" ht="15.75" customHeight="1">
      <c r="P673" s="20"/>
    </row>
    <row r="674" spans="16:16" ht="15.75" customHeight="1">
      <c r="P674" s="20"/>
    </row>
    <row r="675" spans="16:16" ht="15.75" customHeight="1">
      <c r="P675" s="20"/>
    </row>
    <row r="676" spans="16:16" ht="15.75" customHeight="1">
      <c r="P676" s="20"/>
    </row>
    <row r="677" spans="16:16" ht="15.75" customHeight="1">
      <c r="P677" s="20"/>
    </row>
    <row r="678" spans="16:16" ht="15.75" customHeight="1">
      <c r="P678" s="20"/>
    </row>
    <row r="679" spans="16:16" ht="15.75" customHeight="1">
      <c r="P679" s="20"/>
    </row>
    <row r="680" spans="16:16" ht="15.75" customHeight="1">
      <c r="P680" s="20"/>
    </row>
    <row r="681" spans="16:16" ht="15.75" customHeight="1">
      <c r="P681" s="20"/>
    </row>
    <row r="682" spans="16:16" ht="15.75" customHeight="1">
      <c r="P682" s="20"/>
    </row>
    <row r="683" spans="16:16" ht="15.75" customHeight="1">
      <c r="P683" s="20"/>
    </row>
    <row r="684" spans="16:16" ht="15.75" customHeight="1">
      <c r="P684" s="20"/>
    </row>
    <row r="685" spans="16:16" ht="15.75" customHeight="1">
      <c r="P685" s="20"/>
    </row>
    <row r="686" spans="16:16" ht="15.75" customHeight="1">
      <c r="P686" s="20"/>
    </row>
    <row r="687" spans="16:16" ht="15.75" customHeight="1">
      <c r="P687" s="20"/>
    </row>
    <row r="688" spans="16:16" ht="15.75" customHeight="1">
      <c r="P688" s="20"/>
    </row>
    <row r="689" spans="16:16" ht="15.75" customHeight="1">
      <c r="P689" s="20"/>
    </row>
    <row r="690" spans="16:16" ht="15.75" customHeight="1">
      <c r="P690" s="20"/>
    </row>
    <row r="691" spans="16:16" ht="15.75" customHeight="1">
      <c r="P691" s="20"/>
    </row>
    <row r="692" spans="16:16" ht="15.75" customHeight="1">
      <c r="P692" s="20"/>
    </row>
    <row r="693" spans="16:16" ht="15.75" customHeight="1">
      <c r="P693" s="20"/>
    </row>
    <row r="694" spans="16:16" ht="15.75" customHeight="1">
      <c r="P694" s="20"/>
    </row>
    <row r="695" spans="16:16" ht="15.75" customHeight="1">
      <c r="P695" s="20"/>
    </row>
    <row r="696" spans="16:16" ht="15.75" customHeight="1">
      <c r="P696" s="20"/>
    </row>
    <row r="697" spans="16:16" ht="15.75" customHeight="1">
      <c r="P697" s="20"/>
    </row>
    <row r="698" spans="16:16" ht="15.75" customHeight="1">
      <c r="P698" s="20"/>
    </row>
    <row r="699" spans="16:16" ht="15.75" customHeight="1">
      <c r="P699" s="20"/>
    </row>
    <row r="700" spans="16:16" ht="15.75" customHeight="1">
      <c r="P700" s="20"/>
    </row>
    <row r="701" spans="16:16" ht="15.75" customHeight="1">
      <c r="P701" s="20"/>
    </row>
    <row r="702" spans="16:16" ht="15.75" customHeight="1">
      <c r="P702" s="20"/>
    </row>
    <row r="703" spans="16:16" ht="15.75" customHeight="1">
      <c r="P703" s="20"/>
    </row>
    <row r="704" spans="16:16" ht="15.75" customHeight="1">
      <c r="P704" s="20"/>
    </row>
    <row r="705" spans="16:16" ht="15.75" customHeight="1">
      <c r="P705" s="20"/>
    </row>
    <row r="706" spans="16:16" ht="15.75" customHeight="1">
      <c r="P706" s="20"/>
    </row>
    <row r="707" spans="16:16" ht="15.75" customHeight="1">
      <c r="P707" s="20"/>
    </row>
    <row r="708" spans="16:16" ht="15.75" customHeight="1">
      <c r="P708" s="20"/>
    </row>
    <row r="709" spans="16:16" ht="15.75" customHeight="1">
      <c r="P709" s="20"/>
    </row>
    <row r="710" spans="16:16" ht="15.75" customHeight="1">
      <c r="P710" s="20"/>
    </row>
    <row r="711" spans="16:16" ht="15.75" customHeight="1">
      <c r="P711" s="20"/>
    </row>
    <row r="712" spans="16:16" ht="15.75" customHeight="1">
      <c r="P712" s="20"/>
    </row>
    <row r="713" spans="16:16" ht="15.75" customHeight="1">
      <c r="P713" s="20"/>
    </row>
    <row r="714" spans="16:16" ht="15.75" customHeight="1">
      <c r="P714" s="20"/>
    </row>
    <row r="715" spans="16:16" ht="15.75" customHeight="1">
      <c r="P715" s="20"/>
    </row>
    <row r="716" spans="16:16" ht="15.75" customHeight="1">
      <c r="P716" s="20"/>
    </row>
    <row r="717" spans="16:16" ht="15.75" customHeight="1">
      <c r="P717" s="20"/>
    </row>
    <row r="718" spans="16:16" ht="15.75" customHeight="1">
      <c r="P718" s="20"/>
    </row>
    <row r="719" spans="16:16" ht="15.75" customHeight="1">
      <c r="P719" s="20"/>
    </row>
    <row r="720" spans="16:16" ht="15.75" customHeight="1">
      <c r="P720" s="20"/>
    </row>
    <row r="721" spans="16:16" ht="15.75" customHeight="1">
      <c r="P721" s="20"/>
    </row>
    <row r="722" spans="16:16" ht="15.75" customHeight="1">
      <c r="P722" s="20"/>
    </row>
    <row r="723" spans="16:16" ht="15.75" customHeight="1">
      <c r="P723" s="20"/>
    </row>
    <row r="724" spans="16:16" ht="15.75" customHeight="1">
      <c r="P724" s="20"/>
    </row>
    <row r="725" spans="16:16" ht="15.75" customHeight="1">
      <c r="P725" s="20"/>
    </row>
    <row r="726" spans="16:16" ht="15.75" customHeight="1">
      <c r="P726" s="20"/>
    </row>
    <row r="727" spans="16:16" ht="15.75" customHeight="1">
      <c r="P727" s="20"/>
    </row>
    <row r="728" spans="16:16" ht="15.75" customHeight="1">
      <c r="P728" s="20"/>
    </row>
    <row r="729" spans="16:16" ht="15.75" customHeight="1">
      <c r="P729" s="20"/>
    </row>
    <row r="730" spans="16:16" ht="15.75" customHeight="1">
      <c r="P730" s="20"/>
    </row>
    <row r="731" spans="16:16" ht="15.75" customHeight="1">
      <c r="P731" s="20"/>
    </row>
    <row r="732" spans="16:16" ht="15.75" customHeight="1">
      <c r="P732" s="20"/>
    </row>
    <row r="733" spans="16:16" ht="15.75" customHeight="1">
      <c r="P733" s="20"/>
    </row>
    <row r="734" spans="16:16" ht="15.75" customHeight="1">
      <c r="P734" s="20"/>
    </row>
    <row r="735" spans="16:16" ht="15.75" customHeight="1">
      <c r="P735" s="20"/>
    </row>
    <row r="736" spans="16:16" ht="15.75" customHeight="1">
      <c r="P736" s="20"/>
    </row>
    <row r="737" spans="16:16" ht="15.75" customHeight="1">
      <c r="P737" s="20"/>
    </row>
    <row r="738" spans="16:16" ht="15.75" customHeight="1">
      <c r="P738" s="20"/>
    </row>
    <row r="739" spans="16:16" ht="15.75" customHeight="1">
      <c r="P739" s="20"/>
    </row>
    <row r="740" spans="16:16" ht="15.75" customHeight="1">
      <c r="P740" s="20"/>
    </row>
    <row r="741" spans="16:16" ht="15.75" customHeight="1">
      <c r="P741" s="20"/>
    </row>
    <row r="742" spans="16:16" ht="15.75" customHeight="1">
      <c r="P742" s="20"/>
    </row>
    <row r="743" spans="16:16" ht="15.75" customHeight="1">
      <c r="P743" s="20"/>
    </row>
    <row r="744" spans="16:16" ht="15.75" customHeight="1">
      <c r="P744" s="20"/>
    </row>
    <row r="745" spans="16:16" ht="15.75" customHeight="1">
      <c r="P745" s="20"/>
    </row>
    <row r="746" spans="16:16" ht="15.75" customHeight="1">
      <c r="P746" s="20"/>
    </row>
    <row r="747" spans="16:16" ht="15.75" customHeight="1">
      <c r="P747" s="20"/>
    </row>
    <row r="748" spans="16:16" ht="15.75" customHeight="1">
      <c r="P748" s="20"/>
    </row>
    <row r="749" spans="16:16" ht="15.75" customHeight="1">
      <c r="P749" s="20"/>
    </row>
    <row r="750" spans="16:16" ht="15.75" customHeight="1">
      <c r="P750" s="20"/>
    </row>
    <row r="751" spans="16:16" ht="15.75" customHeight="1">
      <c r="P751" s="20"/>
    </row>
    <row r="752" spans="16:16" ht="15.75" customHeight="1">
      <c r="P752" s="20"/>
    </row>
    <row r="753" spans="16:16" ht="15.75" customHeight="1">
      <c r="P753" s="20"/>
    </row>
    <row r="754" spans="16:16" ht="15.75" customHeight="1">
      <c r="P754" s="20"/>
    </row>
    <row r="755" spans="16:16" ht="15.75" customHeight="1">
      <c r="P755" s="20"/>
    </row>
    <row r="756" spans="16:16" ht="15.75" customHeight="1">
      <c r="P756" s="20"/>
    </row>
    <row r="757" spans="16:16" ht="15.75" customHeight="1">
      <c r="P757" s="20"/>
    </row>
    <row r="758" spans="16:16" ht="15.75" customHeight="1">
      <c r="P758" s="20"/>
    </row>
    <row r="759" spans="16:16" ht="15.75" customHeight="1">
      <c r="P759" s="20"/>
    </row>
    <row r="760" spans="16:16" ht="15.75" customHeight="1">
      <c r="P760" s="20"/>
    </row>
    <row r="761" spans="16:16" ht="15.75" customHeight="1">
      <c r="P761" s="20"/>
    </row>
    <row r="762" spans="16:16" ht="15.75" customHeight="1">
      <c r="P762" s="20"/>
    </row>
    <row r="763" spans="16:16" ht="15.75" customHeight="1">
      <c r="P763" s="20"/>
    </row>
    <row r="764" spans="16:16" ht="15.75" customHeight="1">
      <c r="P764" s="20"/>
    </row>
    <row r="765" spans="16:16" ht="15.75" customHeight="1">
      <c r="P765" s="20"/>
    </row>
    <row r="766" spans="16:16" ht="15.75" customHeight="1">
      <c r="P766" s="20"/>
    </row>
    <row r="767" spans="16:16" ht="15.75" customHeight="1">
      <c r="P767" s="20"/>
    </row>
    <row r="768" spans="16:16" ht="15.75" customHeight="1">
      <c r="P768" s="20"/>
    </row>
    <row r="769" spans="16:16" ht="15.75" customHeight="1">
      <c r="P769" s="20"/>
    </row>
    <row r="770" spans="16:16" ht="15.75" customHeight="1">
      <c r="P770" s="20"/>
    </row>
    <row r="771" spans="16:16" ht="15.75" customHeight="1">
      <c r="P771" s="20"/>
    </row>
    <row r="772" spans="16:16" ht="15.75" customHeight="1">
      <c r="P772" s="20"/>
    </row>
    <row r="773" spans="16:16" ht="15.75" customHeight="1">
      <c r="P773" s="20"/>
    </row>
    <row r="774" spans="16:16" ht="15.75" customHeight="1">
      <c r="P774" s="20"/>
    </row>
    <row r="775" spans="16:16" ht="15.75" customHeight="1">
      <c r="P775" s="20"/>
    </row>
    <row r="776" spans="16:16" ht="15.75" customHeight="1">
      <c r="P776" s="20"/>
    </row>
    <row r="777" spans="16:16" ht="15.75" customHeight="1">
      <c r="P777" s="20"/>
    </row>
    <row r="778" spans="16:16" ht="15.75" customHeight="1">
      <c r="P778" s="20"/>
    </row>
    <row r="779" spans="16:16" ht="15.75" customHeight="1">
      <c r="P779" s="20"/>
    </row>
    <row r="780" spans="16:16" ht="15.75" customHeight="1">
      <c r="P780" s="20"/>
    </row>
    <row r="781" spans="16:16" ht="15.75" customHeight="1">
      <c r="P781" s="20"/>
    </row>
    <row r="782" spans="16:16" ht="15.75" customHeight="1">
      <c r="P782" s="20"/>
    </row>
    <row r="783" spans="16:16" ht="15.75" customHeight="1">
      <c r="P783" s="20"/>
    </row>
    <row r="784" spans="16:16" ht="15.75" customHeight="1">
      <c r="P784" s="20"/>
    </row>
    <row r="785" spans="16:16" ht="15.75" customHeight="1">
      <c r="P785" s="20"/>
    </row>
    <row r="786" spans="16:16" ht="15.75" customHeight="1">
      <c r="P786" s="20"/>
    </row>
    <row r="787" spans="16:16" ht="15.75" customHeight="1">
      <c r="P787" s="20"/>
    </row>
    <row r="788" spans="16:16" ht="15.75" customHeight="1">
      <c r="P788" s="20"/>
    </row>
    <row r="789" spans="16:16" ht="15.75" customHeight="1">
      <c r="P789" s="20"/>
    </row>
    <row r="790" spans="16:16" ht="15.75" customHeight="1">
      <c r="P790" s="20"/>
    </row>
    <row r="791" spans="16:16" ht="15.75" customHeight="1">
      <c r="P791" s="20"/>
    </row>
    <row r="792" spans="16:16" ht="15.75" customHeight="1">
      <c r="P792" s="20"/>
    </row>
    <row r="793" spans="16:16" ht="15.75" customHeight="1">
      <c r="P793" s="20"/>
    </row>
    <row r="794" spans="16:16" ht="15.75" customHeight="1">
      <c r="P794" s="20"/>
    </row>
    <row r="795" spans="16:16" ht="15.75" customHeight="1">
      <c r="P795" s="20"/>
    </row>
    <row r="796" spans="16:16" ht="15.75" customHeight="1">
      <c r="P796" s="20"/>
    </row>
    <row r="797" spans="16:16" ht="15.75" customHeight="1">
      <c r="P797" s="20"/>
    </row>
    <row r="798" spans="16:16" ht="15.75" customHeight="1">
      <c r="P798" s="20"/>
    </row>
    <row r="799" spans="16:16" ht="15.75" customHeight="1">
      <c r="P799" s="20"/>
    </row>
    <row r="800" spans="16:16" ht="15.75" customHeight="1">
      <c r="P800" s="20"/>
    </row>
    <row r="801" spans="16:16" ht="15.75" customHeight="1">
      <c r="P801" s="20"/>
    </row>
    <row r="802" spans="16:16" ht="15.75" customHeight="1">
      <c r="P802" s="20"/>
    </row>
    <row r="803" spans="16:16" ht="15.75" customHeight="1">
      <c r="P803" s="20"/>
    </row>
    <row r="804" spans="16:16" ht="15.75" customHeight="1">
      <c r="P804" s="20"/>
    </row>
    <row r="805" spans="16:16" ht="15.75" customHeight="1">
      <c r="P805" s="20"/>
    </row>
    <row r="806" spans="16:16" ht="15.75" customHeight="1">
      <c r="P806" s="20"/>
    </row>
    <row r="807" spans="16:16" ht="15.75" customHeight="1">
      <c r="P807" s="20"/>
    </row>
    <row r="808" spans="16:16" ht="15.75" customHeight="1">
      <c r="P808" s="20"/>
    </row>
    <row r="809" spans="16:16" ht="15.75" customHeight="1">
      <c r="P809" s="20"/>
    </row>
    <row r="810" spans="16:16" ht="15.75" customHeight="1">
      <c r="P810" s="20"/>
    </row>
    <row r="811" spans="16:16" ht="15.75" customHeight="1">
      <c r="P811" s="20"/>
    </row>
    <row r="812" spans="16:16" ht="15.75" customHeight="1">
      <c r="P812" s="20"/>
    </row>
    <row r="813" spans="16:16" ht="15.75" customHeight="1">
      <c r="P813" s="20"/>
    </row>
    <row r="814" spans="16:16" ht="15.75" customHeight="1">
      <c r="P814" s="20"/>
    </row>
    <row r="815" spans="16:16" ht="15.75" customHeight="1">
      <c r="P815" s="20"/>
    </row>
    <row r="816" spans="16:16" ht="15.75" customHeight="1">
      <c r="P816" s="20"/>
    </row>
    <row r="817" spans="16:16" ht="15.75" customHeight="1">
      <c r="P817" s="20"/>
    </row>
    <row r="818" spans="16:16" ht="15.75" customHeight="1">
      <c r="P818" s="20"/>
    </row>
    <row r="819" spans="16:16" ht="15.75" customHeight="1">
      <c r="P819" s="20"/>
    </row>
    <row r="820" spans="16:16" ht="15.75" customHeight="1">
      <c r="P820" s="20"/>
    </row>
    <row r="821" spans="16:16" ht="15.75" customHeight="1">
      <c r="P821" s="20"/>
    </row>
    <row r="822" spans="16:16" ht="15.75" customHeight="1">
      <c r="P822" s="20"/>
    </row>
    <row r="823" spans="16:16" ht="15.75" customHeight="1">
      <c r="P823" s="20"/>
    </row>
    <row r="824" spans="16:16" ht="15.75" customHeight="1">
      <c r="P824" s="20"/>
    </row>
    <row r="825" spans="16:16" ht="15.75" customHeight="1">
      <c r="P825" s="20"/>
    </row>
    <row r="826" spans="16:16" ht="15.75" customHeight="1">
      <c r="P826" s="20"/>
    </row>
    <row r="827" spans="16:16" ht="15.75" customHeight="1">
      <c r="P827" s="20"/>
    </row>
    <row r="828" spans="16:16" ht="15.75" customHeight="1">
      <c r="P828" s="20"/>
    </row>
    <row r="829" spans="16:16" ht="15.75" customHeight="1">
      <c r="P829" s="20"/>
    </row>
    <row r="830" spans="16:16" ht="15.75" customHeight="1">
      <c r="P830" s="20"/>
    </row>
    <row r="831" spans="16:16" ht="15.75" customHeight="1">
      <c r="P831" s="20"/>
    </row>
    <row r="832" spans="16:16" ht="15.75" customHeight="1">
      <c r="P832" s="20"/>
    </row>
    <row r="833" spans="16:16" ht="15.75" customHeight="1">
      <c r="P833" s="20"/>
    </row>
    <row r="834" spans="16:16" ht="15.75" customHeight="1">
      <c r="P834" s="20"/>
    </row>
    <row r="835" spans="16:16" ht="15.75" customHeight="1">
      <c r="P835" s="20"/>
    </row>
    <row r="836" spans="16:16" ht="15.75" customHeight="1">
      <c r="P836" s="20"/>
    </row>
    <row r="837" spans="16:16" ht="15.75" customHeight="1">
      <c r="P837" s="20"/>
    </row>
    <row r="838" spans="16:16" ht="15.75" customHeight="1">
      <c r="P838" s="20"/>
    </row>
    <row r="839" spans="16:16" ht="15.75" customHeight="1">
      <c r="P839" s="20"/>
    </row>
    <row r="840" spans="16:16" ht="15.75" customHeight="1">
      <c r="P840" s="20"/>
    </row>
    <row r="841" spans="16:16" ht="15.75" customHeight="1">
      <c r="P841" s="20"/>
    </row>
    <row r="842" spans="16:16" ht="15.75" customHeight="1">
      <c r="P842" s="20"/>
    </row>
    <row r="843" spans="16:16" ht="15.75" customHeight="1">
      <c r="P843" s="20"/>
    </row>
    <row r="844" spans="16:16" ht="15.75" customHeight="1">
      <c r="P844" s="20"/>
    </row>
    <row r="845" spans="16:16" ht="15.75" customHeight="1">
      <c r="P845" s="20"/>
    </row>
    <row r="846" spans="16:16" ht="15.75" customHeight="1">
      <c r="P846" s="20"/>
    </row>
    <row r="847" spans="16:16" ht="15.75" customHeight="1">
      <c r="P847" s="20"/>
    </row>
    <row r="848" spans="16:16" ht="15.75" customHeight="1">
      <c r="P848" s="20"/>
    </row>
    <row r="849" spans="16:16" ht="15.75" customHeight="1">
      <c r="P849" s="20"/>
    </row>
    <row r="850" spans="16:16" ht="15.75" customHeight="1">
      <c r="P850" s="20"/>
    </row>
    <row r="851" spans="16:16" ht="15.75" customHeight="1">
      <c r="P851" s="20"/>
    </row>
    <row r="852" spans="16:16" ht="15.75" customHeight="1">
      <c r="P852" s="20"/>
    </row>
    <row r="853" spans="16:16" ht="15.75" customHeight="1">
      <c r="P853" s="20"/>
    </row>
    <row r="854" spans="16:16" ht="15.75" customHeight="1">
      <c r="P854" s="20"/>
    </row>
    <row r="855" spans="16:16" ht="15.75" customHeight="1">
      <c r="P855" s="20"/>
    </row>
    <row r="856" spans="16:16" ht="15.75" customHeight="1">
      <c r="P856" s="20"/>
    </row>
    <row r="857" spans="16:16" ht="15.75" customHeight="1">
      <c r="P857" s="20"/>
    </row>
    <row r="858" spans="16:16" ht="15.75" customHeight="1">
      <c r="P858" s="20"/>
    </row>
    <row r="859" spans="16:16" ht="15.75" customHeight="1">
      <c r="P859" s="20"/>
    </row>
    <row r="860" spans="16:16" ht="15.75" customHeight="1">
      <c r="P860" s="20"/>
    </row>
    <row r="861" spans="16:16" ht="15.75" customHeight="1">
      <c r="P861" s="20"/>
    </row>
    <row r="862" spans="16:16" ht="15.75" customHeight="1">
      <c r="P862" s="20"/>
    </row>
    <row r="863" spans="16:16" ht="15.75" customHeight="1">
      <c r="P863" s="20"/>
    </row>
    <row r="864" spans="16:16" ht="15.75" customHeight="1">
      <c r="P864" s="20"/>
    </row>
    <row r="865" spans="16:16" ht="15.75" customHeight="1">
      <c r="P865" s="20"/>
    </row>
    <row r="866" spans="16:16" ht="15.75" customHeight="1">
      <c r="P866" s="20"/>
    </row>
    <row r="867" spans="16:16" ht="15.75" customHeight="1">
      <c r="P867" s="20"/>
    </row>
    <row r="868" spans="16:16" ht="15.75" customHeight="1">
      <c r="P868" s="20"/>
    </row>
    <row r="869" spans="16:16" ht="15.75" customHeight="1">
      <c r="P869" s="20"/>
    </row>
    <row r="870" spans="16:16" ht="15.75" customHeight="1">
      <c r="P870" s="20"/>
    </row>
    <row r="871" spans="16:16" ht="15.75" customHeight="1">
      <c r="P871" s="20"/>
    </row>
    <row r="872" spans="16:16" ht="15.75" customHeight="1">
      <c r="P872" s="20"/>
    </row>
    <row r="873" spans="16:16" ht="15.75" customHeight="1">
      <c r="P873" s="20"/>
    </row>
    <row r="874" spans="16:16" ht="15.75" customHeight="1">
      <c r="P874" s="20"/>
    </row>
    <row r="875" spans="16:16" ht="15.75" customHeight="1">
      <c r="P875" s="20"/>
    </row>
    <row r="876" spans="16:16" ht="15.75" customHeight="1">
      <c r="P876" s="20"/>
    </row>
    <row r="877" spans="16:16" ht="15.75" customHeight="1">
      <c r="P877" s="20"/>
    </row>
    <row r="878" spans="16:16" ht="15.75" customHeight="1">
      <c r="P878" s="20"/>
    </row>
    <row r="879" spans="16:16" ht="15.75" customHeight="1">
      <c r="P879" s="20"/>
    </row>
    <row r="880" spans="16:16" ht="15.75" customHeight="1">
      <c r="P880" s="20"/>
    </row>
    <row r="881" spans="16:16" ht="15.75" customHeight="1">
      <c r="P881" s="20"/>
    </row>
    <row r="882" spans="16:16" ht="15.75" customHeight="1">
      <c r="P882" s="20"/>
    </row>
    <row r="883" spans="16:16" ht="15.75" customHeight="1">
      <c r="P883" s="20"/>
    </row>
    <row r="884" spans="16:16" ht="15.75" customHeight="1">
      <c r="P884" s="20"/>
    </row>
    <row r="885" spans="16:16" ht="15.75" customHeight="1">
      <c r="P885" s="20"/>
    </row>
    <row r="886" spans="16:16" ht="15.75" customHeight="1">
      <c r="P886" s="20"/>
    </row>
    <row r="887" spans="16:16" ht="15.75" customHeight="1">
      <c r="P887" s="20"/>
    </row>
    <row r="888" spans="16:16" ht="15.75" customHeight="1">
      <c r="P888" s="20"/>
    </row>
    <row r="889" spans="16:16" ht="15.75" customHeight="1">
      <c r="P889" s="20"/>
    </row>
    <row r="890" spans="16:16" ht="15.75" customHeight="1">
      <c r="P890" s="20"/>
    </row>
    <row r="891" spans="16:16" ht="15.75" customHeight="1">
      <c r="P891" s="20"/>
    </row>
    <row r="892" spans="16:16" ht="15.75" customHeight="1">
      <c r="P892" s="20"/>
    </row>
    <row r="893" spans="16:16" ht="15.75" customHeight="1">
      <c r="P893" s="20"/>
    </row>
    <row r="894" spans="16:16" ht="15.75" customHeight="1">
      <c r="P894" s="20"/>
    </row>
    <row r="895" spans="16:16" ht="15.75" customHeight="1">
      <c r="P895" s="20"/>
    </row>
    <row r="896" spans="16:16" ht="15.75" customHeight="1">
      <c r="P896" s="20"/>
    </row>
    <row r="897" spans="16:16" ht="15.75" customHeight="1">
      <c r="P897" s="20"/>
    </row>
    <row r="898" spans="16:16" ht="15.75" customHeight="1">
      <c r="P898" s="20"/>
    </row>
    <row r="899" spans="16:16" ht="15.75" customHeight="1">
      <c r="P899" s="20"/>
    </row>
    <row r="900" spans="16:16" ht="15.75" customHeight="1">
      <c r="P900" s="20"/>
    </row>
    <row r="901" spans="16:16" ht="15.75" customHeight="1">
      <c r="P901" s="20"/>
    </row>
    <row r="902" spans="16:16" ht="15.75" customHeight="1">
      <c r="P902" s="20"/>
    </row>
    <row r="903" spans="16:16" ht="15.75" customHeight="1">
      <c r="P903" s="20"/>
    </row>
    <row r="904" spans="16:16" ht="15.75" customHeight="1">
      <c r="P904" s="20"/>
    </row>
    <row r="905" spans="16:16" ht="15.75" customHeight="1">
      <c r="P905" s="20"/>
    </row>
    <row r="906" spans="16:16" ht="15.75" customHeight="1">
      <c r="P906" s="20"/>
    </row>
    <row r="907" spans="16:16" ht="15.75" customHeight="1">
      <c r="P907" s="20"/>
    </row>
    <row r="908" spans="16:16" ht="15.75" customHeight="1">
      <c r="P908" s="20"/>
    </row>
    <row r="909" spans="16:16" ht="15.75" customHeight="1">
      <c r="P909" s="20"/>
    </row>
    <row r="910" spans="16:16" ht="15.75" customHeight="1">
      <c r="P910" s="20"/>
    </row>
    <row r="911" spans="16:16" ht="15.75" customHeight="1">
      <c r="P911" s="20"/>
    </row>
    <row r="912" spans="16:16" ht="15.75" customHeight="1">
      <c r="P912" s="20"/>
    </row>
    <row r="913" spans="16:16" ht="15.75" customHeight="1">
      <c r="P913" s="20"/>
    </row>
    <row r="914" spans="16:16" ht="15.75" customHeight="1">
      <c r="P914" s="20"/>
    </row>
    <row r="915" spans="16:16" ht="15.75" customHeight="1">
      <c r="P915" s="20"/>
    </row>
    <row r="916" spans="16:16" ht="15.75" customHeight="1">
      <c r="P916" s="20"/>
    </row>
    <row r="917" spans="16:16" ht="15.75" customHeight="1">
      <c r="P917" s="20"/>
    </row>
    <row r="918" spans="16:16" ht="15.75" customHeight="1">
      <c r="P918" s="20"/>
    </row>
    <row r="919" spans="16:16" ht="15.75" customHeight="1">
      <c r="P919" s="20"/>
    </row>
    <row r="920" spans="16:16" ht="15.75" customHeight="1">
      <c r="P920" s="20"/>
    </row>
    <row r="921" spans="16:16" ht="15.75" customHeight="1">
      <c r="P921" s="20"/>
    </row>
    <row r="922" spans="16:16" ht="15.75" customHeight="1">
      <c r="P922" s="20"/>
    </row>
    <row r="923" spans="16:16" ht="15.75" customHeight="1">
      <c r="P923" s="20"/>
    </row>
    <row r="924" spans="16:16" ht="15.75" customHeight="1">
      <c r="P924" s="20"/>
    </row>
    <row r="925" spans="16:16" ht="15.75" customHeight="1">
      <c r="P925" s="20"/>
    </row>
    <row r="926" spans="16:16" ht="15.75" customHeight="1">
      <c r="P926" s="20"/>
    </row>
    <row r="927" spans="16:16" ht="15.75" customHeight="1">
      <c r="P927" s="20"/>
    </row>
    <row r="928" spans="16:16" ht="15.75" customHeight="1">
      <c r="P928" s="20"/>
    </row>
    <row r="929" spans="16:16" ht="15.75" customHeight="1">
      <c r="P929" s="20"/>
    </row>
    <row r="930" spans="16:16" ht="15.75" customHeight="1">
      <c r="P930" s="20"/>
    </row>
    <row r="931" spans="16:16" ht="15.75" customHeight="1">
      <c r="P931" s="20"/>
    </row>
    <row r="932" spans="16:16" ht="15.75" customHeight="1">
      <c r="P932" s="20"/>
    </row>
    <row r="933" spans="16:16" ht="15.75" customHeight="1">
      <c r="P933" s="20"/>
    </row>
    <row r="934" spans="16:16" ht="15.75" customHeight="1">
      <c r="P934" s="20"/>
    </row>
    <row r="935" spans="16:16" ht="15.75" customHeight="1">
      <c r="P935" s="20"/>
    </row>
    <row r="936" spans="16:16" ht="15.75" customHeight="1">
      <c r="P936" s="20"/>
    </row>
    <row r="937" spans="16:16" ht="15.75" customHeight="1">
      <c r="P937" s="20"/>
    </row>
    <row r="938" spans="16:16" ht="15.75" customHeight="1">
      <c r="P938" s="20"/>
    </row>
    <row r="939" spans="16:16" ht="15.75" customHeight="1">
      <c r="P939" s="20"/>
    </row>
    <row r="940" spans="16:16" ht="15.75" customHeight="1">
      <c r="P940" s="20"/>
    </row>
    <row r="941" spans="16:16" ht="15.75" customHeight="1">
      <c r="P941" s="20"/>
    </row>
    <row r="942" spans="16:16" ht="15.75" customHeight="1">
      <c r="P942" s="20"/>
    </row>
    <row r="943" spans="16:16" ht="15.75" customHeight="1">
      <c r="P943" s="20"/>
    </row>
    <row r="944" spans="16:16" ht="15.75" customHeight="1">
      <c r="P944" s="20"/>
    </row>
    <row r="945" spans="16:16" ht="15.75" customHeight="1">
      <c r="P945" s="20"/>
    </row>
    <row r="946" spans="16:16" ht="15.75" customHeight="1">
      <c r="P946" s="20"/>
    </row>
    <row r="947" spans="16:16" ht="15.75" customHeight="1">
      <c r="P947" s="20"/>
    </row>
    <row r="948" spans="16:16" ht="15.75" customHeight="1">
      <c r="P948" s="20"/>
    </row>
    <row r="949" spans="16:16" ht="15.75" customHeight="1">
      <c r="P949" s="20"/>
    </row>
    <row r="950" spans="16:16" ht="15.75" customHeight="1">
      <c r="P950" s="20"/>
    </row>
    <row r="951" spans="16:16" ht="15.75" customHeight="1">
      <c r="P951" s="20"/>
    </row>
    <row r="952" spans="16:16" ht="15.75" customHeight="1">
      <c r="P952" s="20"/>
    </row>
    <row r="953" spans="16:16" ht="15.75" customHeight="1">
      <c r="P953" s="20"/>
    </row>
    <row r="954" spans="16:16" ht="15.75" customHeight="1">
      <c r="P954" s="20"/>
    </row>
    <row r="955" spans="16:16" ht="15.75" customHeight="1">
      <c r="P955" s="20"/>
    </row>
    <row r="956" spans="16:16" ht="15.75" customHeight="1">
      <c r="P956" s="20"/>
    </row>
    <row r="957" spans="16:16" ht="15.75" customHeight="1">
      <c r="P957" s="20"/>
    </row>
    <row r="958" spans="16:16" ht="15.75" customHeight="1">
      <c r="P958" s="20"/>
    </row>
    <row r="959" spans="16:16" ht="15.75" customHeight="1">
      <c r="P959" s="20"/>
    </row>
    <row r="960" spans="16:16" ht="15.75" customHeight="1">
      <c r="P960" s="20"/>
    </row>
    <row r="961" spans="16:16" ht="15.75" customHeight="1">
      <c r="P961" s="20"/>
    </row>
    <row r="962" spans="16:16" ht="15.75" customHeight="1">
      <c r="P962" s="20"/>
    </row>
    <row r="963" spans="16:16" ht="15.75" customHeight="1">
      <c r="P963" s="20"/>
    </row>
    <row r="964" spans="16:16" ht="15.75" customHeight="1">
      <c r="P964" s="20"/>
    </row>
    <row r="965" spans="16:16" ht="15.75" customHeight="1">
      <c r="P965" s="20"/>
    </row>
    <row r="966" spans="16:16" ht="15.75" customHeight="1">
      <c r="P966" s="20"/>
    </row>
    <row r="967" spans="16:16" ht="15.75" customHeight="1">
      <c r="P967" s="20"/>
    </row>
    <row r="968" spans="16:16" ht="15.75" customHeight="1">
      <c r="P968" s="20"/>
    </row>
    <row r="969" spans="16:16" ht="15.75" customHeight="1">
      <c r="P969" s="20"/>
    </row>
    <row r="970" spans="16:16" ht="15.75" customHeight="1">
      <c r="P970" s="20"/>
    </row>
    <row r="971" spans="16:16" ht="15.75" customHeight="1">
      <c r="P971" s="20"/>
    </row>
    <row r="972" spans="16:16" ht="15.75" customHeight="1">
      <c r="P972" s="20"/>
    </row>
    <row r="973" spans="16:16" ht="15.75" customHeight="1">
      <c r="P973" s="20"/>
    </row>
    <row r="974" spans="16:16" ht="15.75" customHeight="1">
      <c r="P974" s="20"/>
    </row>
    <row r="975" spans="16:16" ht="15.75" customHeight="1">
      <c r="P975" s="20"/>
    </row>
    <row r="976" spans="16:16" ht="15.75" customHeight="1">
      <c r="P976" s="20"/>
    </row>
    <row r="977" spans="16:16" ht="15.75" customHeight="1">
      <c r="P977" s="20"/>
    </row>
    <row r="978" spans="16:16" ht="15.75" customHeight="1">
      <c r="P978" s="20"/>
    </row>
    <row r="979" spans="16:16" ht="15.75" customHeight="1">
      <c r="P979" s="20"/>
    </row>
    <row r="980" spans="16:16" ht="15.75" customHeight="1">
      <c r="P980" s="20"/>
    </row>
    <row r="981" spans="16:16" ht="15.75" customHeight="1">
      <c r="P981" s="20"/>
    </row>
    <row r="982" spans="16:16" ht="15.75" customHeight="1">
      <c r="P982" s="20"/>
    </row>
    <row r="983" spans="16:16" ht="15.75" customHeight="1">
      <c r="P983" s="20"/>
    </row>
    <row r="984" spans="16:16" ht="15.75" customHeight="1">
      <c r="P984" s="20"/>
    </row>
    <row r="985" spans="16:16" ht="15.75" customHeight="1">
      <c r="P985" s="20"/>
    </row>
    <row r="986" spans="16:16" ht="15.75" customHeight="1">
      <c r="P986" s="20"/>
    </row>
    <row r="987" spans="16:16" ht="15.75" customHeight="1">
      <c r="P987" s="20"/>
    </row>
    <row r="988" spans="16:16" ht="15.75" customHeight="1">
      <c r="P988" s="20"/>
    </row>
    <row r="989" spans="16:16" ht="15.75" customHeight="1">
      <c r="P989" s="20"/>
    </row>
    <row r="990" spans="16:16" ht="15.75" customHeight="1">
      <c r="P990" s="20"/>
    </row>
    <row r="991" spans="16:16" ht="15.75" customHeight="1">
      <c r="P991" s="20"/>
    </row>
    <row r="992" spans="16:16" ht="15.75" customHeight="1">
      <c r="P992" s="20"/>
    </row>
    <row r="993" spans="16:16" ht="15.75" customHeight="1">
      <c r="P993" s="20"/>
    </row>
    <row r="994" spans="16:16" ht="15.75" customHeight="1">
      <c r="P994" s="20"/>
    </row>
    <row r="995" spans="16:16" ht="15.75" customHeight="1">
      <c r="P995" s="20"/>
    </row>
    <row r="996" spans="16:16" ht="15.75" customHeight="1">
      <c r="P996" s="20"/>
    </row>
    <row r="997" spans="16:16" ht="15.75" customHeight="1">
      <c r="P997" s="20"/>
    </row>
    <row r="998" spans="16:16" ht="15.75" customHeight="1">
      <c r="P998" s="20"/>
    </row>
    <row r="999" spans="16:16" ht="15.75" customHeight="1">
      <c r="P999" s="20"/>
    </row>
    <row r="1000" spans="16:16" ht="15.75" customHeight="1">
      <c r="P1000" s="20"/>
    </row>
  </sheetData>
  <mergeCells count="14">
    <mergeCell ref="H27:K27"/>
    <mergeCell ref="AC27:AF27"/>
    <mergeCell ref="A3:A4"/>
    <mergeCell ref="B3:B4"/>
    <mergeCell ref="C3:C4"/>
    <mergeCell ref="D3:F3"/>
    <mergeCell ref="G3:I3"/>
    <mergeCell ref="J3:L3"/>
    <mergeCell ref="V3:V4"/>
    <mergeCell ref="W3:W4"/>
    <mergeCell ref="X3:X4"/>
    <mergeCell ref="Y3:AA3"/>
    <mergeCell ref="AB3:AD3"/>
    <mergeCell ref="AE3:AG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2" width="8.7109375" customWidth="1"/>
    <col min="3" max="3" width="28.42578125" customWidth="1"/>
    <col min="4" max="4" width="11.42578125" customWidth="1"/>
    <col min="5" max="5" width="13.28515625" customWidth="1"/>
    <col min="6" max="6" width="14.28515625" customWidth="1"/>
    <col min="7" max="7" width="13.42578125" customWidth="1"/>
    <col min="8" max="10" width="8.7109375" customWidth="1"/>
    <col min="11" max="11" width="15.140625" customWidth="1"/>
    <col min="12" max="12" width="10.7109375" customWidth="1"/>
    <col min="13" max="13" width="16.42578125" customWidth="1"/>
    <col min="14" max="14" width="11" customWidth="1"/>
    <col min="15" max="15" width="16" customWidth="1"/>
    <col min="16" max="16" width="11.28515625" customWidth="1"/>
    <col min="17" max="17" width="11" customWidth="1"/>
    <col min="18" max="26" width="8.7109375" customWidth="1"/>
  </cols>
  <sheetData>
    <row r="1" spans="1:18">
      <c r="A1" s="79" t="s">
        <v>219</v>
      </c>
      <c r="G1" s="79" t="s">
        <v>297</v>
      </c>
      <c r="K1" s="11" t="s">
        <v>298</v>
      </c>
    </row>
    <row r="2" spans="1:18">
      <c r="A2" s="154" t="s">
        <v>191</v>
      </c>
      <c r="B2" s="154" t="s">
        <v>192</v>
      </c>
      <c r="C2" s="154" t="s">
        <v>229</v>
      </c>
      <c r="D2" s="154" t="s">
        <v>264</v>
      </c>
      <c r="E2" s="154" t="s">
        <v>6</v>
      </c>
      <c r="F2" s="154" t="s">
        <v>7</v>
      </c>
      <c r="G2" s="156" t="s">
        <v>299</v>
      </c>
      <c r="K2" s="154" t="s">
        <v>215</v>
      </c>
      <c r="L2" s="154" t="s">
        <v>267</v>
      </c>
      <c r="M2" s="154" t="s">
        <v>53</v>
      </c>
      <c r="N2" s="154" t="s">
        <v>58</v>
      </c>
      <c r="O2" s="154" t="s">
        <v>84</v>
      </c>
      <c r="P2" s="155" t="s">
        <v>268</v>
      </c>
      <c r="Q2" s="142"/>
      <c r="R2" s="154" t="s">
        <v>269</v>
      </c>
    </row>
    <row r="3" spans="1:18">
      <c r="A3" s="146"/>
      <c r="B3" s="146"/>
      <c r="C3" s="146"/>
      <c r="D3" s="146"/>
      <c r="E3" s="146"/>
      <c r="F3" s="146"/>
      <c r="G3" s="146"/>
      <c r="K3" s="146"/>
      <c r="L3" s="146"/>
      <c r="M3" s="146"/>
      <c r="N3" s="146"/>
      <c r="O3" s="146"/>
      <c r="P3" s="83" t="s">
        <v>6</v>
      </c>
      <c r="Q3" s="81" t="s">
        <v>7</v>
      </c>
      <c r="R3" s="146"/>
    </row>
    <row r="4" spans="1:18">
      <c r="A4" s="84" t="s">
        <v>217</v>
      </c>
      <c r="B4" s="112" t="s">
        <v>218</v>
      </c>
      <c r="C4" s="84" t="s">
        <v>300</v>
      </c>
      <c r="D4" s="35"/>
      <c r="F4" s="36">
        <v>5500000</v>
      </c>
      <c r="G4" s="36">
        <f>F4</f>
        <v>5500000</v>
      </c>
      <c r="K4" s="81" t="s">
        <v>275</v>
      </c>
      <c r="L4" s="83" t="s">
        <v>276</v>
      </c>
      <c r="M4" s="83" t="s">
        <v>277</v>
      </c>
      <c r="N4" s="83" t="s">
        <v>278</v>
      </c>
      <c r="O4" s="83" t="s">
        <v>278</v>
      </c>
      <c r="P4" s="83" t="s">
        <v>278</v>
      </c>
      <c r="Q4" s="83" t="s">
        <v>277</v>
      </c>
      <c r="R4" s="83" t="e">
        <f t="shared" ref="R4:R6" si="0">L4+M4-N4-O4-P4+Q4</f>
        <v>#VALUE!</v>
      </c>
    </row>
    <row r="5" spans="1:18">
      <c r="A5" s="54" t="s">
        <v>221</v>
      </c>
      <c r="B5" s="113" t="s">
        <v>218</v>
      </c>
      <c r="C5" s="54" t="s">
        <v>301</v>
      </c>
      <c r="D5" s="114" t="s">
        <v>259</v>
      </c>
      <c r="E5" s="39">
        <v>1100000</v>
      </c>
      <c r="G5" s="39">
        <f>G4-E5</f>
        <v>4400000</v>
      </c>
      <c r="K5" s="81" t="s">
        <v>275</v>
      </c>
      <c r="L5" s="83" t="s">
        <v>276</v>
      </c>
      <c r="M5" s="83" t="s">
        <v>277</v>
      </c>
      <c r="N5" s="83" t="s">
        <v>278</v>
      </c>
      <c r="O5" s="83" t="s">
        <v>278</v>
      </c>
      <c r="P5" s="83" t="s">
        <v>278</v>
      </c>
      <c r="Q5" s="83" t="s">
        <v>277</v>
      </c>
      <c r="R5" s="83" t="e">
        <f t="shared" si="0"/>
        <v>#VALUE!</v>
      </c>
    </row>
    <row r="6" spans="1:18">
      <c r="A6" s="38"/>
      <c r="B6" s="38"/>
      <c r="C6" s="54" t="s">
        <v>302</v>
      </c>
      <c r="D6" s="55"/>
      <c r="E6" s="40"/>
      <c r="F6" s="40"/>
      <c r="G6" s="40"/>
      <c r="K6" s="81" t="s">
        <v>275</v>
      </c>
      <c r="L6" s="83" t="s">
        <v>276</v>
      </c>
      <c r="M6" s="83" t="s">
        <v>277</v>
      </c>
      <c r="N6" s="83" t="s">
        <v>278</v>
      </c>
      <c r="O6" s="83" t="s">
        <v>278</v>
      </c>
      <c r="P6" s="83" t="s">
        <v>278</v>
      </c>
      <c r="Q6" s="83" t="s">
        <v>277</v>
      </c>
      <c r="R6" s="83" t="e">
        <f t="shared" si="0"/>
        <v>#VALUE!</v>
      </c>
    </row>
    <row r="7" spans="1:18">
      <c r="A7" s="38" t="s">
        <v>224</v>
      </c>
      <c r="B7" s="115" t="s">
        <v>225</v>
      </c>
      <c r="C7" s="38" t="s">
        <v>303</v>
      </c>
      <c r="D7" s="55"/>
      <c r="F7" s="40">
        <v>1665000</v>
      </c>
      <c r="G7" s="40">
        <f>G5+F7</f>
        <v>6065000</v>
      </c>
    </row>
    <row r="8" spans="1:18">
      <c r="A8" s="54" t="s">
        <v>242</v>
      </c>
      <c r="B8" s="113" t="s">
        <v>218</v>
      </c>
      <c r="C8" s="54" t="s">
        <v>304</v>
      </c>
      <c r="D8" s="105" t="s">
        <v>247</v>
      </c>
      <c r="E8" s="39">
        <v>4400000</v>
      </c>
      <c r="G8" s="40">
        <f>G7-E8</f>
        <v>1665000</v>
      </c>
    </row>
    <row r="9" spans="1:18">
      <c r="A9" s="38"/>
      <c r="B9" s="38"/>
      <c r="C9" s="38"/>
      <c r="D9" s="55"/>
      <c r="E9" s="38"/>
      <c r="F9" s="38"/>
      <c r="G9" s="38"/>
    </row>
    <row r="10" spans="1:18">
      <c r="A10" s="38"/>
      <c r="B10" s="38"/>
      <c r="C10" s="38"/>
      <c r="D10" s="55"/>
      <c r="E10" s="38"/>
      <c r="F10" s="38"/>
      <c r="G10" s="38"/>
    </row>
    <row r="11" spans="1:18">
      <c r="A11" s="38"/>
      <c r="B11" s="38"/>
      <c r="C11" s="38"/>
      <c r="D11" s="38"/>
      <c r="E11" s="38"/>
      <c r="F11" s="38"/>
      <c r="G11" s="38"/>
    </row>
    <row r="12" spans="1:18">
      <c r="A12" s="38"/>
      <c r="B12" s="38"/>
      <c r="C12" s="38"/>
      <c r="D12" s="38"/>
      <c r="E12" s="38"/>
      <c r="F12" s="38"/>
      <c r="G12" s="38"/>
    </row>
    <row r="13" spans="1:18">
      <c r="A13" s="38"/>
      <c r="B13" s="38"/>
      <c r="C13" s="38"/>
      <c r="D13" s="38"/>
      <c r="E13" s="38"/>
      <c r="F13" s="38"/>
      <c r="G13" s="38"/>
    </row>
    <row r="14" spans="1:18">
      <c r="A14" s="38"/>
      <c r="B14" s="38"/>
      <c r="C14" s="38"/>
      <c r="D14" s="38"/>
      <c r="E14" s="38"/>
      <c r="F14" s="38"/>
      <c r="G14" s="38"/>
    </row>
    <row r="15" spans="1:18">
      <c r="A15" s="38"/>
      <c r="B15" s="38"/>
      <c r="C15" s="38"/>
      <c r="D15" s="38"/>
      <c r="E15" s="38"/>
      <c r="F15" s="38"/>
      <c r="G15" s="38"/>
    </row>
    <row r="16" spans="1:18">
      <c r="A16" s="41"/>
      <c r="B16" s="41"/>
      <c r="C16" s="41"/>
      <c r="D16" s="41"/>
      <c r="E16" s="41"/>
      <c r="F16" s="41"/>
      <c r="G16" s="41"/>
    </row>
    <row r="18" spans="1:8">
      <c r="A18" s="79" t="s">
        <v>222</v>
      </c>
      <c r="G18" s="79" t="s">
        <v>305</v>
      </c>
    </row>
    <row r="19" spans="1:8">
      <c r="A19" s="154" t="s">
        <v>191</v>
      </c>
      <c r="B19" s="154" t="s">
        <v>192</v>
      </c>
      <c r="C19" s="154" t="s">
        <v>229</v>
      </c>
      <c r="D19" s="154" t="s">
        <v>264</v>
      </c>
      <c r="E19" s="154" t="s">
        <v>6</v>
      </c>
      <c r="F19" s="154" t="s">
        <v>7</v>
      </c>
      <c r="G19" s="156" t="s">
        <v>299</v>
      </c>
    </row>
    <row r="20" spans="1:8">
      <c r="A20" s="146"/>
      <c r="B20" s="146"/>
      <c r="C20" s="146"/>
      <c r="D20" s="146"/>
      <c r="E20" s="146"/>
      <c r="F20" s="146"/>
      <c r="G20" s="146"/>
    </row>
    <row r="21" spans="1:8" ht="15.75" customHeight="1">
      <c r="A21" s="84" t="s">
        <v>221</v>
      </c>
      <c r="B21" s="116">
        <v>10010</v>
      </c>
      <c r="C21" s="84" t="s">
        <v>306</v>
      </c>
      <c r="D21" s="35"/>
      <c r="F21" s="36">
        <v>2625000</v>
      </c>
      <c r="G21" s="36">
        <f>F21</f>
        <v>2625000</v>
      </c>
      <c r="H21" s="19"/>
    </row>
    <row r="22" spans="1:8" ht="15.75" customHeight="1">
      <c r="A22" s="38"/>
      <c r="B22" s="47"/>
      <c r="C22" s="38"/>
      <c r="D22" s="38"/>
      <c r="E22" s="38"/>
      <c r="F22" s="40"/>
      <c r="G22" s="40"/>
      <c r="H22" s="19"/>
    </row>
    <row r="23" spans="1:8" ht="15.75" customHeight="1">
      <c r="A23" s="38"/>
      <c r="B23" s="47"/>
      <c r="C23" s="38"/>
      <c r="D23" s="38"/>
      <c r="E23" s="38"/>
      <c r="F23" s="40"/>
      <c r="G23" s="40"/>
      <c r="H23" s="19"/>
    </row>
    <row r="24" spans="1:8" ht="15.75" customHeight="1">
      <c r="A24" s="38"/>
      <c r="B24" s="47"/>
      <c r="C24" s="38"/>
      <c r="D24" s="38"/>
      <c r="E24" s="38"/>
      <c r="F24" s="40"/>
      <c r="G24" s="40"/>
      <c r="H24" s="19"/>
    </row>
    <row r="25" spans="1:8" ht="15.75" customHeight="1">
      <c r="A25" s="38"/>
      <c r="B25" s="47"/>
      <c r="C25" s="38"/>
      <c r="D25" s="38"/>
      <c r="E25" s="38"/>
      <c r="F25" s="40"/>
      <c r="G25" s="40"/>
      <c r="H25" s="19"/>
    </row>
    <row r="26" spans="1:8" ht="15.75" customHeight="1">
      <c r="A26" s="38"/>
      <c r="B26" s="47"/>
      <c r="C26" s="38"/>
      <c r="D26" s="38"/>
      <c r="E26" s="38"/>
      <c r="F26" s="38"/>
      <c r="G26" s="38"/>
    </row>
    <row r="27" spans="1:8" ht="15.75" customHeight="1">
      <c r="A27" s="38"/>
      <c r="B27" s="47"/>
      <c r="C27" s="38"/>
      <c r="D27" s="38"/>
      <c r="E27" s="38"/>
      <c r="F27" s="38"/>
      <c r="G27" s="38"/>
    </row>
    <row r="28" spans="1:8" ht="15.75" customHeight="1">
      <c r="A28" s="38"/>
      <c r="B28" s="47"/>
      <c r="C28" s="38"/>
      <c r="D28" s="38"/>
      <c r="E28" s="38"/>
      <c r="F28" s="38"/>
      <c r="G28" s="38"/>
    </row>
    <row r="29" spans="1:8" ht="15.75" customHeight="1">
      <c r="A29" s="38"/>
      <c r="B29" s="47"/>
      <c r="C29" s="38"/>
      <c r="D29" s="38"/>
      <c r="E29" s="38"/>
      <c r="F29" s="38"/>
      <c r="G29" s="38"/>
    </row>
    <row r="30" spans="1:8" ht="15.75" customHeight="1">
      <c r="A30" s="38"/>
      <c r="B30" s="47"/>
      <c r="C30" s="38"/>
      <c r="D30" s="38"/>
      <c r="E30" s="38"/>
      <c r="F30" s="38"/>
      <c r="G30" s="38"/>
    </row>
    <row r="31" spans="1:8" ht="15.75" customHeight="1">
      <c r="A31" s="38"/>
      <c r="B31" s="47"/>
      <c r="C31" s="38"/>
      <c r="D31" s="38"/>
      <c r="E31" s="38"/>
      <c r="F31" s="38"/>
      <c r="G31" s="38"/>
    </row>
    <row r="32" spans="1:8" ht="15.75" customHeight="1">
      <c r="A32" s="38"/>
      <c r="B32" s="47"/>
      <c r="C32" s="38"/>
      <c r="D32" s="38"/>
      <c r="E32" s="38"/>
      <c r="F32" s="38"/>
      <c r="G32" s="38"/>
    </row>
    <row r="33" spans="1:7" ht="15.75" customHeight="1">
      <c r="A33" s="41"/>
      <c r="B33" s="49"/>
      <c r="C33" s="41"/>
      <c r="D33" s="41"/>
      <c r="E33" s="41"/>
      <c r="F33" s="41"/>
      <c r="G33" s="41"/>
    </row>
    <row r="34" spans="1:7" ht="15.75" customHeight="1"/>
    <row r="35" spans="1:7" ht="15.75" customHeight="1">
      <c r="A35" s="13" t="s">
        <v>307</v>
      </c>
      <c r="G35" s="13" t="s">
        <v>308</v>
      </c>
    </row>
    <row r="36" spans="1:7" ht="15.75" customHeight="1">
      <c r="A36" s="154" t="s">
        <v>191</v>
      </c>
      <c r="B36" s="154" t="s">
        <v>192</v>
      </c>
      <c r="C36" s="154" t="s">
        <v>229</v>
      </c>
      <c r="D36" s="80"/>
      <c r="E36" s="154" t="s">
        <v>6</v>
      </c>
      <c r="F36" s="154" t="s">
        <v>7</v>
      </c>
      <c r="G36" s="156" t="s">
        <v>299</v>
      </c>
    </row>
    <row r="37" spans="1:7" ht="15.75" customHeight="1">
      <c r="A37" s="146"/>
      <c r="B37" s="146"/>
      <c r="C37" s="146"/>
      <c r="D37" s="117"/>
      <c r="E37" s="146"/>
      <c r="F37" s="146"/>
      <c r="G37" s="146"/>
    </row>
    <row r="38" spans="1:7" ht="15.75" customHeight="1">
      <c r="A38" s="35"/>
      <c r="B38" s="35"/>
      <c r="C38" s="35"/>
      <c r="D38" s="35"/>
      <c r="E38" s="35"/>
      <c r="F38" s="35"/>
      <c r="G38" s="35"/>
    </row>
    <row r="39" spans="1:7" ht="15.75" customHeight="1">
      <c r="A39" s="38"/>
      <c r="B39" s="38"/>
      <c r="C39" s="38"/>
      <c r="D39" s="38"/>
      <c r="E39" s="38"/>
      <c r="F39" s="38"/>
      <c r="G39" s="38"/>
    </row>
    <row r="40" spans="1:7" ht="15.75" customHeight="1">
      <c r="A40" s="38"/>
      <c r="B40" s="38"/>
      <c r="C40" s="38"/>
      <c r="D40" s="38"/>
      <c r="E40" s="38"/>
      <c r="F40" s="38"/>
      <c r="G40" s="38"/>
    </row>
    <row r="41" spans="1:7" ht="15.75" customHeight="1">
      <c r="A41" s="38"/>
      <c r="B41" s="38"/>
      <c r="C41" s="38"/>
      <c r="D41" s="38"/>
      <c r="E41" s="38"/>
      <c r="F41" s="38"/>
      <c r="G41" s="38"/>
    </row>
    <row r="42" spans="1:7" ht="15.75" customHeight="1">
      <c r="A42" s="38"/>
      <c r="B42" s="38"/>
      <c r="C42" s="38"/>
      <c r="D42" s="38"/>
      <c r="E42" s="38"/>
      <c r="F42" s="38"/>
      <c r="G42" s="38"/>
    </row>
    <row r="43" spans="1:7" ht="15.75" customHeight="1">
      <c r="A43" s="38"/>
      <c r="B43" s="38"/>
      <c r="C43" s="38"/>
      <c r="D43" s="38"/>
      <c r="E43" s="38"/>
      <c r="F43" s="38"/>
      <c r="G43" s="38"/>
    </row>
    <row r="44" spans="1:7" ht="15.75" customHeight="1">
      <c r="A44" s="38"/>
      <c r="B44" s="38"/>
      <c r="C44" s="38"/>
      <c r="D44" s="38"/>
      <c r="E44" s="38"/>
      <c r="F44" s="38"/>
      <c r="G44" s="38"/>
    </row>
    <row r="45" spans="1:7" ht="15.75" customHeight="1">
      <c r="A45" s="38"/>
      <c r="B45" s="38"/>
      <c r="C45" s="38"/>
      <c r="D45" s="38"/>
      <c r="E45" s="38"/>
      <c r="F45" s="38"/>
      <c r="G45" s="38"/>
    </row>
    <row r="46" spans="1:7" ht="15.75" customHeight="1">
      <c r="A46" s="38"/>
      <c r="B46" s="38"/>
      <c r="C46" s="38"/>
      <c r="D46" s="38"/>
      <c r="E46" s="38"/>
      <c r="F46" s="38"/>
      <c r="G46" s="38"/>
    </row>
    <row r="47" spans="1:7" ht="15.75" customHeight="1">
      <c r="A47" s="38"/>
      <c r="B47" s="38"/>
      <c r="C47" s="38"/>
      <c r="D47" s="38"/>
      <c r="E47" s="38"/>
      <c r="F47" s="38"/>
      <c r="G47" s="38"/>
    </row>
    <row r="48" spans="1:7" ht="15.75" customHeight="1">
      <c r="A48" s="38"/>
      <c r="B48" s="38"/>
      <c r="C48" s="38"/>
      <c r="D48" s="38"/>
      <c r="E48" s="38"/>
      <c r="F48" s="38"/>
      <c r="G48" s="38"/>
    </row>
    <row r="49" spans="1:7" ht="15.75" customHeight="1">
      <c r="A49" s="38"/>
      <c r="B49" s="38"/>
      <c r="C49" s="38"/>
      <c r="D49" s="38"/>
      <c r="E49" s="38"/>
      <c r="F49" s="38"/>
      <c r="G49" s="38"/>
    </row>
    <row r="50" spans="1:7" ht="15.75" customHeight="1">
      <c r="A50" s="41"/>
      <c r="B50" s="41"/>
      <c r="C50" s="41"/>
      <c r="D50" s="41"/>
      <c r="E50" s="41"/>
      <c r="F50" s="41"/>
      <c r="G50" s="41"/>
    </row>
    <row r="51" spans="1:7" ht="15.75" customHeight="1"/>
    <row r="52" spans="1:7" ht="15.75" customHeight="1"/>
    <row r="53" spans="1:7" ht="15.75" customHeight="1"/>
    <row r="54" spans="1:7" ht="15.75" customHeight="1"/>
    <row r="55" spans="1:7" ht="15.75" customHeight="1"/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G36:G37"/>
    <mergeCell ref="A19:A20"/>
    <mergeCell ref="B19:B20"/>
    <mergeCell ref="C19:C20"/>
    <mergeCell ref="D19:D20"/>
    <mergeCell ref="E19:E20"/>
    <mergeCell ref="F19:F20"/>
    <mergeCell ref="G19:G20"/>
    <mergeCell ref="A36:A37"/>
    <mergeCell ref="B36:B37"/>
    <mergeCell ref="C36:C37"/>
    <mergeCell ref="E36:E37"/>
    <mergeCell ref="F36:F37"/>
    <mergeCell ref="P2:Q2"/>
    <mergeCell ref="R2:R3"/>
    <mergeCell ref="A2:A3"/>
    <mergeCell ref="B2:B3"/>
    <mergeCell ref="C2:C3"/>
    <mergeCell ref="D2:D3"/>
    <mergeCell ref="E2:E3"/>
    <mergeCell ref="F2:F3"/>
    <mergeCell ref="G2:G3"/>
    <mergeCell ref="K2:K3"/>
    <mergeCell ref="L2:L3"/>
    <mergeCell ref="M2:M3"/>
    <mergeCell ref="N2:N3"/>
    <mergeCell ref="O2:O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0" customWidth="1"/>
    <col min="2" max="2" width="15.28515625" customWidth="1"/>
    <col min="3" max="3" width="10.28515625" customWidth="1"/>
    <col min="4" max="5" width="15.28515625" customWidth="1"/>
    <col min="6" max="6" width="16.85546875" customWidth="1"/>
    <col min="7" max="7" width="15.28515625" customWidth="1"/>
    <col min="8" max="10" width="8.7109375" customWidth="1"/>
    <col min="11" max="11" width="31.5703125" customWidth="1"/>
    <col min="12" max="12" width="8.7109375" customWidth="1"/>
    <col min="13" max="16" width="15.28515625" customWidth="1"/>
    <col min="17" max="26" width="8.7109375" customWidth="1"/>
  </cols>
  <sheetData>
    <row r="1" spans="1:16">
      <c r="A1" s="13" t="s">
        <v>309</v>
      </c>
      <c r="H1" s="118"/>
      <c r="J1" s="13" t="s">
        <v>310</v>
      </c>
    </row>
    <row r="2" spans="1:16">
      <c r="A2" s="13" t="s">
        <v>311</v>
      </c>
      <c r="H2" s="118"/>
      <c r="J2" s="13" t="s">
        <v>312</v>
      </c>
    </row>
    <row r="3" spans="1:16">
      <c r="H3" s="118"/>
    </row>
    <row r="4" spans="1:16">
      <c r="A4" s="13" t="s">
        <v>5</v>
      </c>
      <c r="G4" s="52" t="s">
        <v>7</v>
      </c>
      <c r="H4" s="118"/>
      <c r="J4" s="13" t="s">
        <v>5</v>
      </c>
      <c r="P4" s="52" t="s">
        <v>7</v>
      </c>
    </row>
    <row r="5" spans="1:16">
      <c r="A5" s="154" t="s">
        <v>191</v>
      </c>
      <c r="B5" s="154" t="s">
        <v>229</v>
      </c>
      <c r="C5" s="154" t="s">
        <v>313</v>
      </c>
      <c r="D5" s="154" t="s">
        <v>314</v>
      </c>
      <c r="E5" s="154" t="s">
        <v>315</v>
      </c>
      <c r="F5" s="155" t="s">
        <v>316</v>
      </c>
      <c r="G5" s="142"/>
      <c r="H5" s="118"/>
      <c r="J5" s="154" t="s">
        <v>191</v>
      </c>
      <c r="K5" s="154" t="s">
        <v>229</v>
      </c>
      <c r="L5" s="154" t="s">
        <v>313</v>
      </c>
      <c r="M5" s="154" t="s">
        <v>314</v>
      </c>
      <c r="N5" s="154" t="s">
        <v>315</v>
      </c>
      <c r="O5" s="155" t="s">
        <v>316</v>
      </c>
      <c r="P5" s="142"/>
    </row>
    <row r="6" spans="1:16">
      <c r="A6" s="146"/>
      <c r="B6" s="146"/>
      <c r="C6" s="146"/>
      <c r="D6" s="146"/>
      <c r="E6" s="146"/>
      <c r="F6" s="119" t="s">
        <v>314</v>
      </c>
      <c r="G6" s="119" t="s">
        <v>315</v>
      </c>
      <c r="H6" s="118"/>
      <c r="J6" s="146"/>
      <c r="K6" s="146"/>
      <c r="L6" s="146"/>
      <c r="M6" s="146"/>
      <c r="N6" s="146"/>
      <c r="O6" s="119" t="s">
        <v>314</v>
      </c>
      <c r="P6" s="119" t="s">
        <v>315</v>
      </c>
    </row>
    <row r="7" spans="1:16">
      <c r="A7" s="30" t="s">
        <v>209</v>
      </c>
      <c r="B7" s="30"/>
      <c r="C7" s="30" t="s">
        <v>236</v>
      </c>
      <c r="D7" s="31">
        <v>4132500</v>
      </c>
      <c r="E7" s="31"/>
      <c r="F7" s="30"/>
      <c r="G7" s="30"/>
      <c r="H7" s="118"/>
      <c r="J7" s="30" t="s">
        <v>231</v>
      </c>
      <c r="K7" s="30" t="s">
        <v>205</v>
      </c>
      <c r="L7" s="30" t="s">
        <v>233</v>
      </c>
      <c r="M7" s="31">
        <v>2632500</v>
      </c>
      <c r="N7" s="31"/>
      <c r="O7" s="30"/>
      <c r="P7" s="30"/>
    </row>
    <row r="8" spans="1:16">
      <c r="A8" s="30" t="s">
        <v>209</v>
      </c>
      <c r="B8" s="30"/>
      <c r="C8" s="30" t="s">
        <v>250</v>
      </c>
      <c r="D8" s="31"/>
      <c r="E8" s="31">
        <v>36295000</v>
      </c>
      <c r="F8" s="30"/>
      <c r="G8" s="30"/>
      <c r="H8" s="118"/>
      <c r="J8" s="30" t="s">
        <v>207</v>
      </c>
      <c r="K8" s="30" t="s">
        <v>232</v>
      </c>
      <c r="L8" s="30" t="s">
        <v>233</v>
      </c>
      <c r="M8" s="31">
        <v>1500000</v>
      </c>
      <c r="N8" s="31"/>
      <c r="O8" s="30"/>
      <c r="P8" s="30"/>
    </row>
    <row r="9" spans="1:16">
      <c r="A9" s="30" t="s">
        <v>209</v>
      </c>
      <c r="B9" s="30"/>
      <c r="C9" s="30" t="s">
        <v>261</v>
      </c>
      <c r="D9" s="31">
        <v>100000000</v>
      </c>
      <c r="E9" s="31"/>
      <c r="F9" s="45">
        <f>D7+D9-E8</f>
        <v>67837500</v>
      </c>
      <c r="G9" s="30"/>
      <c r="H9" s="118"/>
      <c r="J9" s="30" t="s">
        <v>239</v>
      </c>
      <c r="K9" s="30" t="s">
        <v>317</v>
      </c>
      <c r="L9" s="30" t="s">
        <v>247</v>
      </c>
      <c r="M9" s="31"/>
      <c r="N9" s="31">
        <v>30000000</v>
      </c>
      <c r="O9" s="30"/>
      <c r="P9" s="30"/>
    </row>
    <row r="10" spans="1:16">
      <c r="A10" s="30"/>
      <c r="B10" s="30"/>
      <c r="C10" s="30"/>
      <c r="D10" s="31"/>
      <c r="E10" s="31"/>
      <c r="F10" s="30"/>
      <c r="G10" s="30"/>
      <c r="H10" s="118"/>
      <c r="J10" s="30" t="s">
        <v>242</v>
      </c>
      <c r="K10" s="30" t="s">
        <v>219</v>
      </c>
      <c r="L10" s="30" t="s">
        <v>247</v>
      </c>
      <c r="M10" s="31"/>
      <c r="N10" s="31">
        <v>4400000</v>
      </c>
      <c r="O10" s="30"/>
      <c r="P10" s="30"/>
    </row>
    <row r="11" spans="1:16">
      <c r="A11" s="30"/>
      <c r="B11" s="30"/>
      <c r="C11" s="30"/>
      <c r="D11" s="31"/>
      <c r="E11" s="31"/>
      <c r="F11" s="30"/>
      <c r="G11" s="30"/>
      <c r="H11" s="118"/>
      <c r="J11" s="30" t="s">
        <v>243</v>
      </c>
      <c r="K11" s="30" t="s">
        <v>134</v>
      </c>
      <c r="L11" s="30" t="s">
        <v>247</v>
      </c>
      <c r="M11" s="31"/>
      <c r="N11" s="31">
        <v>100000</v>
      </c>
      <c r="O11" s="30"/>
      <c r="P11" s="30"/>
    </row>
    <row r="12" spans="1:16">
      <c r="A12" s="30"/>
      <c r="B12" s="30"/>
      <c r="C12" s="30"/>
      <c r="D12" s="30"/>
      <c r="E12" s="30"/>
      <c r="F12" s="30"/>
      <c r="G12" s="30"/>
      <c r="H12" s="118"/>
      <c r="J12" s="30" t="s">
        <v>244</v>
      </c>
      <c r="K12" s="30" t="s">
        <v>222</v>
      </c>
      <c r="L12" s="30" t="s">
        <v>247</v>
      </c>
      <c r="M12" s="31"/>
      <c r="N12" s="31">
        <v>545000</v>
      </c>
      <c r="O12" s="30"/>
      <c r="P12" s="30"/>
    </row>
    <row r="13" spans="1:16">
      <c r="A13" s="30"/>
      <c r="B13" s="30"/>
      <c r="C13" s="30"/>
      <c r="D13" s="30"/>
      <c r="E13" s="30"/>
      <c r="F13" s="30"/>
      <c r="G13" s="30"/>
      <c r="H13" s="118"/>
      <c r="J13" s="30" t="s">
        <v>245</v>
      </c>
      <c r="K13" s="30" t="s">
        <v>246</v>
      </c>
      <c r="L13" s="30" t="s">
        <v>247</v>
      </c>
      <c r="M13" s="31"/>
      <c r="N13" s="31">
        <v>1000000</v>
      </c>
      <c r="O13" s="30"/>
      <c r="P13" s="30"/>
    </row>
    <row r="14" spans="1:16">
      <c r="A14" s="30"/>
      <c r="B14" s="30"/>
      <c r="C14" s="30"/>
      <c r="D14" s="30"/>
      <c r="E14" s="30"/>
      <c r="F14" s="30"/>
      <c r="G14" s="30"/>
      <c r="H14" s="118"/>
      <c r="J14" s="30" t="s">
        <v>209</v>
      </c>
      <c r="K14" s="30" t="s">
        <v>183</v>
      </c>
      <c r="L14" s="30" t="s">
        <v>247</v>
      </c>
      <c r="M14" s="31"/>
      <c r="N14" s="31">
        <v>250000</v>
      </c>
      <c r="O14" s="30"/>
      <c r="P14" s="30"/>
    </row>
    <row r="15" spans="1:16">
      <c r="A15" s="30"/>
      <c r="B15" s="30"/>
      <c r="C15" s="30"/>
      <c r="D15" s="30"/>
      <c r="E15" s="30"/>
      <c r="F15" s="30"/>
      <c r="G15" s="30"/>
      <c r="H15" s="118"/>
      <c r="J15" s="30" t="s">
        <v>318</v>
      </c>
      <c r="K15" s="30" t="s">
        <v>319</v>
      </c>
      <c r="L15" s="30" t="s">
        <v>259</v>
      </c>
      <c r="M15" s="31">
        <v>100000000</v>
      </c>
      <c r="N15" s="31"/>
      <c r="O15" s="45">
        <f>M15+M8+M7-N9-N10-N11-N12-N13-N14</f>
        <v>67837500</v>
      </c>
      <c r="P15" s="30"/>
    </row>
    <row r="16" spans="1:16">
      <c r="A16" s="30"/>
      <c r="B16" s="30"/>
      <c r="C16" s="30"/>
      <c r="D16" s="30"/>
      <c r="E16" s="30"/>
      <c r="F16" s="30"/>
      <c r="G16" s="30"/>
      <c r="H16" s="118"/>
      <c r="J16" s="30"/>
      <c r="K16" s="30"/>
      <c r="L16" s="30"/>
      <c r="M16" s="31"/>
      <c r="N16" s="31"/>
      <c r="O16" s="30"/>
      <c r="P16" s="30"/>
    </row>
    <row r="17" spans="1:16">
      <c r="H17" s="118"/>
    </row>
    <row r="18" spans="1:16">
      <c r="A18" s="13" t="s">
        <v>9</v>
      </c>
      <c r="G18" s="13" t="s">
        <v>162</v>
      </c>
      <c r="H18" s="118"/>
      <c r="J18" s="13" t="s">
        <v>9</v>
      </c>
      <c r="P18" s="13" t="s">
        <v>162</v>
      </c>
    </row>
    <row r="19" spans="1:16">
      <c r="A19" s="154" t="s">
        <v>191</v>
      </c>
      <c r="B19" s="154" t="s">
        <v>229</v>
      </c>
      <c r="C19" s="154" t="s">
        <v>313</v>
      </c>
      <c r="D19" s="154" t="s">
        <v>314</v>
      </c>
      <c r="E19" s="154" t="s">
        <v>315</v>
      </c>
      <c r="F19" s="155" t="s">
        <v>316</v>
      </c>
      <c r="G19" s="142"/>
      <c r="H19" s="118"/>
      <c r="J19" s="154" t="s">
        <v>191</v>
      </c>
      <c r="K19" s="154" t="s">
        <v>229</v>
      </c>
      <c r="L19" s="154" t="s">
        <v>313</v>
      </c>
      <c r="M19" s="154" t="s">
        <v>314</v>
      </c>
      <c r="N19" s="154" t="s">
        <v>315</v>
      </c>
      <c r="O19" s="155" t="s">
        <v>316</v>
      </c>
      <c r="P19" s="142"/>
    </row>
    <row r="20" spans="1:16">
      <c r="A20" s="146"/>
      <c r="B20" s="146"/>
      <c r="C20" s="146"/>
      <c r="D20" s="146"/>
      <c r="E20" s="146"/>
      <c r="F20" s="119" t="s">
        <v>314</v>
      </c>
      <c r="G20" s="119" t="s">
        <v>315</v>
      </c>
      <c r="H20" s="118"/>
      <c r="J20" s="146"/>
      <c r="K20" s="146"/>
      <c r="L20" s="146"/>
      <c r="M20" s="146"/>
      <c r="N20" s="146"/>
      <c r="O20" s="119" t="s">
        <v>314</v>
      </c>
      <c r="P20" s="119" t="s">
        <v>315</v>
      </c>
    </row>
    <row r="21" spans="1:16" ht="15.75" customHeight="1">
      <c r="A21" s="30" t="s">
        <v>209</v>
      </c>
      <c r="B21" s="30"/>
      <c r="C21" s="30" t="s">
        <v>214</v>
      </c>
      <c r="D21" s="31">
        <v>11500000</v>
      </c>
      <c r="E21" s="31"/>
      <c r="F21" s="30"/>
      <c r="G21" s="30"/>
      <c r="H21" s="118"/>
      <c r="J21" s="30" t="s">
        <v>201</v>
      </c>
      <c r="K21" s="30" t="s">
        <v>202</v>
      </c>
      <c r="L21" s="30" t="s">
        <v>212</v>
      </c>
      <c r="M21" s="31">
        <v>575000</v>
      </c>
      <c r="N21" s="31"/>
      <c r="O21" s="31"/>
      <c r="P21" s="30"/>
    </row>
    <row r="22" spans="1:16" ht="15.75" customHeight="1">
      <c r="A22" s="30" t="s">
        <v>209</v>
      </c>
      <c r="B22" s="30"/>
      <c r="C22" s="30" t="s">
        <v>261</v>
      </c>
      <c r="D22" s="31"/>
      <c r="E22" s="31">
        <v>292500</v>
      </c>
      <c r="F22" s="30"/>
      <c r="G22" s="30"/>
      <c r="H22" s="118"/>
      <c r="J22" s="30" t="s">
        <v>204</v>
      </c>
      <c r="K22" s="30" t="s">
        <v>205</v>
      </c>
      <c r="L22" s="30" t="s">
        <v>212</v>
      </c>
      <c r="M22" s="31">
        <v>2925000</v>
      </c>
      <c r="N22" s="31"/>
      <c r="O22" s="31"/>
      <c r="P22" s="30"/>
    </row>
    <row r="23" spans="1:16" ht="15.75" customHeight="1">
      <c r="A23" s="30" t="s">
        <v>209</v>
      </c>
      <c r="B23" s="30"/>
      <c r="C23" s="30" t="s">
        <v>236</v>
      </c>
      <c r="D23" s="31"/>
      <c r="E23" s="31">
        <v>2632500</v>
      </c>
      <c r="F23" s="45">
        <f>D21-E22-E23</f>
        <v>8575000</v>
      </c>
      <c r="G23" s="30"/>
      <c r="H23" s="118"/>
      <c r="J23" s="30" t="s">
        <v>209</v>
      </c>
      <c r="K23" s="30" t="s">
        <v>210</v>
      </c>
      <c r="L23" s="30" t="s">
        <v>212</v>
      </c>
      <c r="M23" s="31">
        <v>8000000</v>
      </c>
      <c r="N23" s="31"/>
      <c r="O23" s="31"/>
      <c r="P23" s="30"/>
    </row>
    <row r="24" spans="1:16" ht="15.75" customHeight="1">
      <c r="A24" s="30"/>
      <c r="B24" s="30"/>
      <c r="C24" s="30"/>
      <c r="D24" s="31"/>
      <c r="E24" s="31"/>
      <c r="F24" s="30"/>
      <c r="G24" s="30"/>
      <c r="H24" s="118"/>
      <c r="J24" s="30" t="s">
        <v>224</v>
      </c>
      <c r="K24" s="30" t="s">
        <v>320</v>
      </c>
      <c r="L24" s="30" t="s">
        <v>259</v>
      </c>
      <c r="M24" s="31"/>
      <c r="N24" s="31">
        <v>292500</v>
      </c>
      <c r="O24" s="31"/>
      <c r="P24" s="30"/>
    </row>
    <row r="25" spans="1:16" ht="15.75" customHeight="1">
      <c r="A25" s="30"/>
      <c r="B25" s="30"/>
      <c r="C25" s="30"/>
      <c r="D25" s="31"/>
      <c r="E25" s="31"/>
      <c r="F25" s="30"/>
      <c r="G25" s="30"/>
      <c r="H25" s="118"/>
      <c r="J25" s="30" t="s">
        <v>231</v>
      </c>
      <c r="K25" s="30" t="s">
        <v>321</v>
      </c>
      <c r="L25" s="30" t="s">
        <v>233</v>
      </c>
      <c r="M25" s="31"/>
      <c r="N25" s="31">
        <v>2632500</v>
      </c>
      <c r="O25" s="45">
        <f>M21+M22+M23-N24-N25</f>
        <v>8575000</v>
      </c>
      <c r="P25" s="30"/>
    </row>
    <row r="26" spans="1:16" ht="15.75" customHeight="1">
      <c r="A26" s="30"/>
      <c r="B26" s="30"/>
      <c r="C26" s="30"/>
      <c r="D26" s="31"/>
      <c r="E26" s="31"/>
      <c r="F26" s="30"/>
      <c r="G26" s="30"/>
      <c r="H26" s="118"/>
      <c r="J26" s="30"/>
      <c r="K26" s="30"/>
      <c r="L26" s="30"/>
      <c r="M26" s="30"/>
      <c r="N26" s="30"/>
      <c r="O26" s="30"/>
      <c r="P26" s="30"/>
    </row>
    <row r="27" spans="1:16" ht="15.75" customHeight="1">
      <c r="H27" s="118"/>
    </row>
    <row r="28" spans="1:16" ht="15.75" customHeight="1">
      <c r="A28" s="13" t="s">
        <v>20</v>
      </c>
      <c r="G28" s="13" t="s">
        <v>164</v>
      </c>
      <c r="H28" s="118"/>
      <c r="J28" s="13" t="s">
        <v>20</v>
      </c>
      <c r="P28" s="13" t="s">
        <v>164</v>
      </c>
    </row>
    <row r="29" spans="1:16" ht="15.75" customHeight="1">
      <c r="A29" s="154" t="s">
        <v>191</v>
      </c>
      <c r="B29" s="154" t="s">
        <v>229</v>
      </c>
      <c r="C29" s="154" t="s">
        <v>313</v>
      </c>
      <c r="D29" s="154" t="s">
        <v>314</v>
      </c>
      <c r="E29" s="154" t="s">
        <v>315</v>
      </c>
      <c r="F29" s="155" t="s">
        <v>316</v>
      </c>
      <c r="G29" s="142"/>
      <c r="H29" s="118"/>
      <c r="J29" s="154" t="s">
        <v>191</v>
      </c>
      <c r="K29" s="154" t="s">
        <v>229</v>
      </c>
      <c r="L29" s="154" t="s">
        <v>313</v>
      </c>
      <c r="M29" s="154" t="s">
        <v>314</v>
      </c>
      <c r="N29" s="154" t="s">
        <v>315</v>
      </c>
      <c r="O29" s="155" t="s">
        <v>316</v>
      </c>
      <c r="P29" s="142"/>
    </row>
    <row r="30" spans="1:16" ht="15.75" customHeight="1">
      <c r="A30" s="146"/>
      <c r="B30" s="146"/>
      <c r="C30" s="146"/>
      <c r="D30" s="146"/>
      <c r="E30" s="146"/>
      <c r="F30" s="119" t="s">
        <v>314</v>
      </c>
      <c r="G30" s="119" t="s">
        <v>315</v>
      </c>
      <c r="H30" s="118"/>
      <c r="J30" s="146"/>
      <c r="K30" s="146"/>
      <c r="L30" s="146"/>
      <c r="M30" s="146"/>
      <c r="N30" s="146"/>
      <c r="O30" s="119" t="s">
        <v>314</v>
      </c>
      <c r="P30" s="119" t="s">
        <v>315</v>
      </c>
    </row>
    <row r="31" spans="1:16" ht="15.75" customHeight="1">
      <c r="A31" s="30" t="s">
        <v>209</v>
      </c>
      <c r="B31" s="30"/>
      <c r="C31" s="30" t="s">
        <v>261</v>
      </c>
      <c r="D31" s="31">
        <v>500000000</v>
      </c>
      <c r="E31" s="31"/>
      <c r="F31" s="45">
        <v>500000000</v>
      </c>
      <c r="G31" s="30"/>
      <c r="H31" s="118"/>
      <c r="J31" s="30" t="s">
        <v>318</v>
      </c>
      <c r="K31" s="30" t="s">
        <v>319</v>
      </c>
      <c r="L31" s="30" t="s">
        <v>259</v>
      </c>
      <c r="M31" s="31">
        <v>500000000</v>
      </c>
      <c r="N31" s="31"/>
      <c r="O31" s="31">
        <v>500000000</v>
      </c>
      <c r="P31" s="30"/>
    </row>
    <row r="32" spans="1:16" ht="15.75" customHeight="1">
      <c r="A32" s="30"/>
      <c r="B32" s="30"/>
      <c r="C32" s="30"/>
      <c r="D32" s="31"/>
      <c r="E32" s="31"/>
      <c r="F32" s="30"/>
      <c r="G32" s="30"/>
      <c r="H32" s="118"/>
      <c r="J32" s="30"/>
      <c r="K32" s="30"/>
      <c r="L32" s="30"/>
      <c r="M32" s="31"/>
      <c r="N32" s="31"/>
      <c r="O32" s="30"/>
      <c r="P32" s="30"/>
    </row>
    <row r="33" spans="1:16" ht="15.75" customHeight="1">
      <c r="H33" s="118"/>
    </row>
    <row r="34" spans="1:16" ht="15.75" customHeight="1">
      <c r="A34" s="13" t="s">
        <v>22</v>
      </c>
      <c r="G34" s="13" t="s">
        <v>165</v>
      </c>
      <c r="H34" s="118"/>
      <c r="J34" s="13" t="s">
        <v>22</v>
      </c>
      <c r="P34" s="13" t="s">
        <v>165</v>
      </c>
    </row>
    <row r="35" spans="1:16" ht="15.75" customHeight="1">
      <c r="A35" s="154" t="s">
        <v>191</v>
      </c>
      <c r="B35" s="154" t="s">
        <v>229</v>
      </c>
      <c r="C35" s="154" t="s">
        <v>313</v>
      </c>
      <c r="D35" s="154" t="s">
        <v>314</v>
      </c>
      <c r="E35" s="154" t="s">
        <v>315</v>
      </c>
      <c r="F35" s="155" t="s">
        <v>316</v>
      </c>
      <c r="G35" s="142"/>
      <c r="H35" s="118"/>
      <c r="J35" s="154" t="s">
        <v>191</v>
      </c>
      <c r="K35" s="154" t="s">
        <v>229</v>
      </c>
      <c r="L35" s="154" t="s">
        <v>313</v>
      </c>
      <c r="M35" s="154" t="s">
        <v>314</v>
      </c>
      <c r="N35" s="154" t="s">
        <v>315</v>
      </c>
      <c r="O35" s="155" t="s">
        <v>316</v>
      </c>
      <c r="P35" s="142"/>
    </row>
    <row r="36" spans="1:16" ht="15.75" customHeight="1">
      <c r="A36" s="146"/>
      <c r="B36" s="146"/>
      <c r="C36" s="146"/>
      <c r="D36" s="146"/>
      <c r="E36" s="146"/>
      <c r="F36" s="119" t="s">
        <v>314</v>
      </c>
      <c r="G36" s="119" t="s">
        <v>315</v>
      </c>
      <c r="H36" s="118"/>
      <c r="J36" s="146"/>
      <c r="K36" s="146"/>
      <c r="L36" s="146"/>
      <c r="M36" s="146"/>
      <c r="N36" s="146"/>
      <c r="O36" s="119" t="s">
        <v>314</v>
      </c>
      <c r="P36" s="119" t="s">
        <v>315</v>
      </c>
    </row>
    <row r="37" spans="1:16" ht="15.75" customHeight="1">
      <c r="A37" s="30" t="s">
        <v>209</v>
      </c>
      <c r="B37" s="30"/>
      <c r="C37" s="30" t="s">
        <v>261</v>
      </c>
      <c r="D37" s="31">
        <v>300000000</v>
      </c>
      <c r="E37" s="31"/>
      <c r="F37" s="45">
        <v>300000000</v>
      </c>
      <c r="G37" s="30"/>
      <c r="H37" s="118"/>
      <c r="J37" s="30" t="s">
        <v>318</v>
      </c>
      <c r="K37" s="30" t="s">
        <v>319</v>
      </c>
      <c r="L37" s="30" t="s">
        <v>259</v>
      </c>
      <c r="M37" s="31">
        <v>300000000</v>
      </c>
      <c r="N37" s="31"/>
      <c r="O37" s="31">
        <v>300000000</v>
      </c>
      <c r="P37" s="30"/>
    </row>
    <row r="38" spans="1:16" ht="15.75" customHeight="1">
      <c r="A38" s="30"/>
      <c r="B38" s="30"/>
      <c r="C38" s="30"/>
      <c r="D38" s="31"/>
      <c r="E38" s="31"/>
      <c r="F38" s="30"/>
      <c r="G38" s="30"/>
      <c r="H38" s="118"/>
      <c r="J38" s="30"/>
      <c r="K38" s="30"/>
      <c r="L38" s="30"/>
      <c r="M38" s="31"/>
      <c r="N38" s="31"/>
      <c r="O38" s="30"/>
      <c r="P38" s="30"/>
    </row>
    <row r="39" spans="1:16" ht="15.75" customHeight="1">
      <c r="H39" s="118"/>
    </row>
    <row r="40" spans="1:16" ht="15.75" customHeight="1">
      <c r="A40" s="13" t="s">
        <v>24</v>
      </c>
      <c r="G40" s="13" t="s">
        <v>166</v>
      </c>
      <c r="H40" s="118"/>
      <c r="J40" s="13" t="s">
        <v>24</v>
      </c>
      <c r="P40" s="13" t="s">
        <v>166</v>
      </c>
    </row>
    <row r="41" spans="1:16" ht="15.75" customHeight="1">
      <c r="A41" s="154" t="s">
        <v>191</v>
      </c>
      <c r="B41" s="154" t="s">
        <v>229</v>
      </c>
      <c r="C41" s="154" t="s">
        <v>313</v>
      </c>
      <c r="D41" s="154" t="s">
        <v>314</v>
      </c>
      <c r="E41" s="154" t="s">
        <v>315</v>
      </c>
      <c r="F41" s="155" t="s">
        <v>316</v>
      </c>
      <c r="G41" s="142"/>
      <c r="H41" s="118"/>
      <c r="J41" s="154" t="s">
        <v>191</v>
      </c>
      <c r="K41" s="154" t="s">
        <v>229</v>
      </c>
      <c r="L41" s="154" t="s">
        <v>313</v>
      </c>
      <c r="M41" s="154" t="s">
        <v>314</v>
      </c>
      <c r="N41" s="154" t="s">
        <v>315</v>
      </c>
      <c r="O41" s="155" t="s">
        <v>316</v>
      </c>
      <c r="P41" s="142"/>
    </row>
    <row r="42" spans="1:16" ht="15.75" customHeight="1">
      <c r="A42" s="146"/>
      <c r="B42" s="146"/>
      <c r="C42" s="146"/>
      <c r="D42" s="146"/>
      <c r="E42" s="146"/>
      <c r="F42" s="119" t="s">
        <v>314</v>
      </c>
      <c r="G42" s="119" t="s">
        <v>315</v>
      </c>
      <c r="H42" s="118"/>
      <c r="J42" s="146"/>
      <c r="K42" s="146"/>
      <c r="L42" s="146"/>
      <c r="M42" s="146"/>
      <c r="N42" s="146"/>
      <c r="O42" s="119" t="s">
        <v>314</v>
      </c>
      <c r="P42" s="119" t="s">
        <v>315</v>
      </c>
    </row>
    <row r="43" spans="1:16" ht="15.75" customHeight="1">
      <c r="A43" s="30" t="s">
        <v>209</v>
      </c>
      <c r="B43" s="30"/>
      <c r="C43" s="30" t="s">
        <v>250</v>
      </c>
      <c r="D43" s="31">
        <v>30000000</v>
      </c>
      <c r="E43" s="31"/>
      <c r="F43" s="45">
        <v>30000000</v>
      </c>
      <c r="G43" s="30"/>
      <c r="H43" s="118"/>
      <c r="J43" s="30" t="s">
        <v>239</v>
      </c>
      <c r="K43" s="30" t="s">
        <v>322</v>
      </c>
      <c r="L43" s="30" t="s">
        <v>247</v>
      </c>
      <c r="M43" s="31">
        <v>30000000</v>
      </c>
      <c r="N43" s="31"/>
      <c r="O43" s="31">
        <v>30000000</v>
      </c>
      <c r="P43" s="30"/>
    </row>
    <row r="44" spans="1:16" ht="15.75" customHeight="1">
      <c r="A44" s="30"/>
      <c r="B44" s="30"/>
      <c r="C44" s="30"/>
      <c r="D44" s="31"/>
      <c r="E44" s="31"/>
      <c r="F44" s="30"/>
      <c r="G44" s="30"/>
      <c r="H44" s="118"/>
      <c r="J44" s="30"/>
      <c r="K44" s="30"/>
      <c r="L44" s="30"/>
      <c r="M44" s="31"/>
      <c r="N44" s="31"/>
      <c r="O44" s="30"/>
      <c r="P44" s="30"/>
    </row>
    <row r="45" spans="1:16" ht="15.75" customHeight="1">
      <c r="H45" s="118"/>
    </row>
    <row r="46" spans="1:16" ht="15.75" customHeight="1">
      <c r="A46" s="13" t="s">
        <v>323</v>
      </c>
      <c r="G46" s="13" t="s">
        <v>167</v>
      </c>
      <c r="H46" s="118"/>
      <c r="J46" s="13" t="s">
        <v>323</v>
      </c>
      <c r="P46" s="13" t="s">
        <v>167</v>
      </c>
    </row>
    <row r="47" spans="1:16" ht="15.75" customHeight="1">
      <c r="A47" s="154" t="s">
        <v>191</v>
      </c>
      <c r="B47" s="154" t="s">
        <v>229</v>
      </c>
      <c r="C47" s="154" t="s">
        <v>313</v>
      </c>
      <c r="D47" s="154" t="s">
        <v>314</v>
      </c>
      <c r="E47" s="154" t="s">
        <v>315</v>
      </c>
      <c r="F47" s="155" t="s">
        <v>316</v>
      </c>
      <c r="G47" s="142"/>
      <c r="H47" s="118"/>
      <c r="J47" s="154" t="s">
        <v>191</v>
      </c>
      <c r="K47" s="154" t="s">
        <v>229</v>
      </c>
      <c r="L47" s="154" t="s">
        <v>313</v>
      </c>
      <c r="M47" s="154" t="s">
        <v>314</v>
      </c>
      <c r="N47" s="154" t="s">
        <v>315</v>
      </c>
      <c r="O47" s="155" t="s">
        <v>316</v>
      </c>
      <c r="P47" s="142"/>
    </row>
    <row r="48" spans="1:16" ht="15.75" customHeight="1">
      <c r="A48" s="146"/>
      <c r="B48" s="146"/>
      <c r="C48" s="146"/>
      <c r="D48" s="146"/>
      <c r="E48" s="146"/>
      <c r="F48" s="119" t="s">
        <v>314</v>
      </c>
      <c r="G48" s="119" t="s">
        <v>315</v>
      </c>
      <c r="H48" s="118"/>
      <c r="J48" s="146"/>
      <c r="K48" s="146"/>
      <c r="L48" s="146"/>
      <c r="M48" s="146"/>
      <c r="N48" s="146"/>
      <c r="O48" s="119" t="s">
        <v>314</v>
      </c>
      <c r="P48" s="119" t="s">
        <v>315</v>
      </c>
    </row>
    <row r="49" spans="1:17" ht="15.75" customHeight="1">
      <c r="A49" s="30" t="s">
        <v>209</v>
      </c>
      <c r="B49" s="30"/>
      <c r="C49" s="30" t="s">
        <v>261</v>
      </c>
      <c r="D49" s="31"/>
      <c r="E49" s="31">
        <v>1250000</v>
      </c>
      <c r="F49" s="31"/>
      <c r="G49" s="45">
        <f>E49</f>
        <v>1250000</v>
      </c>
      <c r="H49" s="118"/>
      <c r="J49" s="30" t="s">
        <v>209</v>
      </c>
      <c r="K49" s="30" t="s">
        <v>324</v>
      </c>
      <c r="L49" s="30" t="s">
        <v>259</v>
      </c>
      <c r="M49" s="31"/>
      <c r="N49" s="31">
        <v>1250000</v>
      </c>
      <c r="O49" s="31"/>
      <c r="P49" s="31">
        <f>N49</f>
        <v>1250000</v>
      </c>
    </row>
    <row r="50" spans="1:17" ht="15.75" customHeight="1">
      <c r="A50" s="30"/>
      <c r="B50" s="30"/>
      <c r="C50" s="30"/>
      <c r="D50" s="31"/>
      <c r="E50" s="31"/>
      <c r="F50" s="30"/>
      <c r="G50" s="30"/>
      <c r="H50" s="118"/>
      <c r="J50" s="30"/>
      <c r="K50" s="30"/>
      <c r="L50" s="30"/>
      <c r="M50" s="31"/>
      <c r="N50" s="31"/>
      <c r="O50" s="30"/>
      <c r="P50" s="30"/>
    </row>
    <row r="51" spans="1:17" ht="15.75" customHeight="1">
      <c r="H51" s="118"/>
    </row>
    <row r="52" spans="1:17" ht="15.75" customHeight="1">
      <c r="A52" s="13" t="s">
        <v>170</v>
      </c>
      <c r="G52" s="13" t="s">
        <v>169</v>
      </c>
      <c r="H52" s="118"/>
      <c r="J52" s="13" t="s">
        <v>170</v>
      </c>
      <c r="P52" s="13" t="s">
        <v>169</v>
      </c>
    </row>
    <row r="53" spans="1:17" ht="15.75" customHeight="1">
      <c r="A53" s="154" t="s">
        <v>191</v>
      </c>
      <c r="B53" s="154" t="s">
        <v>229</v>
      </c>
      <c r="C53" s="154" t="s">
        <v>313</v>
      </c>
      <c r="D53" s="154" t="s">
        <v>314</v>
      </c>
      <c r="E53" s="154" t="s">
        <v>315</v>
      </c>
      <c r="F53" s="155" t="s">
        <v>316</v>
      </c>
      <c r="G53" s="142"/>
      <c r="H53" s="118"/>
      <c r="J53" s="154" t="s">
        <v>191</v>
      </c>
      <c r="K53" s="154" t="s">
        <v>229</v>
      </c>
      <c r="L53" s="154" t="s">
        <v>313</v>
      </c>
      <c r="M53" s="154" t="s">
        <v>314</v>
      </c>
      <c r="N53" s="154" t="s">
        <v>315</v>
      </c>
      <c r="O53" s="155" t="s">
        <v>316</v>
      </c>
      <c r="P53" s="142"/>
    </row>
    <row r="54" spans="1:17" ht="15.75" customHeight="1">
      <c r="A54" s="146"/>
      <c r="B54" s="146"/>
      <c r="C54" s="146"/>
      <c r="D54" s="146"/>
      <c r="E54" s="146"/>
      <c r="F54" s="119" t="s">
        <v>314</v>
      </c>
      <c r="G54" s="119" t="s">
        <v>315</v>
      </c>
      <c r="H54" s="118"/>
      <c r="J54" s="146"/>
      <c r="K54" s="146"/>
      <c r="L54" s="146"/>
      <c r="M54" s="146"/>
      <c r="N54" s="146"/>
      <c r="O54" s="119" t="s">
        <v>314</v>
      </c>
      <c r="P54" s="119" t="s">
        <v>315</v>
      </c>
    </row>
    <row r="55" spans="1:17" ht="15.75" customHeight="1">
      <c r="A55" s="30" t="s">
        <v>209</v>
      </c>
      <c r="B55" s="30"/>
      <c r="C55" s="30" t="s">
        <v>261</v>
      </c>
      <c r="D55" s="31"/>
      <c r="E55" s="31">
        <v>312500</v>
      </c>
      <c r="F55" s="31"/>
      <c r="G55" s="45">
        <f>E55</f>
        <v>312500</v>
      </c>
      <c r="H55" s="118"/>
      <c r="J55" s="30" t="s">
        <v>209</v>
      </c>
      <c r="K55" s="30" t="s">
        <v>324</v>
      </c>
      <c r="L55" s="30" t="s">
        <v>259</v>
      </c>
      <c r="M55" s="31"/>
      <c r="N55" s="31">
        <v>312500</v>
      </c>
      <c r="O55" s="31"/>
      <c r="P55" s="31">
        <f>N55</f>
        <v>312500</v>
      </c>
    </row>
    <row r="56" spans="1:17" ht="15.75" customHeight="1">
      <c r="A56" s="30"/>
      <c r="B56" s="30"/>
      <c r="C56" s="30"/>
      <c r="D56" s="31"/>
      <c r="E56" s="31"/>
      <c r="F56" s="30"/>
      <c r="G56" s="30"/>
      <c r="H56" s="118"/>
      <c r="J56" s="30"/>
      <c r="K56" s="30"/>
      <c r="L56" s="30"/>
      <c r="M56" s="31"/>
      <c r="N56" s="31"/>
      <c r="O56" s="30"/>
      <c r="P56" s="30"/>
    </row>
    <row r="57" spans="1:17" ht="15.75" customHeight="1">
      <c r="H57" s="118"/>
    </row>
    <row r="58" spans="1:17" ht="15.75" customHeight="1">
      <c r="A58" s="13" t="s">
        <v>172</v>
      </c>
      <c r="G58" s="13" t="s">
        <v>171</v>
      </c>
      <c r="H58" s="118"/>
      <c r="J58" s="13" t="s">
        <v>172</v>
      </c>
      <c r="P58" s="13" t="s">
        <v>171</v>
      </c>
    </row>
    <row r="59" spans="1:17" ht="15.75" customHeight="1">
      <c r="A59" s="154" t="s">
        <v>191</v>
      </c>
      <c r="B59" s="154" t="s">
        <v>229</v>
      </c>
      <c r="C59" s="154" t="s">
        <v>313</v>
      </c>
      <c r="D59" s="154" t="s">
        <v>314</v>
      </c>
      <c r="E59" s="154" t="s">
        <v>315</v>
      </c>
      <c r="F59" s="155" t="s">
        <v>316</v>
      </c>
      <c r="G59" s="142"/>
      <c r="H59" s="118"/>
      <c r="J59" s="154" t="s">
        <v>191</v>
      </c>
      <c r="K59" s="154" t="s">
        <v>229</v>
      </c>
      <c r="L59" s="154" t="s">
        <v>313</v>
      </c>
      <c r="M59" s="154" t="s">
        <v>314</v>
      </c>
      <c r="N59" s="154" t="s">
        <v>315</v>
      </c>
      <c r="O59" s="155" t="s">
        <v>316</v>
      </c>
      <c r="P59" s="142"/>
    </row>
    <row r="60" spans="1:17" ht="15.75" customHeight="1">
      <c r="A60" s="146"/>
      <c r="B60" s="146"/>
      <c r="C60" s="146"/>
      <c r="D60" s="146"/>
      <c r="E60" s="146"/>
      <c r="F60" s="119" t="s">
        <v>314</v>
      </c>
      <c r="G60" s="119" t="s">
        <v>315</v>
      </c>
      <c r="H60" s="118"/>
      <c r="J60" s="146"/>
      <c r="K60" s="146"/>
      <c r="L60" s="146"/>
      <c r="M60" s="146"/>
      <c r="N60" s="146"/>
      <c r="O60" s="119" t="s">
        <v>314</v>
      </c>
      <c r="P60" s="119" t="s">
        <v>315</v>
      </c>
    </row>
    <row r="61" spans="1:17" ht="15.75" customHeight="1">
      <c r="A61" s="30" t="s">
        <v>209</v>
      </c>
      <c r="B61" s="30"/>
      <c r="C61" s="30" t="s">
        <v>228</v>
      </c>
      <c r="D61" s="31"/>
      <c r="E61" s="31">
        <v>9790000</v>
      </c>
      <c r="F61" s="31"/>
      <c r="G61" s="31"/>
      <c r="H61" s="118"/>
      <c r="J61" s="30" t="s">
        <v>217</v>
      </c>
      <c r="K61" s="30" t="s">
        <v>219</v>
      </c>
      <c r="L61" s="30" t="s">
        <v>226</v>
      </c>
      <c r="M61" s="31"/>
      <c r="N61" s="31">
        <v>5500000</v>
      </c>
      <c r="O61" s="31"/>
      <c r="P61" s="31"/>
      <c r="Q61" s="19"/>
    </row>
    <row r="62" spans="1:17" ht="15.75" customHeight="1">
      <c r="A62" s="30" t="s">
        <v>209</v>
      </c>
      <c r="B62" s="30"/>
      <c r="C62" s="30" t="s">
        <v>250</v>
      </c>
      <c r="D62" s="31">
        <v>4400000</v>
      </c>
      <c r="E62" s="31"/>
      <c r="F62" s="30"/>
      <c r="G62" s="30"/>
      <c r="H62" s="118"/>
      <c r="J62" s="30" t="s">
        <v>221</v>
      </c>
      <c r="K62" s="30" t="s">
        <v>222</v>
      </c>
      <c r="L62" s="30" t="s">
        <v>226</v>
      </c>
      <c r="M62" s="31"/>
      <c r="N62" s="31">
        <v>2625000</v>
      </c>
      <c r="O62" s="31"/>
      <c r="P62" s="31"/>
      <c r="Q62" s="19"/>
    </row>
    <row r="63" spans="1:17" ht="15.75" customHeight="1">
      <c r="A63" s="30" t="s">
        <v>209</v>
      </c>
      <c r="B63" s="30"/>
      <c r="C63" s="30" t="s">
        <v>261</v>
      </c>
      <c r="D63" s="31">
        <v>1100000</v>
      </c>
      <c r="E63" s="31"/>
      <c r="F63" s="30"/>
      <c r="G63" s="45">
        <f>E61-D62-D63</f>
        <v>4290000</v>
      </c>
      <c r="H63" s="118"/>
      <c r="J63" s="30" t="s">
        <v>224</v>
      </c>
      <c r="K63" s="30" t="s">
        <v>219</v>
      </c>
      <c r="L63" s="30" t="s">
        <v>226</v>
      </c>
      <c r="M63" s="31"/>
      <c r="N63" s="31">
        <v>1665000</v>
      </c>
      <c r="O63" s="31"/>
      <c r="P63" s="31"/>
      <c r="Q63" s="19"/>
    </row>
    <row r="64" spans="1:17" ht="15.75" customHeight="1">
      <c r="A64" s="30"/>
      <c r="B64" s="30"/>
      <c r="C64" s="30"/>
      <c r="D64" s="31"/>
      <c r="E64" s="31"/>
      <c r="F64" s="30"/>
      <c r="G64" s="30"/>
      <c r="H64" s="118"/>
      <c r="J64" s="30" t="s">
        <v>221</v>
      </c>
      <c r="K64" s="30" t="s">
        <v>325</v>
      </c>
      <c r="L64" s="30" t="s">
        <v>259</v>
      </c>
      <c r="M64" s="31">
        <v>1100000</v>
      </c>
      <c r="N64" s="31"/>
      <c r="O64" s="31"/>
      <c r="P64" s="31"/>
      <c r="Q64" s="19"/>
    </row>
    <row r="65" spans="1:17" ht="15.75" customHeight="1">
      <c r="A65" s="30"/>
      <c r="B65" s="30"/>
      <c r="C65" s="30"/>
      <c r="D65" s="31"/>
      <c r="E65" s="31"/>
      <c r="F65" s="30"/>
      <c r="G65" s="30"/>
      <c r="H65" s="118"/>
      <c r="J65" s="30" t="s">
        <v>242</v>
      </c>
      <c r="K65" s="30" t="s">
        <v>219</v>
      </c>
      <c r="L65" s="13" t="s">
        <v>247</v>
      </c>
      <c r="M65" s="31">
        <v>4400000</v>
      </c>
      <c r="N65" s="31"/>
      <c r="O65" s="31"/>
      <c r="P65" s="45">
        <f>N61+N62+N63-M64-M65</f>
        <v>4290000</v>
      </c>
      <c r="Q65" s="19"/>
    </row>
    <row r="66" spans="1:17" ht="15.75" customHeight="1">
      <c r="A66" s="30"/>
      <c r="B66" s="30"/>
      <c r="C66" s="30"/>
      <c r="D66" s="31"/>
      <c r="E66" s="31"/>
      <c r="F66" s="30"/>
      <c r="G66" s="30"/>
      <c r="H66" s="118"/>
      <c r="J66" s="30"/>
      <c r="K66" s="30"/>
      <c r="L66" s="30"/>
      <c r="M66" s="31"/>
      <c r="N66" s="31"/>
      <c r="O66" s="31"/>
      <c r="P66" s="31"/>
      <c r="Q66" s="19"/>
    </row>
    <row r="67" spans="1:17" ht="15.75" customHeight="1">
      <c r="H67" s="118"/>
    </row>
    <row r="68" spans="1:17" ht="15.75" customHeight="1">
      <c r="A68" s="13" t="s">
        <v>33</v>
      </c>
      <c r="G68" s="13" t="s">
        <v>173</v>
      </c>
      <c r="H68" s="118"/>
      <c r="J68" s="13" t="s">
        <v>33</v>
      </c>
      <c r="P68" s="13" t="s">
        <v>173</v>
      </c>
    </row>
    <row r="69" spans="1:17" ht="15.75" customHeight="1">
      <c r="A69" s="154" t="s">
        <v>191</v>
      </c>
      <c r="B69" s="154" t="s">
        <v>229</v>
      </c>
      <c r="C69" s="154" t="s">
        <v>313</v>
      </c>
      <c r="D69" s="154" t="s">
        <v>314</v>
      </c>
      <c r="E69" s="154" t="s">
        <v>315</v>
      </c>
      <c r="F69" s="155" t="s">
        <v>316</v>
      </c>
      <c r="G69" s="142"/>
      <c r="H69" s="118"/>
      <c r="J69" s="154" t="s">
        <v>191</v>
      </c>
      <c r="K69" s="154" t="s">
        <v>229</v>
      </c>
      <c r="L69" s="154" t="s">
        <v>313</v>
      </c>
      <c r="M69" s="154" t="s">
        <v>314</v>
      </c>
      <c r="N69" s="154" t="s">
        <v>315</v>
      </c>
      <c r="O69" s="155" t="s">
        <v>316</v>
      </c>
      <c r="P69" s="142"/>
    </row>
    <row r="70" spans="1:17" ht="15.75" customHeight="1">
      <c r="A70" s="146"/>
      <c r="B70" s="146"/>
      <c r="C70" s="146"/>
      <c r="D70" s="146"/>
      <c r="E70" s="146"/>
      <c r="F70" s="119" t="s">
        <v>314</v>
      </c>
      <c r="G70" s="119" t="s">
        <v>315</v>
      </c>
      <c r="H70" s="118"/>
      <c r="J70" s="146"/>
      <c r="K70" s="146"/>
      <c r="L70" s="146"/>
      <c r="M70" s="146"/>
      <c r="N70" s="146"/>
      <c r="O70" s="119" t="s">
        <v>314</v>
      </c>
      <c r="P70" s="119" t="s">
        <v>315</v>
      </c>
    </row>
    <row r="71" spans="1:17" ht="15.75" customHeight="1">
      <c r="A71" s="30" t="s">
        <v>209</v>
      </c>
      <c r="B71" s="30"/>
      <c r="C71" s="30" t="s">
        <v>261</v>
      </c>
      <c r="D71" s="31"/>
      <c r="E71" s="31">
        <v>900000000</v>
      </c>
      <c r="F71" s="31"/>
      <c r="G71" s="45">
        <v>900000000</v>
      </c>
      <c r="H71" s="120"/>
      <c r="J71" s="30" t="s">
        <v>318</v>
      </c>
      <c r="K71" s="30" t="s">
        <v>319</v>
      </c>
      <c r="L71" s="30" t="s">
        <v>259</v>
      </c>
      <c r="M71" s="31"/>
      <c r="N71" s="31">
        <v>900000000</v>
      </c>
      <c r="O71" s="30"/>
      <c r="P71" s="45">
        <v>900000000</v>
      </c>
    </row>
    <row r="72" spans="1:17" ht="15.75" customHeight="1">
      <c r="A72" s="30"/>
      <c r="B72" s="30"/>
      <c r="C72" s="30"/>
      <c r="D72" s="31"/>
      <c r="E72" s="31"/>
      <c r="F72" s="31"/>
      <c r="G72" s="31"/>
      <c r="H72" s="120"/>
      <c r="J72" s="30"/>
      <c r="K72" s="30"/>
      <c r="L72" s="30"/>
      <c r="M72" s="31"/>
      <c r="N72" s="31"/>
      <c r="O72" s="30"/>
      <c r="P72" s="31"/>
    </row>
    <row r="73" spans="1:17" ht="15.75" customHeight="1">
      <c r="H73" s="118"/>
    </row>
    <row r="74" spans="1:17" ht="15.75" customHeight="1">
      <c r="A74" s="13" t="s">
        <v>34</v>
      </c>
      <c r="G74" s="13" t="s">
        <v>174</v>
      </c>
      <c r="H74" s="118"/>
      <c r="J74" s="13" t="s">
        <v>34</v>
      </c>
      <c r="P74" s="13" t="s">
        <v>174</v>
      </c>
    </row>
    <row r="75" spans="1:17" ht="15.75" customHeight="1">
      <c r="A75" s="154" t="s">
        <v>191</v>
      </c>
      <c r="B75" s="154" t="s">
        <v>229</v>
      </c>
      <c r="C75" s="154" t="s">
        <v>313</v>
      </c>
      <c r="D75" s="154" t="s">
        <v>314</v>
      </c>
      <c r="E75" s="154" t="s">
        <v>315</v>
      </c>
      <c r="F75" s="155" t="s">
        <v>316</v>
      </c>
      <c r="G75" s="142"/>
      <c r="H75" s="118"/>
      <c r="J75" s="154" t="s">
        <v>191</v>
      </c>
      <c r="K75" s="154" t="s">
        <v>229</v>
      </c>
      <c r="L75" s="154" t="s">
        <v>313</v>
      </c>
      <c r="M75" s="154" t="s">
        <v>314</v>
      </c>
      <c r="N75" s="154" t="s">
        <v>315</v>
      </c>
      <c r="O75" s="155" t="s">
        <v>316</v>
      </c>
      <c r="P75" s="142"/>
    </row>
    <row r="76" spans="1:17" ht="15.75" customHeight="1">
      <c r="A76" s="146"/>
      <c r="B76" s="146"/>
      <c r="C76" s="146"/>
      <c r="D76" s="146"/>
      <c r="E76" s="146"/>
      <c r="F76" s="119" t="s">
        <v>314</v>
      </c>
      <c r="G76" s="119" t="s">
        <v>315</v>
      </c>
      <c r="H76" s="118"/>
      <c r="J76" s="146"/>
      <c r="K76" s="146"/>
      <c r="L76" s="146"/>
      <c r="M76" s="146"/>
      <c r="N76" s="146"/>
      <c r="O76" s="119" t="s">
        <v>314</v>
      </c>
      <c r="P76" s="119" t="s">
        <v>315</v>
      </c>
    </row>
    <row r="77" spans="1:17" ht="15.75" customHeight="1">
      <c r="A77" s="30" t="s">
        <v>209</v>
      </c>
      <c r="B77" s="30"/>
      <c r="C77" s="30" t="s">
        <v>250</v>
      </c>
      <c r="D77" s="31">
        <v>1000000</v>
      </c>
      <c r="E77" s="31"/>
      <c r="F77" s="45">
        <v>1000000</v>
      </c>
      <c r="G77" s="31"/>
      <c r="H77" s="120"/>
      <c r="J77" s="30" t="s">
        <v>245</v>
      </c>
      <c r="K77" s="30" t="s">
        <v>246</v>
      </c>
      <c r="L77" s="30" t="s">
        <v>247</v>
      </c>
      <c r="M77" s="31">
        <v>1000000</v>
      </c>
      <c r="N77" s="31"/>
      <c r="O77" s="45">
        <v>1000000</v>
      </c>
      <c r="P77" s="31"/>
    </row>
    <row r="78" spans="1:17" ht="15.75" customHeight="1">
      <c r="A78" s="30"/>
      <c r="B78" s="30"/>
      <c r="C78" s="30"/>
      <c r="D78" s="31"/>
      <c r="E78" s="31"/>
      <c r="F78" s="31"/>
      <c r="G78" s="31"/>
      <c r="H78" s="120"/>
      <c r="J78" s="30"/>
      <c r="K78" s="30"/>
      <c r="L78" s="30"/>
      <c r="M78" s="31"/>
      <c r="N78" s="31"/>
      <c r="O78" s="30"/>
      <c r="P78" s="31"/>
    </row>
    <row r="79" spans="1:17" ht="15.75" customHeight="1">
      <c r="H79" s="118"/>
    </row>
    <row r="80" spans="1:17" ht="15.75" customHeight="1">
      <c r="A80" s="13" t="s">
        <v>36</v>
      </c>
      <c r="G80" s="13" t="s">
        <v>175</v>
      </c>
      <c r="H80" s="118"/>
      <c r="J80" s="13" t="s">
        <v>36</v>
      </c>
      <c r="P80" s="13" t="s">
        <v>175</v>
      </c>
    </row>
    <row r="81" spans="1:16" ht="15.75" customHeight="1">
      <c r="A81" s="154" t="s">
        <v>191</v>
      </c>
      <c r="B81" s="154" t="s">
        <v>229</v>
      </c>
      <c r="C81" s="154" t="s">
        <v>313</v>
      </c>
      <c r="D81" s="154" t="s">
        <v>314</v>
      </c>
      <c r="E81" s="154" t="s">
        <v>315</v>
      </c>
      <c r="F81" s="155" t="s">
        <v>316</v>
      </c>
      <c r="G81" s="142"/>
      <c r="H81" s="118"/>
      <c r="J81" s="154" t="s">
        <v>191</v>
      </c>
      <c r="K81" s="154" t="s">
        <v>229</v>
      </c>
      <c r="L81" s="154" t="s">
        <v>313</v>
      </c>
      <c r="M81" s="154" t="s">
        <v>314</v>
      </c>
      <c r="N81" s="154" t="s">
        <v>315</v>
      </c>
      <c r="O81" s="155" t="s">
        <v>316</v>
      </c>
      <c r="P81" s="142"/>
    </row>
    <row r="82" spans="1:16" ht="15.75" customHeight="1">
      <c r="A82" s="146"/>
      <c r="B82" s="146"/>
      <c r="C82" s="146"/>
      <c r="D82" s="146"/>
      <c r="E82" s="146"/>
      <c r="F82" s="119" t="s">
        <v>314</v>
      </c>
      <c r="G82" s="119" t="s">
        <v>315</v>
      </c>
      <c r="H82" s="118"/>
      <c r="J82" s="146"/>
      <c r="K82" s="146"/>
      <c r="L82" s="146"/>
      <c r="M82" s="146"/>
      <c r="N82" s="146"/>
      <c r="O82" s="119" t="s">
        <v>314</v>
      </c>
      <c r="P82" s="119" t="s">
        <v>315</v>
      </c>
    </row>
    <row r="83" spans="1:16" ht="15.75" customHeight="1">
      <c r="A83" s="30" t="s">
        <v>209</v>
      </c>
      <c r="B83" s="30"/>
      <c r="C83" s="30" t="s">
        <v>214</v>
      </c>
      <c r="D83" s="31"/>
      <c r="E83" s="31">
        <v>11500000</v>
      </c>
      <c r="F83" s="31"/>
      <c r="G83" s="31"/>
      <c r="H83" s="120"/>
      <c r="J83" s="30" t="s">
        <v>201</v>
      </c>
      <c r="K83" s="30" t="s">
        <v>202</v>
      </c>
      <c r="L83" s="30" t="s">
        <v>212</v>
      </c>
      <c r="M83" s="31"/>
      <c r="N83" s="31">
        <v>575000</v>
      </c>
      <c r="O83" s="31"/>
      <c r="P83" s="31"/>
    </row>
    <row r="84" spans="1:16" ht="15.75" customHeight="1">
      <c r="A84" s="30" t="s">
        <v>209</v>
      </c>
      <c r="B84" s="30"/>
      <c r="C84" s="30" t="s">
        <v>236</v>
      </c>
      <c r="D84" s="31"/>
      <c r="E84" s="31">
        <v>1500000</v>
      </c>
      <c r="F84" s="31"/>
      <c r="G84" s="45">
        <f>E83+E84</f>
        <v>13000000</v>
      </c>
      <c r="H84" s="120"/>
      <c r="J84" s="30" t="s">
        <v>204</v>
      </c>
      <c r="K84" s="30" t="s">
        <v>205</v>
      </c>
      <c r="L84" s="30" t="s">
        <v>212</v>
      </c>
      <c r="M84" s="31"/>
      <c r="N84" s="31">
        <v>2925000</v>
      </c>
      <c r="O84" s="30"/>
      <c r="P84" s="31"/>
    </row>
    <row r="85" spans="1:16" ht="15.75" customHeight="1">
      <c r="A85" s="30"/>
      <c r="B85" s="30"/>
      <c r="C85" s="30"/>
      <c r="D85" s="31"/>
      <c r="E85" s="31"/>
      <c r="F85" s="31"/>
      <c r="G85" s="31"/>
      <c r="H85" s="118"/>
      <c r="J85" s="30" t="s">
        <v>209</v>
      </c>
      <c r="K85" s="30" t="s">
        <v>210</v>
      </c>
      <c r="L85" s="30" t="s">
        <v>212</v>
      </c>
      <c r="M85" s="31"/>
      <c r="N85" s="31">
        <v>8000000</v>
      </c>
      <c r="O85" s="30"/>
      <c r="P85" s="31"/>
    </row>
    <row r="86" spans="1:16" ht="15.75" customHeight="1">
      <c r="A86" s="30"/>
      <c r="B86" s="30"/>
      <c r="C86" s="30"/>
      <c r="D86" s="31"/>
      <c r="E86" s="31"/>
      <c r="F86" s="31"/>
      <c r="G86" s="31"/>
      <c r="H86" s="118"/>
      <c r="J86" s="30" t="s">
        <v>207</v>
      </c>
      <c r="K86" s="30" t="s">
        <v>232</v>
      </c>
      <c r="L86" s="30" t="s">
        <v>233</v>
      </c>
      <c r="M86" s="31"/>
      <c r="N86" s="31">
        <v>1500000</v>
      </c>
      <c r="O86" s="30"/>
      <c r="P86" s="45">
        <f>N83+N84+N85+N86</f>
        <v>13000000</v>
      </c>
    </row>
    <row r="87" spans="1:16" ht="15.75" customHeight="1">
      <c r="A87" s="30"/>
      <c r="B87" s="30"/>
      <c r="C87" s="30"/>
      <c r="D87" s="31"/>
      <c r="E87" s="31"/>
      <c r="F87" s="31"/>
      <c r="G87" s="31"/>
      <c r="H87" s="118"/>
      <c r="J87" s="30"/>
      <c r="K87" s="30"/>
      <c r="L87" s="30"/>
      <c r="M87" s="31"/>
      <c r="N87" s="31"/>
      <c r="O87" s="30"/>
      <c r="P87" s="31"/>
    </row>
    <row r="88" spans="1:16" ht="15.75" customHeight="1">
      <c r="H88" s="118"/>
    </row>
    <row r="89" spans="1:16" ht="15.75" customHeight="1">
      <c r="A89" s="13" t="s">
        <v>38</v>
      </c>
      <c r="G89" s="13" t="s">
        <v>176</v>
      </c>
      <c r="H89" s="118"/>
      <c r="J89" s="13" t="s">
        <v>38</v>
      </c>
      <c r="P89" s="13" t="s">
        <v>176</v>
      </c>
    </row>
    <row r="90" spans="1:16" ht="15.75" customHeight="1">
      <c r="A90" s="154" t="s">
        <v>191</v>
      </c>
      <c r="B90" s="154" t="s">
        <v>229</v>
      </c>
      <c r="C90" s="154" t="s">
        <v>313</v>
      </c>
      <c r="D90" s="154" t="s">
        <v>314</v>
      </c>
      <c r="E90" s="154" t="s">
        <v>315</v>
      </c>
      <c r="F90" s="155" t="s">
        <v>316</v>
      </c>
      <c r="G90" s="142"/>
      <c r="H90" s="118"/>
      <c r="J90" s="154" t="s">
        <v>191</v>
      </c>
      <c r="K90" s="154" t="s">
        <v>229</v>
      </c>
      <c r="L90" s="154" t="s">
        <v>313</v>
      </c>
      <c r="M90" s="154" t="s">
        <v>314</v>
      </c>
      <c r="N90" s="154" t="s">
        <v>315</v>
      </c>
      <c r="O90" s="155" t="s">
        <v>316</v>
      </c>
      <c r="P90" s="142"/>
    </row>
    <row r="91" spans="1:16" ht="15.75" customHeight="1">
      <c r="A91" s="146"/>
      <c r="B91" s="146"/>
      <c r="C91" s="146"/>
      <c r="D91" s="146"/>
      <c r="E91" s="146"/>
      <c r="F91" s="119" t="s">
        <v>314</v>
      </c>
      <c r="G91" s="119" t="s">
        <v>315</v>
      </c>
      <c r="H91" s="118"/>
      <c r="J91" s="146"/>
      <c r="K91" s="146"/>
      <c r="L91" s="146"/>
      <c r="M91" s="146"/>
      <c r="N91" s="146"/>
      <c r="O91" s="119" t="s">
        <v>314</v>
      </c>
      <c r="P91" s="119" t="s">
        <v>315</v>
      </c>
    </row>
    <row r="92" spans="1:16" ht="15.75" customHeight="1">
      <c r="A92" s="30" t="s">
        <v>209</v>
      </c>
      <c r="B92" s="30"/>
      <c r="C92" s="30" t="s">
        <v>261</v>
      </c>
      <c r="D92" s="31">
        <v>292500</v>
      </c>
      <c r="E92" s="31"/>
      <c r="F92" s="45">
        <v>292500</v>
      </c>
      <c r="G92" s="31"/>
      <c r="H92" s="120"/>
      <c r="J92" s="30" t="s">
        <v>224</v>
      </c>
      <c r="K92" s="30" t="s">
        <v>326</v>
      </c>
      <c r="L92" s="30" t="s">
        <v>259</v>
      </c>
      <c r="M92" s="31">
        <v>292500</v>
      </c>
      <c r="N92" s="31"/>
      <c r="O92" s="45">
        <v>292500</v>
      </c>
      <c r="P92" s="31"/>
    </row>
    <row r="93" spans="1:16" ht="15.75" customHeight="1">
      <c r="A93" s="30"/>
      <c r="B93" s="30"/>
      <c r="C93" s="30"/>
      <c r="D93" s="31"/>
      <c r="E93" s="31"/>
      <c r="F93" s="31"/>
      <c r="G93" s="31"/>
      <c r="H93" s="120"/>
      <c r="J93" s="30"/>
      <c r="K93" s="30"/>
      <c r="L93" s="30"/>
      <c r="M93" s="31"/>
      <c r="N93" s="31"/>
      <c r="O93" s="30"/>
      <c r="P93" s="31"/>
    </row>
    <row r="94" spans="1:16" ht="15.75" customHeight="1">
      <c r="H94" s="118"/>
    </row>
    <row r="95" spans="1:16" ht="15.75" customHeight="1">
      <c r="A95" s="13" t="s">
        <v>39</v>
      </c>
      <c r="G95" s="13" t="s">
        <v>177</v>
      </c>
      <c r="H95" s="118"/>
      <c r="J95" s="13" t="s">
        <v>39</v>
      </c>
      <c r="P95" s="13" t="s">
        <v>177</v>
      </c>
    </row>
    <row r="96" spans="1:16" ht="15.75" customHeight="1">
      <c r="A96" s="154" t="s">
        <v>191</v>
      </c>
      <c r="B96" s="154" t="s">
        <v>229</v>
      </c>
      <c r="C96" s="154" t="s">
        <v>313</v>
      </c>
      <c r="D96" s="154" t="s">
        <v>314</v>
      </c>
      <c r="E96" s="154" t="s">
        <v>315</v>
      </c>
      <c r="F96" s="155" t="s">
        <v>316</v>
      </c>
      <c r="G96" s="142"/>
      <c r="H96" s="118"/>
      <c r="J96" s="154" t="s">
        <v>191</v>
      </c>
      <c r="K96" s="154" t="s">
        <v>229</v>
      </c>
      <c r="L96" s="154" t="s">
        <v>313</v>
      </c>
      <c r="M96" s="154" t="s">
        <v>314</v>
      </c>
      <c r="N96" s="154" t="s">
        <v>315</v>
      </c>
      <c r="O96" s="155" t="s">
        <v>316</v>
      </c>
      <c r="P96" s="142"/>
    </row>
    <row r="97" spans="1:16" ht="15.75" customHeight="1">
      <c r="A97" s="146"/>
      <c r="B97" s="146"/>
      <c r="C97" s="146"/>
      <c r="D97" s="146"/>
      <c r="E97" s="146"/>
      <c r="F97" s="119" t="s">
        <v>314</v>
      </c>
      <c r="G97" s="119" t="s">
        <v>315</v>
      </c>
      <c r="H97" s="118"/>
      <c r="J97" s="146"/>
      <c r="K97" s="146"/>
      <c r="L97" s="146"/>
      <c r="M97" s="146"/>
      <c r="N97" s="146"/>
      <c r="O97" s="119" t="s">
        <v>314</v>
      </c>
      <c r="P97" s="119" t="s">
        <v>315</v>
      </c>
    </row>
    <row r="98" spans="1:16" ht="15.75" customHeight="1">
      <c r="A98" s="30" t="s">
        <v>209</v>
      </c>
      <c r="B98" s="30"/>
      <c r="C98" s="30" t="s">
        <v>228</v>
      </c>
      <c r="D98" s="31">
        <v>9790000</v>
      </c>
      <c r="E98" s="31"/>
      <c r="F98" s="31"/>
      <c r="G98" s="31"/>
      <c r="H98" s="120"/>
      <c r="J98" s="30" t="s">
        <v>217</v>
      </c>
      <c r="K98" s="30" t="s">
        <v>219</v>
      </c>
      <c r="L98" s="30" t="s">
        <v>226</v>
      </c>
      <c r="M98" s="31">
        <v>5500000</v>
      </c>
      <c r="N98" s="31"/>
      <c r="O98" s="31"/>
      <c r="P98" s="31"/>
    </row>
    <row r="99" spans="1:16" ht="15.75" customHeight="1">
      <c r="A99" s="30" t="s">
        <v>209</v>
      </c>
      <c r="B99" s="30"/>
      <c r="C99" s="30" t="s">
        <v>250</v>
      </c>
      <c r="D99" s="31">
        <v>555000</v>
      </c>
      <c r="E99" s="31"/>
      <c r="F99" s="45">
        <f>D98+D99</f>
        <v>10345000</v>
      </c>
      <c r="G99" s="31"/>
      <c r="H99" s="120"/>
      <c r="J99" s="30" t="s">
        <v>221</v>
      </c>
      <c r="K99" s="30" t="s">
        <v>222</v>
      </c>
      <c r="L99" s="30" t="s">
        <v>226</v>
      </c>
      <c r="M99" s="31">
        <v>2625000</v>
      </c>
      <c r="N99" s="31"/>
      <c r="O99" s="30"/>
      <c r="P99" s="31"/>
    </row>
    <row r="100" spans="1:16" ht="15.75" customHeight="1">
      <c r="A100" s="30"/>
      <c r="B100" s="30"/>
      <c r="C100" s="30"/>
      <c r="D100" s="31"/>
      <c r="E100" s="31"/>
      <c r="F100" s="31"/>
      <c r="G100" s="31"/>
      <c r="H100" s="118"/>
      <c r="J100" s="30" t="s">
        <v>224</v>
      </c>
      <c r="K100" s="30" t="s">
        <v>219</v>
      </c>
      <c r="L100" s="30" t="s">
        <v>226</v>
      </c>
      <c r="M100" s="31">
        <v>1665000</v>
      </c>
      <c r="N100" s="31"/>
      <c r="O100" s="31"/>
      <c r="P100" s="31"/>
    </row>
    <row r="101" spans="1:16" ht="15.75" customHeight="1">
      <c r="A101" s="30"/>
      <c r="B101" s="30"/>
      <c r="C101" s="30"/>
      <c r="D101" s="31"/>
      <c r="E101" s="31"/>
      <c r="F101" s="31"/>
      <c r="G101" s="31"/>
      <c r="H101" s="118"/>
      <c r="J101" s="30" t="s">
        <v>244</v>
      </c>
      <c r="K101" s="30" t="s">
        <v>222</v>
      </c>
      <c r="L101" s="13" t="s">
        <v>247</v>
      </c>
      <c r="M101" s="31">
        <v>555000</v>
      </c>
      <c r="N101" s="31"/>
      <c r="O101" s="45">
        <f>M101+M100+M99+M98</f>
        <v>10345000</v>
      </c>
      <c r="P101" s="31"/>
    </row>
    <row r="102" spans="1:16" ht="15.75" customHeight="1">
      <c r="A102" s="30"/>
      <c r="B102" s="30"/>
      <c r="C102" s="30"/>
      <c r="D102" s="31"/>
      <c r="E102" s="31"/>
      <c r="F102" s="31"/>
      <c r="G102" s="31"/>
      <c r="H102" s="118"/>
      <c r="J102" s="30"/>
      <c r="K102" s="30"/>
      <c r="L102" s="30"/>
      <c r="M102" s="31"/>
      <c r="N102" s="31"/>
      <c r="O102" s="31"/>
      <c r="P102" s="31"/>
    </row>
    <row r="103" spans="1:16" ht="15.75" customHeight="1">
      <c r="H103" s="118"/>
    </row>
    <row r="104" spans="1:16" ht="15.75" customHeight="1">
      <c r="A104" s="13" t="s">
        <v>121</v>
      </c>
      <c r="G104" s="13" t="s">
        <v>178</v>
      </c>
      <c r="H104" s="118"/>
      <c r="J104" s="13" t="s">
        <v>121</v>
      </c>
      <c r="P104" s="13" t="s">
        <v>178</v>
      </c>
    </row>
    <row r="105" spans="1:16" ht="15.75" customHeight="1">
      <c r="A105" s="154" t="s">
        <v>191</v>
      </c>
      <c r="B105" s="154" t="s">
        <v>229</v>
      </c>
      <c r="C105" s="154" t="s">
        <v>313</v>
      </c>
      <c r="D105" s="154" t="s">
        <v>314</v>
      </c>
      <c r="E105" s="154" t="s">
        <v>315</v>
      </c>
      <c r="F105" s="155" t="s">
        <v>316</v>
      </c>
      <c r="G105" s="142"/>
      <c r="H105" s="118"/>
      <c r="J105" s="154" t="s">
        <v>191</v>
      </c>
      <c r="K105" s="154" t="s">
        <v>229</v>
      </c>
      <c r="L105" s="154" t="s">
        <v>313</v>
      </c>
      <c r="M105" s="154" t="s">
        <v>314</v>
      </c>
      <c r="N105" s="154" t="s">
        <v>315</v>
      </c>
      <c r="O105" s="155" t="s">
        <v>316</v>
      </c>
      <c r="P105" s="142"/>
    </row>
    <row r="106" spans="1:16" ht="15.75" customHeight="1">
      <c r="A106" s="146"/>
      <c r="B106" s="146"/>
      <c r="C106" s="146"/>
      <c r="D106" s="146"/>
      <c r="E106" s="146"/>
      <c r="F106" s="119" t="s">
        <v>314</v>
      </c>
      <c r="G106" s="119" t="s">
        <v>315</v>
      </c>
      <c r="H106" s="118"/>
      <c r="J106" s="146"/>
      <c r="K106" s="146"/>
      <c r="L106" s="146"/>
      <c r="M106" s="146"/>
      <c r="N106" s="146"/>
      <c r="O106" s="119" t="s">
        <v>314</v>
      </c>
      <c r="P106" s="119" t="s">
        <v>315</v>
      </c>
    </row>
    <row r="107" spans="1:16" ht="15.75" customHeight="1">
      <c r="A107" s="30" t="s">
        <v>209</v>
      </c>
      <c r="B107" s="30"/>
      <c r="C107" s="30" t="s">
        <v>261</v>
      </c>
      <c r="D107" s="31"/>
      <c r="E107" s="31">
        <v>1100000</v>
      </c>
      <c r="F107" s="31"/>
      <c r="G107" s="45">
        <v>1100000</v>
      </c>
      <c r="H107" s="120"/>
      <c r="J107" s="30" t="s">
        <v>221</v>
      </c>
      <c r="K107" s="30" t="s">
        <v>325</v>
      </c>
      <c r="L107" s="30" t="s">
        <v>259</v>
      </c>
      <c r="M107" s="31"/>
      <c r="N107" s="31">
        <v>1100000</v>
      </c>
      <c r="O107" s="31"/>
      <c r="P107" s="45">
        <f>N107</f>
        <v>1100000</v>
      </c>
    </row>
    <row r="108" spans="1:16" ht="15.75" customHeight="1">
      <c r="A108" s="30"/>
      <c r="B108" s="30"/>
      <c r="C108" s="30"/>
      <c r="D108" s="31"/>
      <c r="E108" s="31"/>
      <c r="F108" s="31"/>
      <c r="G108" s="31"/>
      <c r="H108" s="120"/>
      <c r="J108" s="30"/>
      <c r="K108" s="30"/>
      <c r="L108" s="30"/>
      <c r="M108" s="31"/>
      <c r="N108" s="31"/>
      <c r="O108" s="30"/>
      <c r="P108" s="31"/>
    </row>
    <row r="109" spans="1:16" ht="15.75" customHeight="1">
      <c r="H109" s="118"/>
    </row>
    <row r="110" spans="1:16" ht="15.75" customHeight="1">
      <c r="A110" s="13" t="s">
        <v>40</v>
      </c>
      <c r="G110" s="13" t="s">
        <v>179</v>
      </c>
      <c r="H110" s="118"/>
      <c r="J110" s="13" t="s">
        <v>40</v>
      </c>
      <c r="P110" s="13" t="s">
        <v>179</v>
      </c>
    </row>
    <row r="111" spans="1:16" ht="15.75" customHeight="1">
      <c r="A111" s="154" t="s">
        <v>191</v>
      </c>
      <c r="B111" s="154" t="s">
        <v>229</v>
      </c>
      <c r="C111" s="154" t="s">
        <v>313</v>
      </c>
      <c r="D111" s="154" t="s">
        <v>314</v>
      </c>
      <c r="E111" s="154" t="s">
        <v>315</v>
      </c>
      <c r="F111" s="155" t="s">
        <v>316</v>
      </c>
      <c r="G111" s="142"/>
      <c r="H111" s="118"/>
      <c r="J111" s="154" t="s">
        <v>191</v>
      </c>
      <c r="K111" s="154" t="s">
        <v>229</v>
      </c>
      <c r="L111" s="154" t="s">
        <v>313</v>
      </c>
      <c r="M111" s="154" t="s">
        <v>314</v>
      </c>
      <c r="N111" s="154" t="s">
        <v>315</v>
      </c>
      <c r="O111" s="155" t="s">
        <v>316</v>
      </c>
      <c r="P111" s="142"/>
    </row>
    <row r="112" spans="1:16" ht="15.75" customHeight="1">
      <c r="A112" s="146"/>
      <c r="B112" s="146"/>
      <c r="C112" s="146"/>
      <c r="D112" s="146"/>
      <c r="E112" s="146"/>
      <c r="F112" s="119" t="s">
        <v>314</v>
      </c>
      <c r="G112" s="119" t="s">
        <v>315</v>
      </c>
      <c r="H112" s="118"/>
      <c r="J112" s="146"/>
      <c r="K112" s="146"/>
      <c r="L112" s="146"/>
      <c r="M112" s="146"/>
      <c r="N112" s="146"/>
      <c r="O112" s="119" t="s">
        <v>314</v>
      </c>
      <c r="P112" s="119" t="s">
        <v>315</v>
      </c>
    </row>
    <row r="113" spans="1:16" ht="15.75" customHeight="1">
      <c r="A113" s="30" t="s">
        <v>209</v>
      </c>
      <c r="B113" s="30"/>
      <c r="C113" s="30" t="s">
        <v>250</v>
      </c>
      <c r="D113" s="31"/>
      <c r="E113" s="31">
        <v>10000</v>
      </c>
      <c r="F113" s="31"/>
      <c r="G113" s="45">
        <v>10000</v>
      </c>
      <c r="H113" s="120"/>
      <c r="J113" s="30" t="s">
        <v>244</v>
      </c>
      <c r="K113" s="30" t="s">
        <v>327</v>
      </c>
      <c r="L113" s="30" t="s">
        <v>247</v>
      </c>
      <c r="M113" s="31"/>
      <c r="N113" s="31">
        <v>10000</v>
      </c>
      <c r="O113" s="31"/>
      <c r="P113" s="45">
        <v>10000</v>
      </c>
    </row>
    <row r="114" spans="1:16" ht="15.75" customHeight="1">
      <c r="A114" s="30"/>
      <c r="B114" s="30"/>
      <c r="C114" s="30"/>
      <c r="D114" s="31"/>
      <c r="E114" s="31"/>
      <c r="F114" s="31"/>
      <c r="G114" s="31"/>
      <c r="H114" s="120"/>
      <c r="J114" s="30"/>
      <c r="K114" s="30"/>
      <c r="L114" s="30"/>
      <c r="M114" s="31"/>
      <c r="N114" s="31"/>
      <c r="O114" s="30"/>
      <c r="P114" s="31"/>
    </row>
    <row r="115" spans="1:16" ht="15.75" customHeight="1">
      <c r="H115" s="118"/>
    </row>
    <row r="116" spans="1:16" ht="15.75" customHeight="1">
      <c r="A116" s="13" t="s">
        <v>134</v>
      </c>
      <c r="G116" s="13" t="s">
        <v>328</v>
      </c>
      <c r="H116" s="118"/>
      <c r="J116" s="13" t="s">
        <v>134</v>
      </c>
    </row>
    <row r="117" spans="1:16" ht="15.75" customHeight="1">
      <c r="A117" s="154" t="s">
        <v>191</v>
      </c>
      <c r="B117" s="154" t="s">
        <v>229</v>
      </c>
      <c r="C117" s="154" t="s">
        <v>313</v>
      </c>
      <c r="D117" s="154" t="s">
        <v>314</v>
      </c>
      <c r="E117" s="154" t="s">
        <v>315</v>
      </c>
      <c r="F117" s="155" t="s">
        <v>316</v>
      </c>
      <c r="G117" s="142"/>
      <c r="H117" s="118"/>
      <c r="J117" s="154" t="s">
        <v>191</v>
      </c>
      <c r="K117" s="154" t="s">
        <v>229</v>
      </c>
      <c r="L117" s="154" t="s">
        <v>313</v>
      </c>
      <c r="M117" s="154" t="s">
        <v>314</v>
      </c>
      <c r="N117" s="154" t="s">
        <v>315</v>
      </c>
      <c r="O117" s="155" t="s">
        <v>316</v>
      </c>
      <c r="P117" s="142"/>
    </row>
    <row r="118" spans="1:16" ht="15.75" customHeight="1">
      <c r="A118" s="146"/>
      <c r="B118" s="146"/>
      <c r="C118" s="146"/>
      <c r="D118" s="146"/>
      <c r="E118" s="146"/>
      <c r="F118" s="119" t="s">
        <v>314</v>
      </c>
      <c r="G118" s="119" t="s">
        <v>315</v>
      </c>
      <c r="H118" s="118"/>
      <c r="J118" s="146"/>
      <c r="K118" s="146"/>
      <c r="L118" s="146"/>
      <c r="M118" s="146"/>
      <c r="N118" s="146"/>
      <c r="O118" s="119" t="s">
        <v>314</v>
      </c>
      <c r="P118" s="119" t="s">
        <v>315</v>
      </c>
    </row>
    <row r="119" spans="1:16" ht="15.75" customHeight="1">
      <c r="A119" s="30" t="s">
        <v>209</v>
      </c>
      <c r="B119" s="30"/>
      <c r="C119" s="30" t="s">
        <v>250</v>
      </c>
      <c r="D119" s="31">
        <v>100000</v>
      </c>
      <c r="E119" s="31"/>
      <c r="F119" s="45">
        <v>100000</v>
      </c>
      <c r="G119" s="31"/>
      <c r="H119" s="120"/>
      <c r="J119" s="30" t="s">
        <v>243</v>
      </c>
      <c r="K119" s="30"/>
      <c r="L119" s="30" t="s">
        <v>247</v>
      </c>
      <c r="M119" s="31">
        <v>100000</v>
      </c>
      <c r="N119" s="31"/>
      <c r="O119" s="45">
        <v>100000</v>
      </c>
      <c r="P119" s="31"/>
    </row>
    <row r="120" spans="1:16" ht="15.75" customHeight="1">
      <c r="A120" s="30"/>
      <c r="B120" s="30"/>
      <c r="C120" s="30"/>
      <c r="D120" s="31"/>
      <c r="E120" s="31"/>
      <c r="F120" s="31"/>
      <c r="G120" s="31"/>
      <c r="H120" s="120"/>
      <c r="J120" s="30"/>
      <c r="K120" s="30"/>
      <c r="L120" s="30"/>
      <c r="M120" s="31"/>
      <c r="N120" s="31"/>
      <c r="O120" s="30"/>
      <c r="P120" s="31"/>
    </row>
    <row r="121" spans="1:16" ht="15.75" customHeight="1">
      <c r="H121" s="118"/>
    </row>
    <row r="122" spans="1:16" ht="15.75" customHeight="1">
      <c r="A122" s="13" t="s">
        <v>183</v>
      </c>
      <c r="G122" s="13" t="s">
        <v>182</v>
      </c>
      <c r="H122" s="118"/>
      <c r="J122" s="13" t="s">
        <v>183</v>
      </c>
    </row>
    <row r="123" spans="1:16" ht="15.75" customHeight="1">
      <c r="A123" s="154" t="s">
        <v>191</v>
      </c>
      <c r="B123" s="154" t="s">
        <v>229</v>
      </c>
      <c r="C123" s="154" t="s">
        <v>313</v>
      </c>
      <c r="D123" s="154" t="s">
        <v>314</v>
      </c>
      <c r="E123" s="154" t="s">
        <v>315</v>
      </c>
      <c r="F123" s="155" t="s">
        <v>316</v>
      </c>
      <c r="G123" s="142"/>
      <c r="H123" s="118"/>
      <c r="J123" s="154" t="s">
        <v>191</v>
      </c>
      <c r="K123" s="154" t="s">
        <v>229</v>
      </c>
      <c r="L123" s="154" t="s">
        <v>313</v>
      </c>
      <c r="M123" s="154" t="s">
        <v>314</v>
      </c>
      <c r="N123" s="154" t="s">
        <v>315</v>
      </c>
      <c r="O123" s="155" t="s">
        <v>316</v>
      </c>
      <c r="P123" s="142"/>
    </row>
    <row r="124" spans="1:16" ht="15.75" customHeight="1">
      <c r="A124" s="146"/>
      <c r="B124" s="146"/>
      <c r="C124" s="146"/>
      <c r="D124" s="146"/>
      <c r="E124" s="146"/>
      <c r="F124" s="119" t="s">
        <v>314</v>
      </c>
      <c r="G124" s="119" t="s">
        <v>315</v>
      </c>
      <c r="H124" s="118"/>
      <c r="J124" s="146"/>
      <c r="K124" s="146"/>
      <c r="L124" s="146"/>
      <c r="M124" s="146"/>
      <c r="N124" s="146"/>
      <c r="O124" s="119" t="s">
        <v>314</v>
      </c>
      <c r="P124" s="119" t="s">
        <v>315</v>
      </c>
    </row>
    <row r="125" spans="1:16" ht="15.75" customHeight="1">
      <c r="A125" s="30" t="s">
        <v>209</v>
      </c>
      <c r="B125" s="30"/>
      <c r="C125" s="30" t="s">
        <v>250</v>
      </c>
      <c r="D125" s="31">
        <v>250000</v>
      </c>
      <c r="E125" s="31"/>
      <c r="F125" s="45">
        <v>250000</v>
      </c>
      <c r="G125" s="31"/>
      <c r="H125" s="120"/>
      <c r="J125" s="30" t="s">
        <v>209</v>
      </c>
      <c r="K125" s="30"/>
      <c r="L125" s="30" t="s">
        <v>247</v>
      </c>
      <c r="M125" s="31">
        <v>250000</v>
      </c>
      <c r="N125" s="31"/>
      <c r="O125" s="45">
        <v>250000</v>
      </c>
      <c r="P125" s="31"/>
    </row>
    <row r="126" spans="1:16" ht="15.75" customHeight="1">
      <c r="A126" s="30"/>
      <c r="B126" s="30"/>
      <c r="C126" s="30"/>
      <c r="D126" s="31"/>
      <c r="E126" s="31"/>
      <c r="F126" s="31"/>
      <c r="G126" s="31"/>
      <c r="H126" s="120"/>
      <c r="J126" s="30"/>
      <c r="K126" s="30"/>
      <c r="L126" s="30"/>
      <c r="M126" s="31"/>
      <c r="N126" s="31"/>
      <c r="O126" s="30"/>
      <c r="P126" s="31"/>
    </row>
    <row r="127" spans="1:16" ht="15.75" customHeight="1">
      <c r="H127" s="118"/>
    </row>
    <row r="128" spans="1:16" ht="15.75" customHeight="1">
      <c r="A128" s="13" t="s">
        <v>148</v>
      </c>
      <c r="G128" s="13" t="s">
        <v>184</v>
      </c>
      <c r="H128" s="118"/>
      <c r="J128" s="13" t="s">
        <v>148</v>
      </c>
      <c r="P128" s="13" t="s">
        <v>184</v>
      </c>
    </row>
    <row r="129" spans="1:16" ht="15.75" customHeight="1">
      <c r="A129" s="154" t="s">
        <v>191</v>
      </c>
      <c r="B129" s="154" t="s">
        <v>229</v>
      </c>
      <c r="C129" s="154" t="s">
        <v>313</v>
      </c>
      <c r="D129" s="154" t="s">
        <v>314</v>
      </c>
      <c r="E129" s="154" t="s">
        <v>315</v>
      </c>
      <c r="F129" s="155" t="s">
        <v>316</v>
      </c>
      <c r="G129" s="142"/>
      <c r="H129" s="118"/>
      <c r="J129" s="154" t="s">
        <v>191</v>
      </c>
      <c r="K129" s="154" t="s">
        <v>229</v>
      </c>
      <c r="L129" s="154" t="s">
        <v>313</v>
      </c>
      <c r="M129" s="154" t="s">
        <v>314</v>
      </c>
      <c r="N129" s="154" t="s">
        <v>315</v>
      </c>
      <c r="O129" s="155" t="s">
        <v>316</v>
      </c>
      <c r="P129" s="142"/>
    </row>
    <row r="130" spans="1:16" ht="15.75" customHeight="1">
      <c r="A130" s="146"/>
      <c r="B130" s="146"/>
      <c r="C130" s="146"/>
      <c r="D130" s="146"/>
      <c r="E130" s="146"/>
      <c r="F130" s="119" t="s">
        <v>314</v>
      </c>
      <c r="G130" s="119" t="s">
        <v>315</v>
      </c>
      <c r="H130" s="118"/>
      <c r="J130" s="146"/>
      <c r="K130" s="146"/>
      <c r="L130" s="146"/>
      <c r="M130" s="146"/>
      <c r="N130" s="146"/>
      <c r="O130" s="119" t="s">
        <v>314</v>
      </c>
      <c r="P130" s="119" t="s">
        <v>315</v>
      </c>
    </row>
    <row r="131" spans="1:16" ht="15.75" customHeight="1">
      <c r="A131" s="30" t="s">
        <v>209</v>
      </c>
      <c r="B131" s="30"/>
      <c r="C131" s="30" t="s">
        <v>261</v>
      </c>
      <c r="D131" s="31">
        <v>1250000</v>
      </c>
      <c r="E131" s="31"/>
      <c r="F131" s="45">
        <v>1250000</v>
      </c>
      <c r="G131" s="31"/>
      <c r="H131" s="120"/>
      <c r="J131" s="30" t="s">
        <v>209</v>
      </c>
      <c r="K131" s="30"/>
      <c r="L131" s="30" t="s">
        <v>259</v>
      </c>
      <c r="M131" s="31">
        <v>1250000</v>
      </c>
      <c r="N131" s="31"/>
      <c r="O131" s="45">
        <v>1250000</v>
      </c>
      <c r="P131" s="31"/>
    </row>
    <row r="132" spans="1:16" ht="15.75" customHeight="1">
      <c r="A132" s="30"/>
      <c r="B132" s="30"/>
      <c r="C132" s="30"/>
      <c r="D132" s="31"/>
      <c r="E132" s="31"/>
      <c r="F132" s="31"/>
      <c r="G132" s="31"/>
      <c r="H132" s="120"/>
      <c r="J132" s="30"/>
      <c r="K132" s="30"/>
      <c r="L132" s="30"/>
      <c r="M132" s="31"/>
      <c r="N132" s="31"/>
      <c r="O132" s="30"/>
      <c r="P132" s="31"/>
    </row>
    <row r="133" spans="1:16" ht="15.75" customHeight="1">
      <c r="H133" s="118"/>
    </row>
    <row r="134" spans="1:16" ht="15.75" customHeight="1">
      <c r="A134" s="13" t="s">
        <v>145</v>
      </c>
      <c r="G134" s="13" t="s">
        <v>186</v>
      </c>
      <c r="H134" s="118"/>
      <c r="J134" s="13" t="s">
        <v>145</v>
      </c>
      <c r="P134" s="13" t="s">
        <v>186</v>
      </c>
    </row>
    <row r="135" spans="1:16" ht="15.75" customHeight="1">
      <c r="A135" s="154" t="s">
        <v>191</v>
      </c>
      <c r="B135" s="154" t="s">
        <v>229</v>
      </c>
      <c r="C135" s="154" t="s">
        <v>313</v>
      </c>
      <c r="D135" s="154" t="s">
        <v>314</v>
      </c>
      <c r="E135" s="154" t="s">
        <v>315</v>
      </c>
      <c r="F135" s="155" t="s">
        <v>316</v>
      </c>
      <c r="G135" s="142"/>
      <c r="H135" s="118"/>
      <c r="J135" s="154" t="s">
        <v>191</v>
      </c>
      <c r="K135" s="154" t="s">
        <v>229</v>
      </c>
      <c r="L135" s="154" t="s">
        <v>313</v>
      </c>
      <c r="M135" s="154" t="s">
        <v>314</v>
      </c>
      <c r="N135" s="154" t="s">
        <v>315</v>
      </c>
      <c r="O135" s="155" t="s">
        <v>316</v>
      </c>
      <c r="P135" s="142"/>
    </row>
    <row r="136" spans="1:16" ht="15.75" customHeight="1">
      <c r="A136" s="146"/>
      <c r="B136" s="146"/>
      <c r="C136" s="146"/>
      <c r="D136" s="146"/>
      <c r="E136" s="146"/>
      <c r="F136" s="119" t="s">
        <v>314</v>
      </c>
      <c r="G136" s="119" t="s">
        <v>315</v>
      </c>
      <c r="H136" s="118"/>
      <c r="J136" s="146"/>
      <c r="K136" s="146"/>
      <c r="L136" s="146"/>
      <c r="M136" s="146"/>
      <c r="N136" s="146"/>
      <c r="O136" s="119" t="s">
        <v>314</v>
      </c>
      <c r="P136" s="119" t="s">
        <v>315</v>
      </c>
    </row>
    <row r="137" spans="1:16" ht="15.75" customHeight="1">
      <c r="A137" s="30" t="s">
        <v>209</v>
      </c>
      <c r="B137" s="30"/>
      <c r="C137" s="30" t="s">
        <v>261</v>
      </c>
      <c r="D137" s="31">
        <v>312500</v>
      </c>
      <c r="E137" s="31"/>
      <c r="F137" s="45">
        <v>312500</v>
      </c>
      <c r="G137" s="31"/>
      <c r="H137" s="120"/>
      <c r="J137" s="30" t="s">
        <v>209</v>
      </c>
      <c r="K137" s="30"/>
      <c r="L137" s="30" t="s">
        <v>259</v>
      </c>
      <c r="M137" s="31">
        <v>312500</v>
      </c>
      <c r="N137" s="31"/>
      <c r="O137" s="45">
        <v>312500</v>
      </c>
      <c r="P137" s="31"/>
    </row>
    <row r="138" spans="1:16" ht="15.75" customHeight="1">
      <c r="A138" s="30"/>
      <c r="B138" s="30"/>
      <c r="C138" s="30"/>
      <c r="D138" s="31"/>
      <c r="E138" s="31"/>
      <c r="F138" s="31"/>
      <c r="G138" s="31"/>
      <c r="H138" s="120"/>
      <c r="J138" s="30"/>
      <c r="K138" s="30"/>
      <c r="L138" s="30"/>
      <c r="M138" s="31"/>
      <c r="N138" s="31"/>
      <c r="O138" s="30"/>
      <c r="P138" s="31"/>
    </row>
    <row r="139" spans="1:16" ht="15.75" customHeight="1">
      <c r="H139" s="118"/>
    </row>
    <row r="140" spans="1:16" ht="15.75" customHeight="1">
      <c r="H140" s="118"/>
    </row>
    <row r="141" spans="1:16" ht="15.75" customHeight="1">
      <c r="H141" s="118"/>
    </row>
    <row r="142" spans="1:16" ht="15.75" customHeight="1">
      <c r="H142" s="118"/>
    </row>
    <row r="143" spans="1:16" ht="15.75" customHeight="1">
      <c r="H143" s="118"/>
    </row>
    <row r="144" spans="1:16" ht="15.75" customHeight="1">
      <c r="H144" s="118"/>
    </row>
    <row r="145" spans="8:8" ht="15.75" customHeight="1">
      <c r="H145" s="118"/>
    </row>
    <row r="146" spans="8:8" ht="15.75" customHeight="1">
      <c r="H146" s="118"/>
    </row>
    <row r="147" spans="8:8" ht="15.75" customHeight="1">
      <c r="H147" s="118"/>
    </row>
    <row r="148" spans="8:8" ht="15.75" customHeight="1">
      <c r="H148" s="118"/>
    </row>
    <row r="149" spans="8:8" ht="15.75" customHeight="1"/>
    <row r="150" spans="8:8" ht="15.75" customHeight="1"/>
    <row r="151" spans="8:8" ht="15.75" customHeight="1"/>
    <row r="152" spans="8:8" ht="15.75" customHeight="1"/>
    <row r="153" spans="8:8" ht="15.75" customHeight="1"/>
    <row r="154" spans="8:8" ht="15.75" customHeight="1"/>
    <row r="155" spans="8:8" ht="15.75" customHeight="1"/>
    <row r="156" spans="8:8" ht="15.75" customHeight="1"/>
    <row r="157" spans="8:8" ht="15.75" customHeight="1"/>
    <row r="158" spans="8:8" ht="15.75" customHeight="1"/>
    <row r="159" spans="8:8" ht="15.75" customHeight="1"/>
    <row r="160" spans="8:8" ht="15.75" customHeight="1"/>
    <row r="161" spans="2:2" ht="15.75" customHeight="1"/>
    <row r="162" spans="2:2" ht="15.75" customHeight="1"/>
    <row r="163" spans="2:2" ht="15.75" customHeight="1"/>
    <row r="164" spans="2:2" ht="15.75" customHeight="1"/>
    <row r="165" spans="2:2" ht="15.75" customHeight="1"/>
    <row r="166" spans="2:2" ht="15.75" customHeight="1"/>
    <row r="167" spans="2:2" ht="15.75" customHeight="1"/>
    <row r="168" spans="2:2" ht="15.75" customHeight="1"/>
    <row r="169" spans="2:2" ht="15.75" customHeight="1"/>
    <row r="170" spans="2:2" ht="15.75" customHeight="1"/>
    <row r="171" spans="2:2" ht="15.75" customHeight="1"/>
    <row r="172" spans="2:2" ht="15.75" customHeight="1"/>
    <row r="173" spans="2:2" ht="15.75" customHeight="1"/>
    <row r="174" spans="2:2" ht="15.75" customHeight="1"/>
    <row r="175" spans="2:2" ht="15.75" customHeight="1">
      <c r="B175" s="52"/>
    </row>
    <row r="176" spans="2: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8">
    <mergeCell ref="K123:K124"/>
    <mergeCell ref="L123:L124"/>
    <mergeCell ref="M123:M124"/>
    <mergeCell ref="N123:N124"/>
    <mergeCell ref="O123:P123"/>
    <mergeCell ref="A123:A124"/>
    <mergeCell ref="B123:B124"/>
    <mergeCell ref="C123:C124"/>
    <mergeCell ref="D123:D124"/>
    <mergeCell ref="E123:E124"/>
    <mergeCell ref="F123:G123"/>
    <mergeCell ref="J123:J124"/>
    <mergeCell ref="K117:K118"/>
    <mergeCell ref="L117:L118"/>
    <mergeCell ref="M117:M118"/>
    <mergeCell ref="N117:N118"/>
    <mergeCell ref="O117:P117"/>
    <mergeCell ref="A117:A118"/>
    <mergeCell ref="B117:B118"/>
    <mergeCell ref="C117:C118"/>
    <mergeCell ref="D117:D118"/>
    <mergeCell ref="E117:E118"/>
    <mergeCell ref="F117:G117"/>
    <mergeCell ref="J117:J118"/>
    <mergeCell ref="K111:K112"/>
    <mergeCell ref="L111:L112"/>
    <mergeCell ref="M111:M112"/>
    <mergeCell ref="N111:N112"/>
    <mergeCell ref="O111:P111"/>
    <mergeCell ref="A111:A112"/>
    <mergeCell ref="B111:B112"/>
    <mergeCell ref="C111:C112"/>
    <mergeCell ref="D111:D112"/>
    <mergeCell ref="E111:E112"/>
    <mergeCell ref="F111:G111"/>
    <mergeCell ref="J111:J112"/>
    <mergeCell ref="K105:K106"/>
    <mergeCell ref="L105:L106"/>
    <mergeCell ref="M105:M106"/>
    <mergeCell ref="N105:N106"/>
    <mergeCell ref="O105:P105"/>
    <mergeCell ref="A105:A106"/>
    <mergeCell ref="B105:B106"/>
    <mergeCell ref="C105:C106"/>
    <mergeCell ref="D105:D106"/>
    <mergeCell ref="E105:E106"/>
    <mergeCell ref="F105:G105"/>
    <mergeCell ref="J105:J106"/>
    <mergeCell ref="K96:K97"/>
    <mergeCell ref="L96:L97"/>
    <mergeCell ref="M96:M97"/>
    <mergeCell ref="N96:N97"/>
    <mergeCell ref="O96:P96"/>
    <mergeCell ref="A96:A97"/>
    <mergeCell ref="B96:B97"/>
    <mergeCell ref="C96:C97"/>
    <mergeCell ref="D96:D97"/>
    <mergeCell ref="E96:E97"/>
    <mergeCell ref="F96:G96"/>
    <mergeCell ref="J96:J97"/>
    <mergeCell ref="K90:K91"/>
    <mergeCell ref="L90:L91"/>
    <mergeCell ref="M90:M91"/>
    <mergeCell ref="N90:N91"/>
    <mergeCell ref="O90:P90"/>
    <mergeCell ref="A90:A91"/>
    <mergeCell ref="B90:B91"/>
    <mergeCell ref="C90:C91"/>
    <mergeCell ref="D90:D91"/>
    <mergeCell ref="E90:E91"/>
    <mergeCell ref="F90:G90"/>
    <mergeCell ref="J90:J91"/>
    <mergeCell ref="K81:K82"/>
    <mergeCell ref="L81:L82"/>
    <mergeCell ref="M81:M82"/>
    <mergeCell ref="N81:N82"/>
    <mergeCell ref="O81:P81"/>
    <mergeCell ref="A81:A82"/>
    <mergeCell ref="B81:B82"/>
    <mergeCell ref="C81:C82"/>
    <mergeCell ref="D81:D82"/>
    <mergeCell ref="E81:E82"/>
    <mergeCell ref="F81:G81"/>
    <mergeCell ref="J81:J82"/>
    <mergeCell ref="K135:K136"/>
    <mergeCell ref="L135:L136"/>
    <mergeCell ref="M135:M136"/>
    <mergeCell ref="N135:N136"/>
    <mergeCell ref="O135:P135"/>
    <mergeCell ref="A135:A136"/>
    <mergeCell ref="B135:B136"/>
    <mergeCell ref="C135:C136"/>
    <mergeCell ref="D135:D136"/>
    <mergeCell ref="E135:E136"/>
    <mergeCell ref="F135:G135"/>
    <mergeCell ref="J135:J136"/>
    <mergeCell ref="K29:K30"/>
    <mergeCell ref="L29:L30"/>
    <mergeCell ref="M29:M30"/>
    <mergeCell ref="N29:N30"/>
    <mergeCell ref="O29:P29"/>
    <mergeCell ref="A29:A30"/>
    <mergeCell ref="B29:B30"/>
    <mergeCell ref="C29:C30"/>
    <mergeCell ref="D29:D30"/>
    <mergeCell ref="E29:E30"/>
    <mergeCell ref="F29:G29"/>
    <mergeCell ref="J29:J30"/>
    <mergeCell ref="K19:K20"/>
    <mergeCell ref="L19:L20"/>
    <mergeCell ref="M19:M20"/>
    <mergeCell ref="N19:N20"/>
    <mergeCell ref="O19:P19"/>
    <mergeCell ref="A19:A20"/>
    <mergeCell ref="B19:B20"/>
    <mergeCell ref="C19:C20"/>
    <mergeCell ref="D19:D20"/>
    <mergeCell ref="E19:E20"/>
    <mergeCell ref="F19:G19"/>
    <mergeCell ref="J19:J20"/>
    <mergeCell ref="K5:K6"/>
    <mergeCell ref="L5:L6"/>
    <mergeCell ref="M5:M6"/>
    <mergeCell ref="N5:N6"/>
    <mergeCell ref="O5:P5"/>
    <mergeCell ref="A5:A6"/>
    <mergeCell ref="B5:B6"/>
    <mergeCell ref="C5:C6"/>
    <mergeCell ref="D5:D6"/>
    <mergeCell ref="E5:E6"/>
    <mergeCell ref="F5:G5"/>
    <mergeCell ref="J5:J6"/>
    <mergeCell ref="K129:K130"/>
    <mergeCell ref="L129:L130"/>
    <mergeCell ref="M129:M130"/>
    <mergeCell ref="N129:N130"/>
    <mergeCell ref="O129:P129"/>
    <mergeCell ref="A129:A130"/>
    <mergeCell ref="B129:B130"/>
    <mergeCell ref="C129:C130"/>
    <mergeCell ref="D129:D130"/>
    <mergeCell ref="E129:E130"/>
    <mergeCell ref="F129:G129"/>
    <mergeCell ref="J129:J130"/>
    <mergeCell ref="K75:K76"/>
    <mergeCell ref="L75:L76"/>
    <mergeCell ref="M75:M76"/>
    <mergeCell ref="N75:N76"/>
    <mergeCell ref="O75:P75"/>
    <mergeCell ref="A75:A76"/>
    <mergeCell ref="B75:B76"/>
    <mergeCell ref="C75:C76"/>
    <mergeCell ref="D75:D76"/>
    <mergeCell ref="E75:E76"/>
    <mergeCell ref="F75:G75"/>
    <mergeCell ref="J75:J76"/>
    <mergeCell ref="K69:K70"/>
    <mergeCell ref="L69:L70"/>
    <mergeCell ref="M69:M70"/>
    <mergeCell ref="N69:N70"/>
    <mergeCell ref="O69:P69"/>
    <mergeCell ref="A69:A70"/>
    <mergeCell ref="B69:B70"/>
    <mergeCell ref="C69:C70"/>
    <mergeCell ref="D69:D70"/>
    <mergeCell ref="E69:E70"/>
    <mergeCell ref="F69:G69"/>
    <mergeCell ref="J69:J70"/>
    <mergeCell ref="K59:K60"/>
    <mergeCell ref="L59:L60"/>
    <mergeCell ref="M59:M60"/>
    <mergeCell ref="N59:N60"/>
    <mergeCell ref="O59:P59"/>
    <mergeCell ref="A59:A60"/>
    <mergeCell ref="B59:B60"/>
    <mergeCell ref="C59:C60"/>
    <mergeCell ref="D59:D60"/>
    <mergeCell ref="E59:E60"/>
    <mergeCell ref="F59:G59"/>
    <mergeCell ref="J59:J60"/>
    <mergeCell ref="K53:K54"/>
    <mergeCell ref="L53:L54"/>
    <mergeCell ref="M53:M54"/>
    <mergeCell ref="N53:N54"/>
    <mergeCell ref="O53:P53"/>
    <mergeCell ref="A53:A54"/>
    <mergeCell ref="B53:B54"/>
    <mergeCell ref="C53:C54"/>
    <mergeCell ref="D53:D54"/>
    <mergeCell ref="E53:E54"/>
    <mergeCell ref="F53:G53"/>
    <mergeCell ref="J53:J54"/>
    <mergeCell ref="K47:K48"/>
    <mergeCell ref="L47:L48"/>
    <mergeCell ref="M47:M48"/>
    <mergeCell ref="N47:N48"/>
    <mergeCell ref="O47:P47"/>
    <mergeCell ref="A47:A48"/>
    <mergeCell ref="B47:B48"/>
    <mergeCell ref="C47:C48"/>
    <mergeCell ref="D47:D48"/>
    <mergeCell ref="E47:E48"/>
    <mergeCell ref="F47:G47"/>
    <mergeCell ref="J47:J48"/>
    <mergeCell ref="K41:K42"/>
    <mergeCell ref="L41:L42"/>
    <mergeCell ref="M41:M42"/>
    <mergeCell ref="N41:N42"/>
    <mergeCell ref="O41:P41"/>
    <mergeCell ref="A41:A42"/>
    <mergeCell ref="B41:B42"/>
    <mergeCell ref="C41:C42"/>
    <mergeCell ref="D41:D42"/>
    <mergeCell ref="E41:E42"/>
    <mergeCell ref="F41:G41"/>
    <mergeCell ref="J41:J42"/>
    <mergeCell ref="K35:K36"/>
    <mergeCell ref="L35:L36"/>
    <mergeCell ref="M35:M36"/>
    <mergeCell ref="N35:N36"/>
    <mergeCell ref="O35:P35"/>
    <mergeCell ref="A35:A36"/>
    <mergeCell ref="B35:B36"/>
    <mergeCell ref="C35:C36"/>
    <mergeCell ref="D35:D36"/>
    <mergeCell ref="E35:E36"/>
    <mergeCell ref="F35:G35"/>
    <mergeCell ref="J35:J36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/>
  <cols>
    <col min="1" max="1" width="12.42578125" customWidth="1"/>
    <col min="2" max="2" width="27.85546875" customWidth="1"/>
    <col min="3" max="4" width="15.28515625" customWidth="1"/>
    <col min="5" max="5" width="23.85546875" customWidth="1"/>
    <col min="6" max="6" width="19.140625" customWidth="1"/>
    <col min="7" max="7" width="8.7109375" customWidth="1"/>
    <col min="8" max="8" width="15.28515625" customWidth="1"/>
    <col min="9" max="26" width="8.7109375" customWidth="1"/>
  </cols>
  <sheetData>
    <row r="1" spans="1:4">
      <c r="A1" s="159" t="s">
        <v>329</v>
      </c>
      <c r="B1" s="160"/>
      <c r="C1" s="160"/>
      <c r="D1" s="160"/>
    </row>
    <row r="2" spans="1:4">
      <c r="A2" s="154" t="s">
        <v>160</v>
      </c>
      <c r="B2" s="154" t="s">
        <v>330</v>
      </c>
      <c r="C2" s="155" t="s">
        <v>316</v>
      </c>
      <c r="D2" s="142"/>
    </row>
    <row r="3" spans="1:4">
      <c r="A3" s="146"/>
      <c r="B3" s="146"/>
      <c r="C3" s="81" t="s">
        <v>6</v>
      </c>
      <c r="D3" s="81" t="s">
        <v>7</v>
      </c>
    </row>
    <row r="4" spans="1:4">
      <c r="A4" s="57" t="s">
        <v>7</v>
      </c>
      <c r="B4" s="30" t="s">
        <v>5</v>
      </c>
      <c r="C4" s="31">
        <v>67837500</v>
      </c>
      <c r="D4" s="30"/>
    </row>
    <row r="5" spans="1:4">
      <c r="A5" s="57" t="s">
        <v>162</v>
      </c>
      <c r="B5" s="30" t="s">
        <v>9</v>
      </c>
      <c r="C5" s="31">
        <v>8575000</v>
      </c>
      <c r="D5" s="30"/>
    </row>
    <row r="6" spans="1:4">
      <c r="A6" s="57" t="s">
        <v>164</v>
      </c>
      <c r="B6" s="30" t="s">
        <v>20</v>
      </c>
      <c r="C6" s="31">
        <v>500000000</v>
      </c>
      <c r="D6" s="30"/>
    </row>
    <row r="7" spans="1:4">
      <c r="A7" s="57" t="s">
        <v>165</v>
      </c>
      <c r="B7" s="30" t="s">
        <v>22</v>
      </c>
      <c r="C7" s="31">
        <v>300000000</v>
      </c>
      <c r="D7" s="30"/>
    </row>
    <row r="8" spans="1:4">
      <c r="A8" s="57" t="s">
        <v>166</v>
      </c>
      <c r="B8" s="30" t="s">
        <v>24</v>
      </c>
      <c r="C8" s="31">
        <v>30000000</v>
      </c>
      <c r="D8" s="30"/>
    </row>
    <row r="9" spans="1:4">
      <c r="A9" s="57" t="s">
        <v>167</v>
      </c>
      <c r="B9" s="30" t="s">
        <v>168</v>
      </c>
      <c r="C9" s="30"/>
      <c r="D9" s="31">
        <v>1250000</v>
      </c>
    </row>
    <row r="10" spans="1:4">
      <c r="A10" s="57" t="s">
        <v>169</v>
      </c>
      <c r="B10" s="30" t="s">
        <v>170</v>
      </c>
      <c r="C10" s="30"/>
      <c r="D10" s="31">
        <v>312500</v>
      </c>
    </row>
    <row r="11" spans="1:4">
      <c r="A11" s="57" t="s">
        <v>171</v>
      </c>
      <c r="B11" s="30" t="s">
        <v>172</v>
      </c>
      <c r="C11" s="30"/>
      <c r="D11" s="31">
        <v>4290000</v>
      </c>
    </row>
    <row r="12" spans="1:4">
      <c r="A12" s="57" t="s">
        <v>173</v>
      </c>
      <c r="B12" s="30" t="s">
        <v>33</v>
      </c>
      <c r="C12" s="30"/>
      <c r="D12" s="31">
        <v>900000000</v>
      </c>
    </row>
    <row r="13" spans="1:4">
      <c r="A13" s="57" t="s">
        <v>174</v>
      </c>
      <c r="B13" s="30" t="s">
        <v>34</v>
      </c>
      <c r="C13" s="31">
        <v>1000000</v>
      </c>
      <c r="D13" s="30"/>
    </row>
    <row r="14" spans="1:4">
      <c r="A14" s="57" t="s">
        <v>175</v>
      </c>
      <c r="B14" s="30" t="s">
        <v>36</v>
      </c>
      <c r="C14" s="30"/>
      <c r="D14" s="31">
        <v>13000000</v>
      </c>
    </row>
    <row r="15" spans="1:4">
      <c r="A15" s="57" t="s">
        <v>176</v>
      </c>
      <c r="B15" s="30" t="s">
        <v>38</v>
      </c>
      <c r="C15" s="31">
        <v>292500</v>
      </c>
      <c r="D15" s="30"/>
    </row>
    <row r="16" spans="1:4">
      <c r="A16" s="57" t="s">
        <v>177</v>
      </c>
      <c r="B16" s="30" t="s">
        <v>39</v>
      </c>
      <c r="C16" s="31">
        <v>10345000</v>
      </c>
      <c r="D16" s="30"/>
    </row>
    <row r="17" spans="1:4">
      <c r="A17" s="57" t="s">
        <v>178</v>
      </c>
      <c r="B17" s="30" t="s">
        <v>121</v>
      </c>
      <c r="C17" s="30"/>
      <c r="D17" s="31">
        <v>1100000</v>
      </c>
    </row>
    <row r="18" spans="1:4">
      <c r="A18" s="57" t="s">
        <v>179</v>
      </c>
      <c r="B18" s="30" t="s">
        <v>40</v>
      </c>
      <c r="C18" s="30"/>
      <c r="D18" s="31">
        <v>10000</v>
      </c>
    </row>
    <row r="19" spans="1:4">
      <c r="A19" s="57" t="s">
        <v>328</v>
      </c>
      <c r="B19" s="30" t="s">
        <v>134</v>
      </c>
      <c r="C19" s="31">
        <v>100000</v>
      </c>
      <c r="D19" s="30"/>
    </row>
    <row r="20" spans="1:4">
      <c r="A20" s="57" t="s">
        <v>182</v>
      </c>
      <c r="B20" s="30" t="s">
        <v>183</v>
      </c>
      <c r="C20" s="31">
        <v>250000</v>
      </c>
      <c r="D20" s="30"/>
    </row>
    <row r="21" spans="1:4" ht="15.75" customHeight="1">
      <c r="A21" s="57" t="s">
        <v>184</v>
      </c>
      <c r="B21" s="30" t="s">
        <v>148</v>
      </c>
      <c r="C21" s="31">
        <v>1250000</v>
      </c>
      <c r="D21" s="30"/>
    </row>
    <row r="22" spans="1:4" ht="15.75" customHeight="1">
      <c r="A22" s="57" t="s">
        <v>186</v>
      </c>
      <c r="B22" s="30" t="s">
        <v>145</v>
      </c>
      <c r="C22" s="31">
        <v>312500</v>
      </c>
      <c r="D22" s="30"/>
    </row>
    <row r="23" spans="1:4" ht="15.75" customHeight="1">
      <c r="B23" s="52"/>
      <c r="C23" s="31">
        <f t="shared" ref="C23:D23" si="0">SUM(C4:C22)</f>
        <v>919962500</v>
      </c>
      <c r="D23" s="31">
        <f t="shared" si="0"/>
        <v>919962500</v>
      </c>
    </row>
    <row r="24" spans="1:4" ht="15.75" customHeight="1"/>
    <row r="25" spans="1:4" ht="15.75" customHeight="1">
      <c r="A25" s="51" t="s">
        <v>331</v>
      </c>
    </row>
    <row r="26" spans="1:4" ht="15.75" customHeight="1"/>
    <row r="27" spans="1:4" ht="15.75" customHeight="1">
      <c r="A27" s="121" t="s">
        <v>36</v>
      </c>
      <c r="B27" s="122"/>
      <c r="C27" s="123">
        <f>D14</f>
        <v>13000000</v>
      </c>
      <c r="D27" s="124"/>
    </row>
    <row r="28" spans="1:4" ht="15.75" customHeight="1">
      <c r="A28" s="125" t="s">
        <v>38</v>
      </c>
      <c r="C28" s="19">
        <f>C15</f>
        <v>292500</v>
      </c>
      <c r="D28" s="126"/>
    </row>
    <row r="29" spans="1:4" ht="15.75" customHeight="1">
      <c r="A29" s="125" t="s">
        <v>37</v>
      </c>
      <c r="C29" s="127"/>
      <c r="D29" s="126"/>
    </row>
    <row r="30" spans="1:4" ht="15.75" customHeight="1">
      <c r="A30" s="125"/>
      <c r="D30" s="126"/>
    </row>
    <row r="31" spans="1:4" ht="15.75" customHeight="1">
      <c r="A31" s="125" t="s">
        <v>332</v>
      </c>
      <c r="C31" s="19"/>
      <c r="D31" s="128">
        <f>C27-C28</f>
        <v>12707500</v>
      </c>
    </row>
    <row r="32" spans="1:4" ht="15.75" customHeight="1">
      <c r="A32" s="125"/>
      <c r="D32" s="126"/>
    </row>
    <row r="33" spans="1:6" ht="15.75" customHeight="1">
      <c r="A33" s="125" t="s">
        <v>333</v>
      </c>
      <c r="D33" s="126"/>
      <c r="E33" s="13" t="s">
        <v>334</v>
      </c>
      <c r="F33" s="13" t="s">
        <v>335</v>
      </c>
    </row>
    <row r="34" spans="1:6" ht="15.75" customHeight="1">
      <c r="A34" s="125" t="s">
        <v>336</v>
      </c>
      <c r="C34" s="52">
        <v>0</v>
      </c>
      <c r="D34" s="126"/>
      <c r="F34" s="13" t="s">
        <v>337</v>
      </c>
    </row>
    <row r="35" spans="1:6" ht="15.75" customHeight="1">
      <c r="A35" s="125" t="s">
        <v>39</v>
      </c>
      <c r="C35" s="19">
        <f>C16</f>
        <v>10345000</v>
      </c>
      <c r="D35" s="126"/>
      <c r="F35" s="13" t="s">
        <v>338</v>
      </c>
    </row>
    <row r="36" spans="1:6" ht="15.75" customHeight="1">
      <c r="A36" s="125" t="s">
        <v>121</v>
      </c>
      <c r="C36" s="19">
        <f t="shared" ref="C36:C37" si="1">D17</f>
        <v>1100000</v>
      </c>
      <c r="D36" s="126"/>
    </row>
    <row r="37" spans="1:6" ht="15.75" customHeight="1">
      <c r="A37" s="125" t="s">
        <v>40</v>
      </c>
      <c r="C37" s="129">
        <f t="shared" si="1"/>
        <v>10000</v>
      </c>
      <c r="D37" s="126"/>
    </row>
    <row r="38" spans="1:6" ht="15.75" customHeight="1">
      <c r="A38" s="125" t="s">
        <v>339</v>
      </c>
      <c r="C38" s="19">
        <f>C35-C36-C37</f>
        <v>9235000</v>
      </c>
      <c r="D38" s="126"/>
    </row>
    <row r="39" spans="1:6" ht="15.75" customHeight="1">
      <c r="A39" s="125" t="s">
        <v>340</v>
      </c>
      <c r="C39" s="19">
        <v>555000</v>
      </c>
      <c r="D39" s="126"/>
    </row>
    <row r="40" spans="1:6" ht="15.75" customHeight="1">
      <c r="A40" s="125" t="s">
        <v>341</v>
      </c>
      <c r="D40" s="130">
        <f>C34+C38-C39</f>
        <v>8680000</v>
      </c>
    </row>
    <row r="41" spans="1:6" ht="15.75" customHeight="1">
      <c r="A41" s="125"/>
      <c r="D41" s="126"/>
    </row>
    <row r="42" spans="1:6" ht="15.75" customHeight="1">
      <c r="A42" s="125" t="s">
        <v>342</v>
      </c>
      <c r="D42" s="128">
        <f>D31-D40</f>
        <v>4027500</v>
      </c>
    </row>
    <row r="43" spans="1:6" ht="15.75" customHeight="1">
      <c r="A43" s="125"/>
      <c r="D43" s="126"/>
    </row>
    <row r="44" spans="1:6" ht="15.75" customHeight="1">
      <c r="A44" s="125" t="s">
        <v>343</v>
      </c>
      <c r="D44" s="126"/>
    </row>
    <row r="45" spans="1:6" ht="15.75" customHeight="1">
      <c r="A45" s="125" t="s">
        <v>134</v>
      </c>
      <c r="D45" s="131">
        <f t="shared" ref="D45:D48" si="2">C19</f>
        <v>100000</v>
      </c>
    </row>
    <row r="46" spans="1:6" ht="15.75" customHeight="1">
      <c r="A46" s="125" t="s">
        <v>183</v>
      </c>
      <c r="D46" s="131">
        <f t="shared" si="2"/>
        <v>250000</v>
      </c>
    </row>
    <row r="47" spans="1:6" ht="15.75" customHeight="1">
      <c r="A47" s="125" t="s">
        <v>148</v>
      </c>
      <c r="D47" s="131">
        <f t="shared" si="2"/>
        <v>1250000</v>
      </c>
    </row>
    <row r="48" spans="1:6" ht="15.75" customHeight="1">
      <c r="A48" s="125" t="s">
        <v>145</v>
      </c>
      <c r="D48" s="132">
        <f t="shared" si="2"/>
        <v>312500</v>
      </c>
    </row>
    <row r="49" spans="1:8" ht="15.75" customHeight="1">
      <c r="A49" s="125"/>
      <c r="D49" s="126"/>
    </row>
    <row r="50" spans="1:8" ht="15.75" customHeight="1">
      <c r="A50" s="133" t="s">
        <v>344</v>
      </c>
      <c r="B50" s="24"/>
      <c r="C50" s="24"/>
      <c r="D50" s="134">
        <f>D42-D45-D46-D47-D48</f>
        <v>2115000</v>
      </c>
    </row>
    <row r="51" spans="1:8" ht="15.75" customHeight="1"/>
    <row r="52" spans="1:8" ht="15.75" customHeight="1">
      <c r="A52" s="13" t="s">
        <v>345</v>
      </c>
    </row>
    <row r="53" spans="1:8" ht="15.75" customHeight="1"/>
    <row r="54" spans="1:8" ht="15.75" customHeight="1">
      <c r="A54" s="121" t="s">
        <v>346</v>
      </c>
      <c r="B54" s="122"/>
      <c r="C54" s="122"/>
      <c r="D54" s="135">
        <f>D12</f>
        <v>900000000</v>
      </c>
    </row>
    <row r="55" spans="1:8" ht="15.75" customHeight="1">
      <c r="A55" s="125"/>
      <c r="D55" s="126"/>
    </row>
    <row r="56" spans="1:8" ht="15.75" customHeight="1">
      <c r="A56" s="125" t="s">
        <v>347</v>
      </c>
      <c r="C56" s="19">
        <f>D50</f>
        <v>2115000</v>
      </c>
      <c r="D56" s="126"/>
    </row>
    <row r="57" spans="1:8" ht="15.75" customHeight="1">
      <c r="A57" s="125" t="s">
        <v>34</v>
      </c>
      <c r="C57" s="19">
        <f>C13</f>
        <v>1000000</v>
      </c>
      <c r="D57" s="131">
        <f>C56-C57</f>
        <v>1115000</v>
      </c>
    </row>
    <row r="58" spans="1:8" ht="15.75" customHeight="1">
      <c r="A58" s="125"/>
      <c r="D58" s="126"/>
    </row>
    <row r="59" spans="1:8" ht="15.75" customHeight="1">
      <c r="A59" s="133" t="s">
        <v>348</v>
      </c>
      <c r="B59" s="24"/>
      <c r="C59" s="24"/>
      <c r="D59" s="134">
        <f>D54+D57</f>
        <v>901115000</v>
      </c>
    </row>
    <row r="60" spans="1:8" ht="15.75" customHeight="1"/>
    <row r="61" spans="1:8" ht="15.75" customHeight="1">
      <c r="A61" s="13" t="s">
        <v>349</v>
      </c>
    </row>
    <row r="62" spans="1:8" ht="15.75" customHeight="1"/>
    <row r="63" spans="1:8" ht="15.75" customHeight="1">
      <c r="A63" s="121" t="s">
        <v>350</v>
      </c>
      <c r="B63" s="122"/>
      <c r="C63" s="122"/>
      <c r="D63" s="122"/>
      <c r="E63" s="122" t="s">
        <v>351</v>
      </c>
      <c r="F63" s="122"/>
      <c r="G63" s="122"/>
      <c r="H63" s="124"/>
    </row>
    <row r="64" spans="1:8" ht="15.75" customHeight="1">
      <c r="A64" s="125" t="s">
        <v>352</v>
      </c>
      <c r="B64" s="19"/>
      <c r="E64" s="13" t="s">
        <v>353</v>
      </c>
      <c r="H64" s="131"/>
    </row>
    <row r="65" spans="1:8" ht="15.75" customHeight="1">
      <c r="A65" s="125" t="s">
        <v>5</v>
      </c>
      <c r="B65" s="19">
        <f t="shared" ref="B65:B66" si="3">C4</f>
        <v>67837500</v>
      </c>
      <c r="E65" s="13" t="s">
        <v>29</v>
      </c>
      <c r="H65" s="131">
        <f>D11</f>
        <v>4290000</v>
      </c>
    </row>
    <row r="66" spans="1:8" ht="15.75" customHeight="1">
      <c r="A66" s="125" t="s">
        <v>9</v>
      </c>
      <c r="B66" s="19">
        <f t="shared" si="3"/>
        <v>8575000</v>
      </c>
      <c r="H66" s="131"/>
    </row>
    <row r="67" spans="1:8" ht="15.75" customHeight="1">
      <c r="A67" s="125" t="s">
        <v>13</v>
      </c>
      <c r="B67" s="19">
        <v>555000</v>
      </c>
      <c r="H67" s="131"/>
    </row>
    <row r="68" spans="1:8" ht="15.75" customHeight="1">
      <c r="A68" s="125" t="s">
        <v>354</v>
      </c>
      <c r="C68" s="19">
        <f>B65+B66+B67</f>
        <v>76967500</v>
      </c>
      <c r="H68" s="131"/>
    </row>
    <row r="69" spans="1:8" ht="15.75" customHeight="1">
      <c r="A69" s="125"/>
      <c r="H69" s="131"/>
    </row>
    <row r="70" spans="1:8" ht="15.75" customHeight="1">
      <c r="A70" s="125" t="s">
        <v>355</v>
      </c>
      <c r="E70" s="13" t="s">
        <v>33</v>
      </c>
      <c r="H70" s="131">
        <f>D59</f>
        <v>901115000</v>
      </c>
    </row>
    <row r="71" spans="1:8" ht="15.75" customHeight="1">
      <c r="A71" s="125" t="s">
        <v>20</v>
      </c>
      <c r="B71" s="19">
        <f t="shared" ref="B71:B72" si="4">C6</f>
        <v>500000000</v>
      </c>
      <c r="H71" s="131"/>
    </row>
    <row r="72" spans="1:8" ht="15.75" customHeight="1">
      <c r="A72" s="125" t="s">
        <v>356</v>
      </c>
      <c r="B72" s="19">
        <f t="shared" si="4"/>
        <v>300000000</v>
      </c>
      <c r="C72" s="19"/>
      <c r="H72" s="131"/>
    </row>
    <row r="73" spans="1:8" ht="15.75" customHeight="1">
      <c r="A73" s="125" t="s">
        <v>168</v>
      </c>
      <c r="B73" s="19">
        <v>-1250000</v>
      </c>
      <c r="H73" s="126"/>
    </row>
    <row r="74" spans="1:8" ht="15.75" customHeight="1">
      <c r="A74" s="125" t="s">
        <v>24</v>
      </c>
      <c r="B74" s="19">
        <f>C8</f>
        <v>30000000</v>
      </c>
      <c r="H74" s="126"/>
    </row>
    <row r="75" spans="1:8" ht="15.75" customHeight="1">
      <c r="A75" s="125" t="s">
        <v>170</v>
      </c>
      <c r="B75" s="129">
        <v>-312500</v>
      </c>
      <c r="H75" s="126"/>
    </row>
    <row r="76" spans="1:8" ht="15.75" customHeight="1">
      <c r="A76" s="125" t="s">
        <v>357</v>
      </c>
      <c r="C76" s="19">
        <f>B71+B72+B73+B74+B75</f>
        <v>828437500</v>
      </c>
      <c r="H76" s="126"/>
    </row>
    <row r="77" spans="1:8" ht="15.75" customHeight="1">
      <c r="A77" s="125"/>
      <c r="H77" s="126"/>
    </row>
    <row r="78" spans="1:8" ht="15.75" customHeight="1">
      <c r="A78" s="133" t="s">
        <v>358</v>
      </c>
      <c r="B78" s="24"/>
      <c r="C78" s="136">
        <f>SUM(C68:C77)</f>
        <v>905405000</v>
      </c>
      <c r="D78" s="24"/>
      <c r="E78" s="24" t="s">
        <v>359</v>
      </c>
      <c r="F78" s="24"/>
      <c r="G78" s="24"/>
      <c r="H78" s="134">
        <f>SUM(H65:H77)</f>
        <v>905405000</v>
      </c>
    </row>
    <row r="79" spans="1:8" ht="15.75" customHeight="1">
      <c r="D79" s="19"/>
    </row>
    <row r="80" spans="1:8" ht="15.75" customHeight="1"/>
    <row r="81" spans="3:3" ht="15.75" customHeight="1"/>
    <row r="82" spans="3:3" ht="15.75" customHeight="1">
      <c r="C82" s="19"/>
    </row>
    <row r="83" spans="3:3" ht="15.75" customHeight="1"/>
    <row r="84" spans="3:3" ht="15.75" customHeight="1"/>
    <row r="85" spans="3:3" ht="15.75" customHeight="1"/>
    <row r="86" spans="3:3" ht="15.75" customHeight="1"/>
    <row r="87" spans="3:3" ht="15.75" customHeight="1"/>
    <row r="88" spans="3:3" ht="15.75" customHeight="1"/>
    <row r="89" spans="3:3" ht="15.75" customHeight="1"/>
    <row r="90" spans="3:3" ht="15.75" customHeight="1"/>
    <row r="91" spans="3:3" ht="15.75" customHeight="1"/>
    <row r="92" spans="3:3" ht="15.75" customHeight="1"/>
    <row r="93" spans="3:3" ht="15.75" customHeight="1"/>
    <row r="94" spans="3:3" ht="15.75" customHeight="1"/>
    <row r="95" spans="3:3" ht="15.75" customHeight="1"/>
    <row r="96" spans="3: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2:A3"/>
    <mergeCell ref="B2:B3"/>
    <mergeCell ref="C2:D2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/>
  </sheetViews>
  <sheetFormatPr defaultColWidth="14.42578125" defaultRowHeight="15" customHeight="1"/>
  <cols>
    <col min="1" max="1" width="8.7109375" customWidth="1"/>
    <col min="2" max="2" width="14.42578125" customWidth="1"/>
    <col min="3" max="4" width="27.85546875" customWidth="1"/>
    <col min="5" max="8" width="14.28515625" customWidth="1"/>
    <col min="9" max="26" width="8.7109375" customWidth="1"/>
  </cols>
  <sheetData>
    <row r="1" spans="2:6">
      <c r="B1" s="13" t="s">
        <v>360</v>
      </c>
    </row>
    <row r="2" spans="2:6">
      <c r="B2" s="13" t="s">
        <v>361</v>
      </c>
    </row>
    <row r="3" spans="2:6">
      <c r="B3" s="30" t="s">
        <v>362</v>
      </c>
      <c r="C3" s="161" t="s">
        <v>229</v>
      </c>
      <c r="D3" s="142"/>
      <c r="E3" s="30" t="s">
        <v>6</v>
      </c>
      <c r="F3" s="30" t="s">
        <v>7</v>
      </c>
    </row>
    <row r="4" spans="2:6">
      <c r="B4" s="30" t="s">
        <v>363</v>
      </c>
      <c r="C4" s="30" t="s">
        <v>36</v>
      </c>
      <c r="D4" s="30"/>
      <c r="E4" s="31">
        <v>13000000</v>
      </c>
      <c r="F4" s="31"/>
    </row>
    <row r="5" spans="2:6">
      <c r="B5" s="57">
        <v>1</v>
      </c>
      <c r="C5" s="30" t="s">
        <v>121</v>
      </c>
      <c r="D5" s="30"/>
      <c r="E5" s="31">
        <v>1100000</v>
      </c>
      <c r="F5" s="31"/>
    </row>
    <row r="6" spans="2:6">
      <c r="B6" s="57"/>
      <c r="C6" s="30" t="s">
        <v>40</v>
      </c>
      <c r="D6" s="30"/>
      <c r="E6" s="31">
        <v>10000</v>
      </c>
      <c r="F6" s="31"/>
    </row>
    <row r="7" spans="2:6">
      <c r="B7" s="57"/>
      <c r="C7" s="30"/>
      <c r="D7" s="30" t="s">
        <v>364</v>
      </c>
      <c r="E7" s="31"/>
      <c r="F7" s="31">
        <f>E6+E5+E4</f>
        <v>14110000</v>
      </c>
    </row>
    <row r="8" spans="2:6">
      <c r="B8" s="57"/>
      <c r="C8" s="30"/>
      <c r="D8" s="30"/>
      <c r="E8" s="31"/>
      <c r="F8" s="31"/>
    </row>
    <row r="9" spans="2:6">
      <c r="B9" s="57">
        <v>2</v>
      </c>
      <c r="C9" s="30" t="s">
        <v>364</v>
      </c>
      <c r="D9" s="30"/>
      <c r="E9" s="31">
        <f>F10+F11+F12+F13+F15+F14</f>
        <v>12550000</v>
      </c>
      <c r="F9" s="31"/>
    </row>
    <row r="10" spans="2:6">
      <c r="B10" s="57"/>
      <c r="C10" s="30"/>
      <c r="D10" s="30" t="s">
        <v>39</v>
      </c>
      <c r="E10" s="31"/>
      <c r="F10" s="31">
        <v>10345000</v>
      </c>
    </row>
    <row r="11" spans="2:6">
      <c r="B11" s="57"/>
      <c r="C11" s="30"/>
      <c r="D11" s="30" t="s">
        <v>38</v>
      </c>
      <c r="E11" s="31"/>
      <c r="F11" s="31">
        <v>292500</v>
      </c>
    </row>
    <row r="12" spans="2:6">
      <c r="B12" s="57"/>
      <c r="C12" s="30"/>
      <c r="D12" s="30" t="s">
        <v>134</v>
      </c>
      <c r="E12" s="31"/>
      <c r="F12" s="31">
        <v>100000</v>
      </c>
    </row>
    <row r="13" spans="2:6">
      <c r="B13" s="57"/>
      <c r="C13" s="30"/>
      <c r="D13" s="30" t="s">
        <v>183</v>
      </c>
      <c r="E13" s="31"/>
      <c r="F13" s="31">
        <v>250000</v>
      </c>
    </row>
    <row r="14" spans="2:6">
      <c r="B14" s="57"/>
      <c r="C14" s="30"/>
      <c r="D14" s="30" t="s">
        <v>148</v>
      </c>
      <c r="E14" s="31"/>
      <c r="F14" s="31">
        <v>1250000</v>
      </c>
    </row>
    <row r="15" spans="2:6">
      <c r="B15" s="57"/>
      <c r="C15" s="30"/>
      <c r="D15" s="30" t="s">
        <v>145</v>
      </c>
      <c r="E15" s="31"/>
      <c r="F15" s="31">
        <v>312500</v>
      </c>
    </row>
    <row r="16" spans="2:6">
      <c r="B16" s="57"/>
      <c r="C16" s="30"/>
      <c r="D16" s="30"/>
      <c r="E16" s="31"/>
      <c r="F16" s="31"/>
    </row>
    <row r="17" spans="2:8">
      <c r="B17" s="57">
        <v>3</v>
      </c>
      <c r="C17" s="30" t="s">
        <v>365</v>
      </c>
      <c r="D17" s="30"/>
      <c r="E17" s="31">
        <v>0</v>
      </c>
      <c r="F17" s="31"/>
    </row>
    <row r="18" spans="2:8">
      <c r="B18" s="57"/>
      <c r="C18" s="30"/>
      <c r="D18" s="30" t="s">
        <v>336</v>
      </c>
      <c r="E18" s="31"/>
      <c r="F18" s="31">
        <v>0</v>
      </c>
    </row>
    <row r="19" spans="2:8">
      <c r="B19" s="57"/>
      <c r="C19" s="30" t="s">
        <v>338</v>
      </c>
      <c r="D19" s="30"/>
      <c r="E19" s="31">
        <v>555000</v>
      </c>
      <c r="F19" s="31"/>
      <c r="G19" s="137"/>
      <c r="H19" s="137"/>
    </row>
    <row r="20" spans="2:8">
      <c r="B20" s="57"/>
      <c r="C20" s="30"/>
      <c r="D20" s="30" t="s">
        <v>364</v>
      </c>
      <c r="E20" s="31"/>
      <c r="F20" s="31">
        <f>E19</f>
        <v>555000</v>
      </c>
      <c r="G20" s="137"/>
      <c r="H20" s="137"/>
    </row>
    <row r="21" spans="2:8" ht="15.75" customHeight="1">
      <c r="B21" s="57"/>
      <c r="C21" s="30"/>
      <c r="D21" s="30"/>
      <c r="E21" s="31"/>
      <c r="F21" s="31"/>
      <c r="H21" s="137"/>
    </row>
    <row r="22" spans="2:8" ht="15.75" customHeight="1">
      <c r="B22" s="57">
        <v>4</v>
      </c>
      <c r="C22" s="30" t="s">
        <v>364</v>
      </c>
      <c r="D22" s="30"/>
      <c r="E22" s="31">
        <f>F7+F20-E9</f>
        <v>2115000</v>
      </c>
      <c r="F22" s="31"/>
      <c r="G22" s="13" t="s">
        <v>366</v>
      </c>
    </row>
    <row r="23" spans="2:8" ht="15.75" customHeight="1">
      <c r="B23" s="57"/>
      <c r="C23" s="30"/>
      <c r="D23" s="30" t="s">
        <v>33</v>
      </c>
      <c r="E23" s="31"/>
      <c r="F23" s="31">
        <f>F7+F20-E9</f>
        <v>2115000</v>
      </c>
    </row>
    <row r="24" spans="2:8" ht="15.75" customHeight="1">
      <c r="B24" s="57"/>
      <c r="C24" s="30"/>
      <c r="D24" s="30"/>
      <c r="E24" s="31"/>
      <c r="F24" s="31"/>
    </row>
    <row r="25" spans="2:8" ht="15.75" customHeight="1">
      <c r="B25" s="57">
        <v>5</v>
      </c>
      <c r="C25" s="30" t="s">
        <v>33</v>
      </c>
      <c r="D25" s="30"/>
      <c r="E25" s="31">
        <v>1000000</v>
      </c>
      <c r="F25" s="31"/>
    </row>
    <row r="26" spans="2:8" ht="15.75" customHeight="1">
      <c r="B26" s="57"/>
      <c r="C26" s="30"/>
      <c r="D26" s="30" t="s">
        <v>34</v>
      </c>
      <c r="E26" s="31"/>
      <c r="F26" s="31">
        <f>E25</f>
        <v>1000000</v>
      </c>
    </row>
    <row r="27" spans="2:8" ht="15.75" customHeight="1">
      <c r="E27" s="19">
        <f t="shared" ref="E27:F27" si="0">SUM(E4:E26)</f>
        <v>30330000</v>
      </c>
      <c r="F27" s="19">
        <f t="shared" si="0"/>
        <v>30330000</v>
      </c>
    </row>
    <row r="28" spans="2:8" ht="15.75" customHeight="1"/>
    <row r="29" spans="2:8" ht="15.75" customHeight="1">
      <c r="C29" s="13" t="s">
        <v>367</v>
      </c>
    </row>
    <row r="30" spans="2:8" ht="15.75" customHeight="1">
      <c r="C30" s="30" t="s">
        <v>160</v>
      </c>
      <c r="D30" s="30" t="s">
        <v>161</v>
      </c>
      <c r="E30" s="30" t="s">
        <v>6</v>
      </c>
      <c r="F30" s="30" t="s">
        <v>7</v>
      </c>
    </row>
    <row r="31" spans="2:8" ht="15.75" customHeight="1">
      <c r="C31" s="30" t="s">
        <v>175</v>
      </c>
      <c r="D31" s="30" t="s">
        <v>36</v>
      </c>
      <c r="E31" s="31">
        <f t="shared" ref="E31:E33" si="1">E4</f>
        <v>13000000</v>
      </c>
      <c r="F31" s="31"/>
    </row>
    <row r="32" spans="2:8" ht="15.75" customHeight="1">
      <c r="C32" s="30" t="s">
        <v>178</v>
      </c>
      <c r="D32" s="30" t="s">
        <v>121</v>
      </c>
      <c r="E32" s="31">
        <f t="shared" si="1"/>
        <v>1100000</v>
      </c>
      <c r="F32" s="31"/>
    </row>
    <row r="33" spans="3:6" ht="15.75" customHeight="1">
      <c r="C33" s="30" t="s">
        <v>179</v>
      </c>
      <c r="D33" s="30" t="s">
        <v>40</v>
      </c>
      <c r="E33" s="31">
        <f t="shared" si="1"/>
        <v>10000</v>
      </c>
      <c r="F33" s="31"/>
    </row>
    <row r="34" spans="3:6" ht="15.75" customHeight="1">
      <c r="C34" s="30" t="s">
        <v>175</v>
      </c>
      <c r="D34" s="30" t="s">
        <v>39</v>
      </c>
      <c r="E34" s="31"/>
      <c r="F34" s="31">
        <f t="shared" ref="F34:F39" si="2">F10</f>
        <v>10345000</v>
      </c>
    </row>
    <row r="35" spans="3:6" ht="15.75" customHeight="1">
      <c r="C35" s="30" t="s">
        <v>176</v>
      </c>
      <c r="D35" s="30" t="s">
        <v>38</v>
      </c>
      <c r="E35" s="31"/>
      <c r="F35" s="31">
        <f t="shared" si="2"/>
        <v>292500</v>
      </c>
    </row>
    <row r="36" spans="3:6" ht="15.75" customHeight="1">
      <c r="C36" s="30" t="s">
        <v>328</v>
      </c>
      <c r="D36" s="30" t="s">
        <v>134</v>
      </c>
      <c r="E36" s="31"/>
      <c r="F36" s="31">
        <f t="shared" si="2"/>
        <v>100000</v>
      </c>
    </row>
    <row r="37" spans="3:6" ht="15.75" customHeight="1">
      <c r="C37" s="30" t="s">
        <v>182</v>
      </c>
      <c r="D37" s="30" t="s">
        <v>183</v>
      </c>
      <c r="E37" s="31"/>
      <c r="F37" s="31">
        <f t="shared" si="2"/>
        <v>250000</v>
      </c>
    </row>
    <row r="38" spans="3:6" ht="15.75" customHeight="1">
      <c r="C38" s="30" t="s">
        <v>368</v>
      </c>
      <c r="D38" s="30" t="s">
        <v>148</v>
      </c>
      <c r="E38" s="31"/>
      <c r="F38" s="31">
        <f t="shared" si="2"/>
        <v>1250000</v>
      </c>
    </row>
    <row r="39" spans="3:6" ht="15.75" customHeight="1">
      <c r="C39" s="30" t="s">
        <v>369</v>
      </c>
      <c r="D39" s="30" t="s">
        <v>145</v>
      </c>
      <c r="E39" s="31"/>
      <c r="F39" s="31">
        <f t="shared" si="2"/>
        <v>312500</v>
      </c>
    </row>
    <row r="40" spans="3:6" ht="15.75" customHeight="1">
      <c r="C40" s="30" t="s">
        <v>370</v>
      </c>
      <c r="D40" s="30" t="s">
        <v>365</v>
      </c>
      <c r="E40" s="31">
        <f>E9+E22</f>
        <v>14665000</v>
      </c>
      <c r="F40" s="31">
        <f>F7+F20</f>
        <v>14665000</v>
      </c>
    </row>
    <row r="41" spans="3:6" ht="15.75" customHeight="1">
      <c r="C41" s="30" t="s">
        <v>371</v>
      </c>
      <c r="D41" s="30" t="s">
        <v>13</v>
      </c>
      <c r="E41" s="31">
        <f>E19</f>
        <v>555000</v>
      </c>
      <c r="F41" s="31"/>
    </row>
    <row r="42" spans="3:6" ht="15.75" customHeight="1">
      <c r="C42" s="30" t="s">
        <v>173</v>
      </c>
      <c r="D42" s="30" t="s">
        <v>33</v>
      </c>
      <c r="E42" s="31">
        <f>E25</f>
        <v>1000000</v>
      </c>
      <c r="F42" s="31">
        <f>F23</f>
        <v>2115000</v>
      </c>
    </row>
    <row r="43" spans="3:6" ht="15.75" customHeight="1">
      <c r="C43" s="30" t="s">
        <v>174</v>
      </c>
      <c r="D43" s="30" t="s">
        <v>34</v>
      </c>
      <c r="E43" s="31"/>
      <c r="F43" s="31">
        <f>F26</f>
        <v>1000000</v>
      </c>
    </row>
    <row r="44" spans="3:6" ht="15.75" customHeight="1">
      <c r="C44" s="162" t="s">
        <v>188</v>
      </c>
      <c r="D44" s="142"/>
      <c r="E44" s="44">
        <f t="shared" ref="E44:F44" si="3">SUM(E31:E43)</f>
        <v>30330000</v>
      </c>
      <c r="F44" s="44">
        <f t="shared" si="3"/>
        <v>30330000</v>
      </c>
    </row>
    <row r="45" spans="3:6" ht="15.75" customHeight="1">
      <c r="F45" s="11" t="s">
        <v>372</v>
      </c>
    </row>
    <row r="46" spans="3:6" ht="15.75" customHeight="1"/>
    <row r="47" spans="3:6" ht="15.75" customHeight="1"/>
    <row r="48" spans="3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D3"/>
    <mergeCell ref="C44:D44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000"/>
  <sheetViews>
    <sheetView workbookViewId="0"/>
  </sheetViews>
  <sheetFormatPr defaultColWidth="14.42578125" defaultRowHeight="15" customHeight="1"/>
  <cols>
    <col min="1" max="1" width="10" customWidth="1"/>
    <col min="2" max="2" width="15.28515625" customWidth="1"/>
    <col min="3" max="3" width="10.28515625" customWidth="1"/>
    <col min="4" max="5" width="15.28515625" customWidth="1"/>
    <col min="6" max="6" width="16.85546875" customWidth="1"/>
    <col min="7" max="7" width="15.28515625" customWidth="1"/>
    <col min="8" max="10" width="8.7109375" customWidth="1"/>
    <col min="11" max="11" width="31.5703125" customWidth="1"/>
    <col min="12" max="12" width="8.7109375" customWidth="1"/>
    <col min="13" max="16" width="15.28515625" customWidth="1"/>
    <col min="17" max="26" width="8.7109375" customWidth="1"/>
  </cols>
  <sheetData>
    <row r="1" spans="1:16">
      <c r="A1" s="13" t="s">
        <v>309</v>
      </c>
      <c r="H1" s="118"/>
      <c r="J1" s="13" t="s">
        <v>310</v>
      </c>
    </row>
    <row r="2" spans="1:16">
      <c r="A2" s="13" t="s">
        <v>311</v>
      </c>
      <c r="H2" s="118"/>
      <c r="J2" s="13" t="s">
        <v>312</v>
      </c>
    </row>
    <row r="3" spans="1:16">
      <c r="H3" s="118"/>
    </row>
    <row r="4" spans="1:16">
      <c r="A4" s="13" t="s">
        <v>5</v>
      </c>
      <c r="G4" s="52" t="s">
        <v>7</v>
      </c>
      <c r="H4" s="118"/>
      <c r="J4" s="13" t="s">
        <v>5</v>
      </c>
      <c r="P4" s="52" t="s">
        <v>7</v>
      </c>
    </row>
    <row r="5" spans="1:16">
      <c r="A5" s="154" t="s">
        <v>191</v>
      </c>
      <c r="B5" s="154" t="s">
        <v>229</v>
      </c>
      <c r="C5" s="154" t="s">
        <v>313</v>
      </c>
      <c r="D5" s="154" t="s">
        <v>314</v>
      </c>
      <c r="E5" s="154" t="s">
        <v>315</v>
      </c>
      <c r="F5" s="155" t="s">
        <v>316</v>
      </c>
      <c r="G5" s="142"/>
      <c r="H5" s="118"/>
      <c r="J5" s="154" t="s">
        <v>191</v>
      </c>
      <c r="K5" s="154" t="s">
        <v>229</v>
      </c>
      <c r="L5" s="154" t="s">
        <v>313</v>
      </c>
      <c r="M5" s="154" t="s">
        <v>314</v>
      </c>
      <c r="N5" s="154" t="s">
        <v>315</v>
      </c>
      <c r="O5" s="155" t="s">
        <v>316</v>
      </c>
      <c r="P5" s="142"/>
    </row>
    <row r="6" spans="1:16">
      <c r="A6" s="146"/>
      <c r="B6" s="146"/>
      <c r="C6" s="146"/>
      <c r="D6" s="146"/>
      <c r="E6" s="146"/>
      <c r="F6" s="119" t="s">
        <v>314</v>
      </c>
      <c r="G6" s="119" t="s">
        <v>315</v>
      </c>
      <c r="H6" s="118"/>
      <c r="J6" s="146"/>
      <c r="K6" s="146"/>
      <c r="L6" s="146"/>
      <c r="M6" s="146"/>
      <c r="N6" s="146"/>
      <c r="O6" s="119" t="s">
        <v>314</v>
      </c>
      <c r="P6" s="119" t="s">
        <v>315</v>
      </c>
    </row>
    <row r="7" spans="1:16">
      <c r="A7" s="30" t="s">
        <v>209</v>
      </c>
      <c r="B7" s="30"/>
      <c r="C7" s="30" t="s">
        <v>236</v>
      </c>
      <c r="D7" s="31">
        <v>4132500</v>
      </c>
      <c r="E7" s="31"/>
      <c r="F7" s="30"/>
      <c r="G7" s="30"/>
      <c r="H7" s="118"/>
      <c r="J7" s="30" t="s">
        <v>231</v>
      </c>
      <c r="K7" s="30" t="s">
        <v>205</v>
      </c>
      <c r="L7" s="30" t="s">
        <v>233</v>
      </c>
      <c r="M7" s="31">
        <v>2632500</v>
      </c>
      <c r="N7" s="31"/>
      <c r="O7" s="30"/>
      <c r="P7" s="30"/>
    </row>
    <row r="8" spans="1:16">
      <c r="A8" s="30" t="s">
        <v>209</v>
      </c>
      <c r="B8" s="30"/>
      <c r="C8" s="30" t="s">
        <v>250</v>
      </c>
      <c r="D8" s="31"/>
      <c r="E8" s="31">
        <v>36295000</v>
      </c>
      <c r="F8" s="30"/>
      <c r="G8" s="30"/>
      <c r="H8" s="118"/>
      <c r="J8" s="30" t="s">
        <v>207</v>
      </c>
      <c r="K8" s="30" t="s">
        <v>232</v>
      </c>
      <c r="L8" s="30" t="s">
        <v>233</v>
      </c>
      <c r="M8" s="31">
        <v>1500000</v>
      </c>
      <c r="N8" s="31"/>
      <c r="O8" s="30"/>
      <c r="P8" s="30"/>
    </row>
    <row r="9" spans="1:16">
      <c r="A9" s="30" t="s">
        <v>209</v>
      </c>
      <c r="B9" s="30"/>
      <c r="C9" s="30" t="s">
        <v>261</v>
      </c>
      <c r="D9" s="31">
        <v>100000000</v>
      </c>
      <c r="E9" s="31"/>
      <c r="F9" s="138">
        <f>D7+D9-E8</f>
        <v>67837500</v>
      </c>
      <c r="G9" s="30"/>
      <c r="H9" s="118"/>
      <c r="J9" s="30" t="s">
        <v>239</v>
      </c>
      <c r="K9" s="30" t="s">
        <v>317</v>
      </c>
      <c r="L9" s="30" t="s">
        <v>247</v>
      </c>
      <c r="M9" s="31"/>
      <c r="N9" s="31">
        <v>30000000</v>
      </c>
      <c r="O9" s="30"/>
      <c r="P9" s="30"/>
    </row>
    <row r="10" spans="1:16">
      <c r="A10" s="30"/>
      <c r="B10" s="30"/>
      <c r="C10" s="30"/>
      <c r="D10" s="31"/>
      <c r="E10" s="31"/>
      <c r="F10" s="30"/>
      <c r="G10" s="30"/>
      <c r="H10" s="118"/>
      <c r="J10" s="30" t="s">
        <v>242</v>
      </c>
      <c r="K10" s="30" t="s">
        <v>219</v>
      </c>
      <c r="L10" s="30" t="s">
        <v>247</v>
      </c>
      <c r="M10" s="31"/>
      <c r="N10" s="31">
        <v>4400000</v>
      </c>
      <c r="O10" s="30"/>
      <c r="P10" s="30"/>
    </row>
    <row r="11" spans="1:16">
      <c r="A11" s="30"/>
      <c r="B11" s="30"/>
      <c r="C11" s="30"/>
      <c r="D11" s="31"/>
      <c r="E11" s="31"/>
      <c r="F11" s="30"/>
      <c r="G11" s="30"/>
      <c r="H11" s="118"/>
      <c r="J11" s="30" t="s">
        <v>243</v>
      </c>
      <c r="K11" s="30" t="s">
        <v>134</v>
      </c>
      <c r="L11" s="30" t="s">
        <v>247</v>
      </c>
      <c r="M11" s="31"/>
      <c r="N11" s="31">
        <v>100000</v>
      </c>
      <c r="O11" s="30"/>
      <c r="P11" s="30"/>
    </row>
    <row r="12" spans="1:16">
      <c r="A12" s="30"/>
      <c r="B12" s="30"/>
      <c r="C12" s="30"/>
      <c r="D12" s="30"/>
      <c r="E12" s="30"/>
      <c r="F12" s="30"/>
      <c r="G12" s="30"/>
      <c r="H12" s="118"/>
      <c r="J12" s="30" t="s">
        <v>244</v>
      </c>
      <c r="K12" s="30" t="s">
        <v>222</v>
      </c>
      <c r="L12" s="30" t="s">
        <v>247</v>
      </c>
      <c r="M12" s="31"/>
      <c r="N12" s="31">
        <v>545000</v>
      </c>
      <c r="O12" s="30"/>
      <c r="P12" s="30"/>
    </row>
    <row r="13" spans="1:16">
      <c r="A13" s="30"/>
      <c r="B13" s="30"/>
      <c r="C13" s="30"/>
      <c r="D13" s="30"/>
      <c r="E13" s="30"/>
      <c r="F13" s="30"/>
      <c r="G13" s="30"/>
      <c r="H13" s="118"/>
      <c r="J13" s="30" t="s">
        <v>245</v>
      </c>
      <c r="K13" s="30" t="s">
        <v>246</v>
      </c>
      <c r="L13" s="30" t="s">
        <v>247</v>
      </c>
      <c r="M13" s="31"/>
      <c r="N13" s="31">
        <v>1000000</v>
      </c>
      <c r="O13" s="30"/>
      <c r="P13" s="30"/>
    </row>
    <row r="14" spans="1:16">
      <c r="A14" s="30"/>
      <c r="B14" s="30"/>
      <c r="C14" s="30"/>
      <c r="D14" s="30"/>
      <c r="E14" s="30"/>
      <c r="F14" s="30"/>
      <c r="G14" s="30"/>
      <c r="H14" s="118"/>
      <c r="J14" s="30" t="s">
        <v>209</v>
      </c>
      <c r="K14" s="30" t="s">
        <v>183</v>
      </c>
      <c r="L14" s="30" t="s">
        <v>247</v>
      </c>
      <c r="M14" s="31"/>
      <c r="N14" s="31">
        <v>250000</v>
      </c>
      <c r="O14" s="30"/>
      <c r="P14" s="30"/>
    </row>
    <row r="15" spans="1:16">
      <c r="A15" s="30"/>
      <c r="B15" s="30"/>
      <c r="C15" s="30"/>
      <c r="D15" s="30"/>
      <c r="E15" s="30"/>
      <c r="F15" s="30"/>
      <c r="G15" s="30"/>
      <c r="H15" s="118"/>
      <c r="J15" s="30" t="s">
        <v>318</v>
      </c>
      <c r="K15" s="30" t="s">
        <v>319</v>
      </c>
      <c r="L15" s="30" t="s">
        <v>259</v>
      </c>
      <c r="M15" s="31">
        <v>100000000</v>
      </c>
      <c r="N15" s="31"/>
      <c r="O15" s="31">
        <f>M15+M8+M7-N9-N10-N11-N12-N13-N14</f>
        <v>67837500</v>
      </c>
      <c r="P15" s="30"/>
    </row>
    <row r="16" spans="1:16">
      <c r="A16" s="30"/>
      <c r="B16" s="30"/>
      <c r="C16" s="30"/>
      <c r="D16" s="30"/>
      <c r="E16" s="30"/>
      <c r="F16" s="30"/>
      <c r="G16" s="30"/>
      <c r="H16" s="118"/>
      <c r="J16" s="30"/>
      <c r="K16" s="30"/>
      <c r="L16" s="30"/>
      <c r="M16" s="31"/>
      <c r="N16" s="31"/>
      <c r="O16" s="30"/>
      <c r="P16" s="30"/>
    </row>
    <row r="17" spans="1:16">
      <c r="H17" s="118"/>
    </row>
    <row r="18" spans="1:16">
      <c r="A18" s="13" t="s">
        <v>9</v>
      </c>
      <c r="G18" s="13" t="s">
        <v>162</v>
      </c>
      <c r="H18" s="118"/>
      <c r="J18" s="13" t="s">
        <v>9</v>
      </c>
      <c r="P18" s="13" t="s">
        <v>162</v>
      </c>
    </row>
    <row r="19" spans="1:16">
      <c r="A19" s="154" t="s">
        <v>191</v>
      </c>
      <c r="B19" s="154" t="s">
        <v>229</v>
      </c>
      <c r="C19" s="154" t="s">
        <v>313</v>
      </c>
      <c r="D19" s="154" t="s">
        <v>314</v>
      </c>
      <c r="E19" s="154" t="s">
        <v>315</v>
      </c>
      <c r="F19" s="155" t="s">
        <v>316</v>
      </c>
      <c r="G19" s="142"/>
      <c r="H19" s="118"/>
      <c r="J19" s="154" t="s">
        <v>191</v>
      </c>
      <c r="K19" s="154" t="s">
        <v>229</v>
      </c>
      <c r="L19" s="154" t="s">
        <v>313</v>
      </c>
      <c r="M19" s="154" t="s">
        <v>314</v>
      </c>
      <c r="N19" s="154" t="s">
        <v>315</v>
      </c>
      <c r="O19" s="155" t="s">
        <v>316</v>
      </c>
      <c r="P19" s="142"/>
    </row>
    <row r="20" spans="1:16">
      <c r="A20" s="146"/>
      <c r="B20" s="146"/>
      <c r="C20" s="146"/>
      <c r="D20" s="146"/>
      <c r="E20" s="146"/>
      <c r="F20" s="119" t="s">
        <v>314</v>
      </c>
      <c r="G20" s="119" t="s">
        <v>315</v>
      </c>
      <c r="H20" s="118"/>
      <c r="J20" s="146"/>
      <c r="K20" s="146"/>
      <c r="L20" s="146"/>
      <c r="M20" s="146"/>
      <c r="N20" s="146"/>
      <c r="O20" s="119" t="s">
        <v>314</v>
      </c>
      <c r="P20" s="119" t="s">
        <v>315</v>
      </c>
    </row>
    <row r="21" spans="1:16" ht="15.75" customHeight="1">
      <c r="A21" s="30" t="s">
        <v>209</v>
      </c>
      <c r="B21" s="30"/>
      <c r="C21" s="30" t="s">
        <v>214</v>
      </c>
      <c r="D21" s="31">
        <v>11500000</v>
      </c>
      <c r="E21" s="31"/>
      <c r="F21" s="30"/>
      <c r="G21" s="30"/>
      <c r="H21" s="118"/>
      <c r="J21" s="30" t="s">
        <v>201</v>
      </c>
      <c r="K21" s="30" t="s">
        <v>202</v>
      </c>
      <c r="L21" s="30" t="s">
        <v>212</v>
      </c>
      <c r="M21" s="31">
        <v>575000</v>
      </c>
      <c r="N21" s="31"/>
      <c r="O21" s="31"/>
      <c r="P21" s="30"/>
    </row>
    <row r="22" spans="1:16" ht="15.75" customHeight="1">
      <c r="A22" s="30" t="s">
        <v>209</v>
      </c>
      <c r="B22" s="30"/>
      <c r="C22" s="30" t="s">
        <v>261</v>
      </c>
      <c r="D22" s="31"/>
      <c r="E22" s="31">
        <v>292500</v>
      </c>
      <c r="F22" s="30"/>
      <c r="G22" s="30"/>
      <c r="H22" s="118"/>
      <c r="J22" s="30" t="s">
        <v>204</v>
      </c>
      <c r="K22" s="30" t="s">
        <v>205</v>
      </c>
      <c r="L22" s="30" t="s">
        <v>212</v>
      </c>
      <c r="M22" s="31">
        <v>2925000</v>
      </c>
      <c r="N22" s="31"/>
      <c r="O22" s="31"/>
      <c r="P22" s="30"/>
    </row>
    <row r="23" spans="1:16" ht="15.75" customHeight="1">
      <c r="A23" s="30" t="s">
        <v>209</v>
      </c>
      <c r="B23" s="30"/>
      <c r="C23" s="30" t="s">
        <v>236</v>
      </c>
      <c r="D23" s="31"/>
      <c r="E23" s="31">
        <v>2632500</v>
      </c>
      <c r="F23" s="31">
        <f>D21-E22-E23</f>
        <v>8575000</v>
      </c>
      <c r="G23" s="30"/>
      <c r="H23" s="118"/>
      <c r="J23" s="30" t="s">
        <v>209</v>
      </c>
      <c r="K23" s="30" t="s">
        <v>210</v>
      </c>
      <c r="L23" s="30" t="s">
        <v>212</v>
      </c>
      <c r="M23" s="31">
        <v>8000000</v>
      </c>
      <c r="N23" s="31"/>
      <c r="O23" s="31"/>
      <c r="P23" s="30"/>
    </row>
    <row r="24" spans="1:16" ht="15.75" customHeight="1">
      <c r="A24" s="30"/>
      <c r="B24" s="30"/>
      <c r="C24" s="30"/>
      <c r="D24" s="31"/>
      <c r="E24" s="31"/>
      <c r="F24" s="30"/>
      <c r="G24" s="30"/>
      <c r="H24" s="118"/>
      <c r="J24" s="30" t="s">
        <v>224</v>
      </c>
      <c r="K24" s="30" t="s">
        <v>320</v>
      </c>
      <c r="L24" s="30" t="s">
        <v>259</v>
      </c>
      <c r="M24" s="31"/>
      <c r="N24" s="31">
        <v>292500</v>
      </c>
      <c r="O24" s="31"/>
      <c r="P24" s="30"/>
    </row>
    <row r="25" spans="1:16" ht="15.75" customHeight="1">
      <c r="A25" s="30"/>
      <c r="B25" s="30"/>
      <c r="C25" s="30"/>
      <c r="D25" s="31"/>
      <c r="E25" s="31"/>
      <c r="F25" s="30"/>
      <c r="G25" s="30"/>
      <c r="H25" s="118"/>
      <c r="J25" s="30" t="s">
        <v>231</v>
      </c>
      <c r="K25" s="30" t="s">
        <v>321</v>
      </c>
      <c r="L25" s="30" t="s">
        <v>233</v>
      </c>
      <c r="M25" s="31"/>
      <c r="N25" s="31">
        <v>2632500</v>
      </c>
      <c r="O25" s="31">
        <f>M21+M22+M23-N24-N25</f>
        <v>8575000</v>
      </c>
      <c r="P25" s="30"/>
    </row>
    <row r="26" spans="1:16" ht="15.75" customHeight="1">
      <c r="A26" s="30"/>
      <c r="B26" s="30"/>
      <c r="C26" s="30"/>
      <c r="D26" s="31"/>
      <c r="E26" s="31"/>
      <c r="F26" s="30"/>
      <c r="G26" s="30"/>
      <c r="H26" s="118"/>
      <c r="J26" s="30"/>
      <c r="K26" s="30"/>
      <c r="L26" s="30"/>
      <c r="M26" s="30"/>
      <c r="N26" s="30"/>
      <c r="O26" s="30"/>
      <c r="P26" s="30"/>
    </row>
    <row r="27" spans="1:16" ht="15.75" customHeight="1">
      <c r="H27" s="118"/>
    </row>
    <row r="28" spans="1:16" ht="15.75" customHeight="1">
      <c r="A28" s="13" t="s">
        <v>20</v>
      </c>
      <c r="G28" s="13" t="s">
        <v>164</v>
      </c>
      <c r="H28" s="118"/>
      <c r="J28" s="13" t="s">
        <v>20</v>
      </c>
      <c r="P28" s="13" t="s">
        <v>164</v>
      </c>
    </row>
    <row r="29" spans="1:16" ht="15.75" customHeight="1">
      <c r="A29" s="154" t="s">
        <v>191</v>
      </c>
      <c r="B29" s="154" t="s">
        <v>229</v>
      </c>
      <c r="C29" s="154" t="s">
        <v>313</v>
      </c>
      <c r="D29" s="154" t="s">
        <v>314</v>
      </c>
      <c r="E29" s="154" t="s">
        <v>315</v>
      </c>
      <c r="F29" s="155" t="s">
        <v>316</v>
      </c>
      <c r="G29" s="142"/>
      <c r="H29" s="118"/>
      <c r="J29" s="154" t="s">
        <v>191</v>
      </c>
      <c r="K29" s="154" t="s">
        <v>229</v>
      </c>
      <c r="L29" s="154" t="s">
        <v>313</v>
      </c>
      <c r="M29" s="154" t="s">
        <v>314</v>
      </c>
      <c r="N29" s="154" t="s">
        <v>315</v>
      </c>
      <c r="O29" s="155" t="s">
        <v>316</v>
      </c>
      <c r="P29" s="142"/>
    </row>
    <row r="30" spans="1:16" ht="15.75" customHeight="1">
      <c r="A30" s="146"/>
      <c r="B30" s="146"/>
      <c r="C30" s="146"/>
      <c r="D30" s="146"/>
      <c r="E30" s="146"/>
      <c r="F30" s="119" t="s">
        <v>314</v>
      </c>
      <c r="G30" s="119" t="s">
        <v>315</v>
      </c>
      <c r="H30" s="118"/>
      <c r="J30" s="146"/>
      <c r="K30" s="146"/>
      <c r="L30" s="146"/>
      <c r="M30" s="146"/>
      <c r="N30" s="146"/>
      <c r="O30" s="119" t="s">
        <v>314</v>
      </c>
      <c r="P30" s="119" t="s">
        <v>315</v>
      </c>
    </row>
    <row r="31" spans="1:16" ht="15.75" customHeight="1">
      <c r="A31" s="30" t="s">
        <v>209</v>
      </c>
      <c r="B31" s="30"/>
      <c r="C31" s="30" t="s">
        <v>261</v>
      </c>
      <c r="D31" s="31">
        <v>500000000</v>
      </c>
      <c r="E31" s="31"/>
      <c r="F31" s="31">
        <v>500000000</v>
      </c>
      <c r="G31" s="30"/>
      <c r="H31" s="118"/>
      <c r="J31" s="30" t="s">
        <v>318</v>
      </c>
      <c r="K31" s="30" t="s">
        <v>319</v>
      </c>
      <c r="L31" s="30" t="s">
        <v>259</v>
      </c>
      <c r="M31" s="31">
        <v>500000000</v>
      </c>
      <c r="N31" s="31"/>
      <c r="O31" s="31">
        <v>500000000</v>
      </c>
      <c r="P31" s="30"/>
    </row>
    <row r="32" spans="1:16" ht="15.75" customHeight="1">
      <c r="A32" s="30"/>
      <c r="B32" s="30"/>
      <c r="C32" s="30"/>
      <c r="D32" s="31"/>
      <c r="E32" s="31"/>
      <c r="F32" s="30"/>
      <c r="G32" s="30"/>
      <c r="H32" s="118"/>
      <c r="J32" s="30"/>
      <c r="K32" s="30"/>
      <c r="L32" s="30"/>
      <c r="M32" s="31"/>
      <c r="N32" s="31"/>
      <c r="O32" s="30"/>
      <c r="P32" s="30"/>
    </row>
    <row r="33" spans="1:16" ht="15.75" customHeight="1">
      <c r="H33" s="118"/>
    </row>
    <row r="34" spans="1:16" ht="15.75" customHeight="1">
      <c r="A34" s="13" t="s">
        <v>22</v>
      </c>
      <c r="G34" s="13" t="s">
        <v>165</v>
      </c>
      <c r="H34" s="118"/>
      <c r="J34" s="13" t="s">
        <v>22</v>
      </c>
      <c r="P34" s="13" t="s">
        <v>165</v>
      </c>
    </row>
    <row r="35" spans="1:16" ht="15.75" customHeight="1">
      <c r="A35" s="154" t="s">
        <v>191</v>
      </c>
      <c r="B35" s="154" t="s">
        <v>229</v>
      </c>
      <c r="C35" s="154" t="s">
        <v>313</v>
      </c>
      <c r="D35" s="154" t="s">
        <v>314</v>
      </c>
      <c r="E35" s="154" t="s">
        <v>315</v>
      </c>
      <c r="F35" s="155" t="s">
        <v>316</v>
      </c>
      <c r="G35" s="142"/>
      <c r="H35" s="118"/>
      <c r="J35" s="154" t="s">
        <v>191</v>
      </c>
      <c r="K35" s="154" t="s">
        <v>229</v>
      </c>
      <c r="L35" s="154" t="s">
        <v>313</v>
      </c>
      <c r="M35" s="154" t="s">
        <v>314</v>
      </c>
      <c r="N35" s="154" t="s">
        <v>315</v>
      </c>
      <c r="O35" s="155" t="s">
        <v>316</v>
      </c>
      <c r="P35" s="142"/>
    </row>
    <row r="36" spans="1:16" ht="15.75" customHeight="1">
      <c r="A36" s="146"/>
      <c r="B36" s="146"/>
      <c r="C36" s="146"/>
      <c r="D36" s="146"/>
      <c r="E36" s="146"/>
      <c r="F36" s="119" t="s">
        <v>314</v>
      </c>
      <c r="G36" s="119" t="s">
        <v>315</v>
      </c>
      <c r="H36" s="118"/>
      <c r="J36" s="146"/>
      <c r="K36" s="146"/>
      <c r="L36" s="146"/>
      <c r="M36" s="146"/>
      <c r="N36" s="146"/>
      <c r="O36" s="119" t="s">
        <v>314</v>
      </c>
      <c r="P36" s="119" t="s">
        <v>315</v>
      </c>
    </row>
    <row r="37" spans="1:16" ht="15.75" customHeight="1">
      <c r="A37" s="30" t="s">
        <v>209</v>
      </c>
      <c r="B37" s="30"/>
      <c r="C37" s="30" t="s">
        <v>261</v>
      </c>
      <c r="D37" s="31">
        <v>300000000</v>
      </c>
      <c r="E37" s="31"/>
      <c r="F37" s="31">
        <v>300000000</v>
      </c>
      <c r="G37" s="30"/>
      <c r="H37" s="118"/>
      <c r="J37" s="30" t="s">
        <v>318</v>
      </c>
      <c r="K37" s="30" t="s">
        <v>319</v>
      </c>
      <c r="L37" s="30" t="s">
        <v>259</v>
      </c>
      <c r="M37" s="31">
        <v>300000000</v>
      </c>
      <c r="N37" s="31"/>
      <c r="O37" s="31">
        <v>300000000</v>
      </c>
      <c r="P37" s="30"/>
    </row>
    <row r="38" spans="1:16" ht="15.75" customHeight="1">
      <c r="A38" s="30"/>
      <c r="B38" s="30"/>
      <c r="C38" s="30"/>
      <c r="D38" s="31"/>
      <c r="E38" s="31"/>
      <c r="F38" s="30"/>
      <c r="G38" s="30"/>
      <c r="H38" s="118"/>
      <c r="J38" s="30"/>
      <c r="K38" s="30"/>
      <c r="L38" s="30"/>
      <c r="M38" s="31"/>
      <c r="N38" s="31"/>
      <c r="O38" s="30"/>
      <c r="P38" s="30"/>
    </row>
    <row r="39" spans="1:16" ht="15.75" customHeight="1">
      <c r="H39" s="118"/>
    </row>
    <row r="40" spans="1:16" ht="15.75" customHeight="1">
      <c r="A40" s="13" t="s">
        <v>24</v>
      </c>
      <c r="G40" s="13" t="s">
        <v>166</v>
      </c>
      <c r="H40" s="118"/>
      <c r="J40" s="13" t="s">
        <v>24</v>
      </c>
      <c r="P40" s="13" t="s">
        <v>166</v>
      </c>
    </row>
    <row r="41" spans="1:16" ht="15.75" customHeight="1">
      <c r="A41" s="154" t="s">
        <v>191</v>
      </c>
      <c r="B41" s="154" t="s">
        <v>229</v>
      </c>
      <c r="C41" s="154" t="s">
        <v>313</v>
      </c>
      <c r="D41" s="154" t="s">
        <v>314</v>
      </c>
      <c r="E41" s="154" t="s">
        <v>315</v>
      </c>
      <c r="F41" s="155" t="s">
        <v>316</v>
      </c>
      <c r="G41" s="142"/>
      <c r="H41" s="118"/>
      <c r="J41" s="154" t="s">
        <v>191</v>
      </c>
      <c r="K41" s="154" t="s">
        <v>229</v>
      </c>
      <c r="L41" s="154" t="s">
        <v>313</v>
      </c>
      <c r="M41" s="154" t="s">
        <v>314</v>
      </c>
      <c r="N41" s="154" t="s">
        <v>315</v>
      </c>
      <c r="O41" s="155" t="s">
        <v>316</v>
      </c>
      <c r="P41" s="142"/>
    </row>
    <row r="42" spans="1:16" ht="15.75" customHeight="1">
      <c r="A42" s="146"/>
      <c r="B42" s="146"/>
      <c r="C42" s="146"/>
      <c r="D42" s="146"/>
      <c r="E42" s="146"/>
      <c r="F42" s="119" t="s">
        <v>314</v>
      </c>
      <c r="G42" s="119" t="s">
        <v>315</v>
      </c>
      <c r="H42" s="118"/>
      <c r="J42" s="146"/>
      <c r="K42" s="146"/>
      <c r="L42" s="146"/>
      <c r="M42" s="146"/>
      <c r="N42" s="146"/>
      <c r="O42" s="119" t="s">
        <v>314</v>
      </c>
      <c r="P42" s="119" t="s">
        <v>315</v>
      </c>
    </row>
    <row r="43" spans="1:16" ht="15.75" customHeight="1">
      <c r="A43" s="30" t="s">
        <v>209</v>
      </c>
      <c r="B43" s="30"/>
      <c r="C43" s="30" t="s">
        <v>250</v>
      </c>
      <c r="D43" s="31">
        <v>30000000</v>
      </c>
      <c r="E43" s="31"/>
      <c r="F43" s="31">
        <v>30000000</v>
      </c>
      <c r="G43" s="30"/>
      <c r="H43" s="118"/>
      <c r="J43" s="30" t="s">
        <v>239</v>
      </c>
      <c r="K43" s="30" t="s">
        <v>322</v>
      </c>
      <c r="L43" s="30" t="s">
        <v>247</v>
      </c>
      <c r="M43" s="31">
        <v>30000000</v>
      </c>
      <c r="N43" s="31"/>
      <c r="O43" s="31">
        <v>30000000</v>
      </c>
      <c r="P43" s="30"/>
    </row>
    <row r="44" spans="1:16" ht="15.75" customHeight="1">
      <c r="A44" s="30"/>
      <c r="B44" s="30"/>
      <c r="C44" s="30"/>
      <c r="D44" s="31"/>
      <c r="E44" s="31"/>
      <c r="F44" s="30"/>
      <c r="G44" s="30"/>
      <c r="H44" s="118"/>
      <c r="J44" s="30"/>
      <c r="K44" s="30"/>
      <c r="L44" s="30"/>
      <c r="M44" s="31"/>
      <c r="N44" s="31"/>
      <c r="O44" s="30"/>
      <c r="P44" s="30"/>
    </row>
    <row r="45" spans="1:16" ht="15.75" customHeight="1">
      <c r="H45" s="118"/>
    </row>
    <row r="46" spans="1:16" ht="15.75" customHeight="1">
      <c r="A46" s="13" t="s">
        <v>323</v>
      </c>
      <c r="G46" s="13" t="s">
        <v>167</v>
      </c>
      <c r="H46" s="118"/>
      <c r="J46" s="13" t="s">
        <v>323</v>
      </c>
      <c r="P46" s="13" t="s">
        <v>167</v>
      </c>
    </row>
    <row r="47" spans="1:16" ht="15.75" customHeight="1">
      <c r="A47" s="154" t="s">
        <v>191</v>
      </c>
      <c r="B47" s="154" t="s">
        <v>229</v>
      </c>
      <c r="C47" s="154" t="s">
        <v>313</v>
      </c>
      <c r="D47" s="154" t="s">
        <v>314</v>
      </c>
      <c r="E47" s="154" t="s">
        <v>315</v>
      </c>
      <c r="F47" s="155" t="s">
        <v>316</v>
      </c>
      <c r="G47" s="142"/>
      <c r="H47" s="118"/>
      <c r="J47" s="154" t="s">
        <v>191</v>
      </c>
      <c r="K47" s="154" t="s">
        <v>229</v>
      </c>
      <c r="L47" s="154" t="s">
        <v>313</v>
      </c>
      <c r="M47" s="154" t="s">
        <v>314</v>
      </c>
      <c r="N47" s="154" t="s">
        <v>315</v>
      </c>
      <c r="O47" s="155" t="s">
        <v>316</v>
      </c>
      <c r="P47" s="142"/>
    </row>
    <row r="48" spans="1:16" ht="15.75" customHeight="1">
      <c r="A48" s="146"/>
      <c r="B48" s="146"/>
      <c r="C48" s="146"/>
      <c r="D48" s="146"/>
      <c r="E48" s="146"/>
      <c r="F48" s="119" t="s">
        <v>314</v>
      </c>
      <c r="G48" s="119" t="s">
        <v>315</v>
      </c>
      <c r="H48" s="118"/>
      <c r="J48" s="146"/>
      <c r="K48" s="146"/>
      <c r="L48" s="146"/>
      <c r="M48" s="146"/>
      <c r="N48" s="146"/>
      <c r="O48" s="119" t="s">
        <v>314</v>
      </c>
      <c r="P48" s="119" t="s">
        <v>315</v>
      </c>
    </row>
    <row r="49" spans="1:17" ht="15.75" customHeight="1">
      <c r="A49" s="30" t="s">
        <v>209</v>
      </c>
      <c r="B49" s="30"/>
      <c r="C49" s="30" t="s">
        <v>261</v>
      </c>
      <c r="D49" s="31"/>
      <c r="E49" s="31">
        <v>1250000</v>
      </c>
      <c r="F49" s="31"/>
      <c r="G49" s="31">
        <f>E49</f>
        <v>1250000</v>
      </c>
      <c r="H49" s="118"/>
      <c r="J49" s="30" t="s">
        <v>209</v>
      </c>
      <c r="K49" s="30" t="s">
        <v>324</v>
      </c>
      <c r="L49" s="30" t="s">
        <v>259</v>
      </c>
      <c r="M49" s="31"/>
      <c r="N49" s="31">
        <v>1250000</v>
      </c>
      <c r="O49" s="31"/>
      <c r="P49" s="31">
        <f>N49</f>
        <v>1250000</v>
      </c>
    </row>
    <row r="50" spans="1:17" ht="15.75" customHeight="1">
      <c r="A50" s="30"/>
      <c r="B50" s="30"/>
      <c r="C50" s="30"/>
      <c r="D50" s="31"/>
      <c r="E50" s="31"/>
      <c r="F50" s="30"/>
      <c r="G50" s="30"/>
      <c r="H50" s="118"/>
      <c r="J50" s="30"/>
      <c r="K50" s="30"/>
      <c r="L50" s="30"/>
      <c r="M50" s="31"/>
      <c r="N50" s="31"/>
      <c r="O50" s="30"/>
      <c r="P50" s="30"/>
    </row>
    <row r="51" spans="1:17" ht="15.75" customHeight="1">
      <c r="H51" s="118"/>
    </row>
    <row r="52" spans="1:17" ht="15.75" customHeight="1">
      <c r="A52" s="13" t="s">
        <v>170</v>
      </c>
      <c r="G52" s="13" t="s">
        <v>169</v>
      </c>
      <c r="H52" s="118"/>
      <c r="J52" s="13" t="s">
        <v>170</v>
      </c>
      <c r="P52" s="13" t="s">
        <v>169</v>
      </c>
    </row>
    <row r="53" spans="1:17" ht="15.75" customHeight="1">
      <c r="A53" s="154" t="s">
        <v>191</v>
      </c>
      <c r="B53" s="154" t="s">
        <v>229</v>
      </c>
      <c r="C53" s="154" t="s">
        <v>313</v>
      </c>
      <c r="D53" s="154" t="s">
        <v>314</v>
      </c>
      <c r="E53" s="154" t="s">
        <v>315</v>
      </c>
      <c r="F53" s="155" t="s">
        <v>316</v>
      </c>
      <c r="G53" s="142"/>
      <c r="H53" s="118"/>
      <c r="J53" s="154" t="s">
        <v>191</v>
      </c>
      <c r="K53" s="154" t="s">
        <v>229</v>
      </c>
      <c r="L53" s="154" t="s">
        <v>313</v>
      </c>
      <c r="M53" s="154" t="s">
        <v>314</v>
      </c>
      <c r="N53" s="154" t="s">
        <v>315</v>
      </c>
      <c r="O53" s="155" t="s">
        <v>316</v>
      </c>
      <c r="P53" s="142"/>
    </row>
    <row r="54" spans="1:17" ht="15.75" customHeight="1">
      <c r="A54" s="146"/>
      <c r="B54" s="146"/>
      <c r="C54" s="146"/>
      <c r="D54" s="146"/>
      <c r="E54" s="146"/>
      <c r="F54" s="119" t="s">
        <v>314</v>
      </c>
      <c r="G54" s="119" t="s">
        <v>315</v>
      </c>
      <c r="H54" s="118"/>
      <c r="J54" s="146"/>
      <c r="K54" s="146"/>
      <c r="L54" s="146"/>
      <c r="M54" s="146"/>
      <c r="N54" s="146"/>
      <c r="O54" s="119" t="s">
        <v>314</v>
      </c>
      <c r="P54" s="119" t="s">
        <v>315</v>
      </c>
    </row>
    <row r="55" spans="1:17" ht="15.75" customHeight="1">
      <c r="A55" s="30" t="s">
        <v>209</v>
      </c>
      <c r="B55" s="30"/>
      <c r="C55" s="30" t="s">
        <v>261</v>
      </c>
      <c r="D55" s="31"/>
      <c r="E55" s="31">
        <v>312500</v>
      </c>
      <c r="F55" s="31"/>
      <c r="G55" s="31">
        <f>E55</f>
        <v>312500</v>
      </c>
      <c r="H55" s="118"/>
      <c r="J55" s="30" t="s">
        <v>209</v>
      </c>
      <c r="K55" s="30" t="s">
        <v>324</v>
      </c>
      <c r="L55" s="30" t="s">
        <v>259</v>
      </c>
      <c r="M55" s="31"/>
      <c r="N55" s="31">
        <v>312500</v>
      </c>
      <c r="O55" s="31"/>
      <c r="P55" s="31">
        <f>N55</f>
        <v>312500</v>
      </c>
    </row>
    <row r="56" spans="1:17" ht="15.75" customHeight="1">
      <c r="A56" s="30"/>
      <c r="B56" s="30"/>
      <c r="C56" s="30"/>
      <c r="D56" s="31"/>
      <c r="E56" s="31"/>
      <c r="F56" s="30"/>
      <c r="G56" s="30"/>
      <c r="H56" s="118"/>
      <c r="J56" s="30"/>
      <c r="K56" s="30"/>
      <c r="L56" s="30"/>
      <c r="M56" s="31"/>
      <c r="N56" s="31"/>
      <c r="O56" s="30"/>
      <c r="P56" s="30"/>
    </row>
    <row r="57" spans="1:17" ht="15.75" customHeight="1">
      <c r="H57" s="118"/>
    </row>
    <row r="58" spans="1:17" ht="15.75" customHeight="1">
      <c r="A58" s="13" t="s">
        <v>172</v>
      </c>
      <c r="G58" s="13" t="s">
        <v>171</v>
      </c>
      <c r="H58" s="118"/>
      <c r="J58" s="13" t="s">
        <v>172</v>
      </c>
      <c r="P58" s="13" t="s">
        <v>171</v>
      </c>
    </row>
    <row r="59" spans="1:17" ht="15.75" customHeight="1">
      <c r="A59" s="154" t="s">
        <v>191</v>
      </c>
      <c r="B59" s="154" t="s">
        <v>229</v>
      </c>
      <c r="C59" s="154" t="s">
        <v>313</v>
      </c>
      <c r="D59" s="154" t="s">
        <v>314</v>
      </c>
      <c r="E59" s="154" t="s">
        <v>315</v>
      </c>
      <c r="F59" s="155" t="s">
        <v>316</v>
      </c>
      <c r="G59" s="142"/>
      <c r="H59" s="118"/>
      <c r="J59" s="154" t="s">
        <v>191</v>
      </c>
      <c r="K59" s="154" t="s">
        <v>229</v>
      </c>
      <c r="L59" s="154" t="s">
        <v>313</v>
      </c>
      <c r="M59" s="154" t="s">
        <v>314</v>
      </c>
      <c r="N59" s="154" t="s">
        <v>315</v>
      </c>
      <c r="O59" s="155" t="s">
        <v>316</v>
      </c>
      <c r="P59" s="142"/>
    </row>
    <row r="60" spans="1:17" ht="15.75" customHeight="1">
      <c r="A60" s="146"/>
      <c r="B60" s="146"/>
      <c r="C60" s="146"/>
      <c r="D60" s="146"/>
      <c r="E60" s="146"/>
      <c r="F60" s="119" t="s">
        <v>314</v>
      </c>
      <c r="G60" s="119" t="s">
        <v>315</v>
      </c>
      <c r="H60" s="118"/>
      <c r="J60" s="146"/>
      <c r="K60" s="146"/>
      <c r="L60" s="146"/>
      <c r="M60" s="146"/>
      <c r="N60" s="146"/>
      <c r="O60" s="119" t="s">
        <v>314</v>
      </c>
      <c r="P60" s="119" t="s">
        <v>315</v>
      </c>
    </row>
    <row r="61" spans="1:17" ht="15.75" customHeight="1">
      <c r="A61" s="30" t="s">
        <v>209</v>
      </c>
      <c r="B61" s="30"/>
      <c r="C61" s="30" t="s">
        <v>228</v>
      </c>
      <c r="D61" s="31"/>
      <c r="E61" s="31">
        <v>9790000</v>
      </c>
      <c r="F61" s="31"/>
      <c r="G61" s="31"/>
      <c r="H61" s="118"/>
      <c r="J61" s="30" t="s">
        <v>217</v>
      </c>
      <c r="K61" s="30" t="s">
        <v>219</v>
      </c>
      <c r="L61" s="30" t="s">
        <v>226</v>
      </c>
      <c r="M61" s="31"/>
      <c r="N61" s="31">
        <v>5500000</v>
      </c>
      <c r="O61" s="31"/>
      <c r="P61" s="31"/>
      <c r="Q61" s="19"/>
    </row>
    <row r="62" spans="1:17" ht="15.75" customHeight="1">
      <c r="A62" s="30" t="s">
        <v>209</v>
      </c>
      <c r="B62" s="30"/>
      <c r="C62" s="30" t="s">
        <v>250</v>
      </c>
      <c r="D62" s="31">
        <v>4400000</v>
      </c>
      <c r="E62" s="31"/>
      <c r="F62" s="30"/>
      <c r="G62" s="30"/>
      <c r="H62" s="118"/>
      <c r="J62" s="30" t="s">
        <v>221</v>
      </c>
      <c r="K62" s="30" t="s">
        <v>222</v>
      </c>
      <c r="L62" s="30" t="s">
        <v>226</v>
      </c>
      <c r="M62" s="31"/>
      <c r="N62" s="31">
        <v>2625000</v>
      </c>
      <c r="O62" s="31"/>
      <c r="P62" s="31"/>
      <c r="Q62" s="19"/>
    </row>
    <row r="63" spans="1:17" ht="15.75" customHeight="1">
      <c r="A63" s="30" t="s">
        <v>209</v>
      </c>
      <c r="B63" s="30"/>
      <c r="C63" s="30" t="s">
        <v>261</v>
      </c>
      <c r="D63" s="31">
        <v>1100000</v>
      </c>
      <c r="E63" s="31"/>
      <c r="F63" s="30"/>
      <c r="G63" s="31">
        <f>E61-D62-D63</f>
        <v>4290000</v>
      </c>
      <c r="H63" s="118"/>
      <c r="J63" s="30" t="s">
        <v>224</v>
      </c>
      <c r="K63" s="30" t="s">
        <v>219</v>
      </c>
      <c r="L63" s="30" t="s">
        <v>226</v>
      </c>
      <c r="M63" s="31"/>
      <c r="N63" s="31">
        <v>1665000</v>
      </c>
      <c r="O63" s="31"/>
      <c r="P63" s="31"/>
      <c r="Q63" s="19"/>
    </row>
    <row r="64" spans="1:17" ht="15.75" customHeight="1">
      <c r="A64" s="30"/>
      <c r="B64" s="30"/>
      <c r="C64" s="30"/>
      <c r="D64" s="31"/>
      <c r="E64" s="31"/>
      <c r="F64" s="30"/>
      <c r="G64" s="30"/>
      <c r="H64" s="118"/>
      <c r="J64" s="30" t="s">
        <v>221</v>
      </c>
      <c r="K64" s="30" t="s">
        <v>325</v>
      </c>
      <c r="L64" s="30" t="s">
        <v>259</v>
      </c>
      <c r="M64" s="31">
        <v>1100000</v>
      </c>
      <c r="N64" s="31"/>
      <c r="O64" s="31"/>
      <c r="P64" s="31"/>
      <c r="Q64" s="19"/>
    </row>
    <row r="65" spans="1:17" ht="15.75" customHeight="1">
      <c r="A65" s="30"/>
      <c r="B65" s="30"/>
      <c r="C65" s="30"/>
      <c r="D65" s="31"/>
      <c r="E65" s="31"/>
      <c r="F65" s="30"/>
      <c r="G65" s="30"/>
      <c r="H65" s="118"/>
      <c r="J65" s="30" t="s">
        <v>242</v>
      </c>
      <c r="K65" s="30" t="s">
        <v>219</v>
      </c>
      <c r="L65" s="13" t="s">
        <v>247</v>
      </c>
      <c r="M65" s="31">
        <v>4400000</v>
      </c>
      <c r="N65" s="31"/>
      <c r="O65" s="31"/>
      <c r="P65" s="31">
        <f>N61+N62+N63-M64-M65</f>
        <v>4290000</v>
      </c>
      <c r="Q65" s="19"/>
    </row>
    <row r="66" spans="1:17" ht="15.75" customHeight="1">
      <c r="A66" s="30"/>
      <c r="B66" s="30"/>
      <c r="C66" s="30"/>
      <c r="D66" s="31"/>
      <c r="E66" s="31"/>
      <c r="F66" s="30"/>
      <c r="G66" s="30"/>
      <c r="H66" s="118"/>
      <c r="J66" s="30"/>
      <c r="K66" s="30"/>
      <c r="L66" s="30"/>
      <c r="M66" s="31"/>
      <c r="N66" s="31"/>
      <c r="O66" s="31"/>
      <c r="P66" s="31"/>
      <c r="Q66" s="19"/>
    </row>
    <row r="67" spans="1:17" ht="15.75" customHeight="1">
      <c r="H67" s="118"/>
    </row>
    <row r="68" spans="1:17" ht="15.75" customHeight="1">
      <c r="A68" s="13" t="s">
        <v>33</v>
      </c>
      <c r="G68" s="13" t="s">
        <v>173</v>
      </c>
      <c r="H68" s="118"/>
      <c r="J68" s="13" t="s">
        <v>33</v>
      </c>
      <c r="P68" s="13" t="s">
        <v>173</v>
      </c>
    </row>
    <row r="69" spans="1:17" ht="15.75" customHeight="1">
      <c r="A69" s="154" t="s">
        <v>191</v>
      </c>
      <c r="B69" s="154" t="s">
        <v>229</v>
      </c>
      <c r="C69" s="154" t="s">
        <v>313</v>
      </c>
      <c r="D69" s="154" t="s">
        <v>314</v>
      </c>
      <c r="E69" s="154" t="s">
        <v>315</v>
      </c>
      <c r="F69" s="155" t="s">
        <v>316</v>
      </c>
      <c r="G69" s="142"/>
      <c r="H69" s="118"/>
      <c r="J69" s="154" t="s">
        <v>191</v>
      </c>
      <c r="K69" s="154" t="s">
        <v>229</v>
      </c>
      <c r="L69" s="154" t="s">
        <v>313</v>
      </c>
      <c r="M69" s="154" t="s">
        <v>314</v>
      </c>
      <c r="N69" s="154" t="s">
        <v>315</v>
      </c>
      <c r="O69" s="155" t="s">
        <v>316</v>
      </c>
      <c r="P69" s="142"/>
    </row>
    <row r="70" spans="1:17" ht="15.75" customHeight="1">
      <c r="A70" s="146"/>
      <c r="B70" s="146"/>
      <c r="C70" s="146"/>
      <c r="D70" s="146"/>
      <c r="E70" s="146"/>
      <c r="F70" s="119" t="s">
        <v>314</v>
      </c>
      <c r="G70" s="119" t="s">
        <v>315</v>
      </c>
      <c r="H70" s="118"/>
      <c r="J70" s="146"/>
      <c r="K70" s="146"/>
      <c r="L70" s="146"/>
      <c r="M70" s="146"/>
      <c r="N70" s="146"/>
      <c r="O70" s="119" t="s">
        <v>314</v>
      </c>
      <c r="P70" s="119" t="s">
        <v>315</v>
      </c>
    </row>
    <row r="71" spans="1:17" ht="15.75" customHeight="1">
      <c r="A71" s="30" t="s">
        <v>209</v>
      </c>
      <c r="B71" s="30"/>
      <c r="C71" s="30" t="s">
        <v>261</v>
      </c>
      <c r="D71" s="31"/>
      <c r="E71" s="31">
        <v>900000000</v>
      </c>
      <c r="F71" s="31"/>
      <c r="G71" s="31">
        <v>900000000</v>
      </c>
      <c r="H71" s="120"/>
      <c r="J71" s="30" t="s">
        <v>318</v>
      </c>
      <c r="K71" s="30" t="s">
        <v>319</v>
      </c>
      <c r="L71" s="30" t="s">
        <v>259</v>
      </c>
      <c r="M71" s="31"/>
      <c r="N71" s="31">
        <v>900000000</v>
      </c>
      <c r="O71" s="30"/>
      <c r="P71" s="31">
        <v>900000000</v>
      </c>
    </row>
    <row r="72" spans="1:17" ht="15.75" customHeight="1">
      <c r="A72" s="28" t="s">
        <v>209</v>
      </c>
      <c r="B72" s="28"/>
      <c r="C72" s="28" t="s">
        <v>372</v>
      </c>
      <c r="D72" s="45">
        <v>1000000</v>
      </c>
      <c r="E72" s="45">
        <v>2115000</v>
      </c>
      <c r="F72" s="45"/>
      <c r="G72" s="45">
        <f>G71+E72-D72</f>
        <v>901115000</v>
      </c>
      <c r="H72" s="120"/>
      <c r="J72" s="28" t="s">
        <v>209</v>
      </c>
      <c r="K72" s="28" t="s">
        <v>373</v>
      </c>
      <c r="L72" s="28" t="s">
        <v>372</v>
      </c>
      <c r="M72" s="45"/>
      <c r="N72" s="45">
        <v>2115000</v>
      </c>
      <c r="O72" s="28"/>
      <c r="P72" s="45">
        <f>P71+N72</f>
        <v>902115000</v>
      </c>
    </row>
    <row r="73" spans="1:17" ht="15.75" customHeight="1">
      <c r="A73" s="30"/>
      <c r="B73" s="30"/>
      <c r="C73" s="30"/>
      <c r="D73" s="31"/>
      <c r="E73" s="31"/>
      <c r="F73" s="31"/>
      <c r="G73" s="31"/>
      <c r="H73" s="120"/>
      <c r="J73" s="28" t="s">
        <v>209</v>
      </c>
      <c r="K73" s="28" t="s">
        <v>246</v>
      </c>
      <c r="L73" s="28" t="s">
        <v>372</v>
      </c>
      <c r="M73" s="45">
        <v>1000000</v>
      </c>
      <c r="N73" s="45"/>
      <c r="O73" s="28"/>
      <c r="P73" s="45">
        <f>P72-M73</f>
        <v>901115000</v>
      </c>
    </row>
    <row r="74" spans="1:17" ht="15.75" customHeight="1">
      <c r="H74" s="118"/>
    </row>
    <row r="75" spans="1:17" ht="15.75" customHeight="1">
      <c r="A75" s="13" t="s">
        <v>34</v>
      </c>
      <c r="G75" s="13" t="s">
        <v>174</v>
      </c>
      <c r="H75" s="118"/>
      <c r="J75" s="13" t="s">
        <v>34</v>
      </c>
      <c r="P75" s="13" t="s">
        <v>174</v>
      </c>
    </row>
    <row r="76" spans="1:17" ht="15.75" customHeight="1">
      <c r="A76" s="154" t="s">
        <v>191</v>
      </c>
      <c r="B76" s="154" t="s">
        <v>229</v>
      </c>
      <c r="C76" s="154" t="s">
        <v>313</v>
      </c>
      <c r="D76" s="154" t="s">
        <v>314</v>
      </c>
      <c r="E76" s="154" t="s">
        <v>315</v>
      </c>
      <c r="F76" s="155" t="s">
        <v>316</v>
      </c>
      <c r="G76" s="142"/>
      <c r="H76" s="118"/>
      <c r="J76" s="154" t="s">
        <v>191</v>
      </c>
      <c r="K76" s="154" t="s">
        <v>229</v>
      </c>
      <c r="L76" s="154" t="s">
        <v>313</v>
      </c>
      <c r="M76" s="154" t="s">
        <v>314</v>
      </c>
      <c r="N76" s="154" t="s">
        <v>315</v>
      </c>
      <c r="O76" s="155" t="s">
        <v>316</v>
      </c>
      <c r="P76" s="142"/>
    </row>
    <row r="77" spans="1:17" ht="15.75" customHeight="1">
      <c r="A77" s="146"/>
      <c r="B77" s="146"/>
      <c r="C77" s="146"/>
      <c r="D77" s="146"/>
      <c r="E77" s="146"/>
      <c r="F77" s="119" t="s">
        <v>314</v>
      </c>
      <c r="G77" s="119" t="s">
        <v>315</v>
      </c>
      <c r="H77" s="118"/>
      <c r="J77" s="146"/>
      <c r="K77" s="146"/>
      <c r="L77" s="146"/>
      <c r="M77" s="146"/>
      <c r="N77" s="146"/>
      <c r="O77" s="119" t="s">
        <v>314</v>
      </c>
      <c r="P77" s="119" t="s">
        <v>315</v>
      </c>
    </row>
    <row r="78" spans="1:17" ht="15.75" customHeight="1">
      <c r="A78" s="30" t="s">
        <v>209</v>
      </c>
      <c r="B78" s="30"/>
      <c r="C78" s="30" t="s">
        <v>250</v>
      </c>
      <c r="D78" s="31">
        <v>1000000</v>
      </c>
      <c r="E78" s="31"/>
      <c r="F78" s="31">
        <v>1000000</v>
      </c>
      <c r="G78" s="31"/>
      <c r="H78" s="120"/>
      <c r="J78" s="30" t="s">
        <v>245</v>
      </c>
      <c r="K78" s="30" t="s">
        <v>246</v>
      </c>
      <c r="L78" s="30" t="s">
        <v>247</v>
      </c>
      <c r="M78" s="31">
        <v>1000000</v>
      </c>
      <c r="N78" s="31"/>
      <c r="O78" s="31">
        <v>1000000</v>
      </c>
      <c r="P78" s="31"/>
    </row>
    <row r="79" spans="1:17" ht="15.75" customHeight="1">
      <c r="A79" s="28" t="s">
        <v>209</v>
      </c>
      <c r="B79" s="28"/>
      <c r="C79" s="28" t="s">
        <v>372</v>
      </c>
      <c r="D79" s="45"/>
      <c r="E79" s="45">
        <v>1000000</v>
      </c>
      <c r="F79" s="45">
        <f>F78-E79</f>
        <v>0</v>
      </c>
      <c r="G79" s="45"/>
      <c r="H79" s="120"/>
      <c r="J79" s="28" t="s">
        <v>209</v>
      </c>
      <c r="K79" s="28" t="s">
        <v>21</v>
      </c>
      <c r="L79" s="28" t="s">
        <v>374</v>
      </c>
      <c r="M79" s="45"/>
      <c r="N79" s="45">
        <v>1000000</v>
      </c>
      <c r="O79" s="45">
        <f>O78-N79</f>
        <v>0</v>
      </c>
      <c r="P79" s="45"/>
    </row>
    <row r="80" spans="1:17" ht="15.75" customHeight="1">
      <c r="H80" s="118"/>
    </row>
    <row r="81" spans="1:16" ht="15.75" customHeight="1">
      <c r="A81" s="13" t="s">
        <v>36</v>
      </c>
      <c r="G81" s="13" t="s">
        <v>175</v>
      </c>
      <c r="H81" s="118"/>
      <c r="J81" s="13" t="s">
        <v>36</v>
      </c>
      <c r="P81" s="13" t="s">
        <v>175</v>
      </c>
    </row>
    <row r="82" spans="1:16" ht="15.75" customHeight="1">
      <c r="A82" s="154" t="s">
        <v>191</v>
      </c>
      <c r="B82" s="154" t="s">
        <v>229</v>
      </c>
      <c r="C82" s="154" t="s">
        <v>313</v>
      </c>
      <c r="D82" s="154" t="s">
        <v>314</v>
      </c>
      <c r="E82" s="154" t="s">
        <v>315</v>
      </c>
      <c r="F82" s="155" t="s">
        <v>316</v>
      </c>
      <c r="G82" s="142"/>
      <c r="H82" s="118"/>
      <c r="J82" s="154" t="s">
        <v>191</v>
      </c>
      <c r="K82" s="154" t="s">
        <v>229</v>
      </c>
      <c r="L82" s="154" t="s">
        <v>313</v>
      </c>
      <c r="M82" s="154" t="s">
        <v>314</v>
      </c>
      <c r="N82" s="154" t="s">
        <v>315</v>
      </c>
      <c r="O82" s="155" t="s">
        <v>316</v>
      </c>
      <c r="P82" s="142"/>
    </row>
    <row r="83" spans="1:16" ht="15.75" customHeight="1">
      <c r="A83" s="146"/>
      <c r="B83" s="146"/>
      <c r="C83" s="146"/>
      <c r="D83" s="146"/>
      <c r="E83" s="146"/>
      <c r="F83" s="119" t="s">
        <v>314</v>
      </c>
      <c r="G83" s="119" t="s">
        <v>315</v>
      </c>
      <c r="H83" s="118"/>
      <c r="J83" s="146"/>
      <c r="K83" s="146"/>
      <c r="L83" s="146"/>
      <c r="M83" s="146"/>
      <c r="N83" s="146"/>
      <c r="O83" s="119" t="s">
        <v>314</v>
      </c>
      <c r="P83" s="119" t="s">
        <v>315</v>
      </c>
    </row>
    <row r="84" spans="1:16" ht="15.75" customHeight="1">
      <c r="A84" s="30" t="s">
        <v>209</v>
      </c>
      <c r="B84" s="30"/>
      <c r="C84" s="30" t="s">
        <v>214</v>
      </c>
      <c r="D84" s="31"/>
      <c r="E84" s="31">
        <v>11500000</v>
      </c>
      <c r="F84" s="31"/>
      <c r="G84" s="31"/>
      <c r="H84" s="120"/>
      <c r="J84" s="30" t="s">
        <v>201</v>
      </c>
      <c r="K84" s="30" t="s">
        <v>202</v>
      </c>
      <c r="L84" s="30" t="s">
        <v>212</v>
      </c>
      <c r="M84" s="31"/>
      <c r="N84" s="31">
        <v>575000</v>
      </c>
      <c r="O84" s="31"/>
      <c r="P84" s="31"/>
    </row>
    <row r="85" spans="1:16" ht="15.75" customHeight="1">
      <c r="A85" s="30" t="s">
        <v>209</v>
      </c>
      <c r="B85" s="30"/>
      <c r="C85" s="30" t="s">
        <v>236</v>
      </c>
      <c r="D85" s="31"/>
      <c r="E85" s="31">
        <v>1500000</v>
      </c>
      <c r="F85" s="31"/>
      <c r="G85" s="31">
        <f>E84+E85</f>
        <v>13000000</v>
      </c>
      <c r="H85" s="120"/>
      <c r="J85" s="30" t="s">
        <v>204</v>
      </c>
      <c r="K85" s="30" t="s">
        <v>205</v>
      </c>
      <c r="L85" s="30" t="s">
        <v>212</v>
      </c>
      <c r="M85" s="31"/>
      <c r="N85" s="31">
        <v>2925000</v>
      </c>
      <c r="O85" s="30"/>
      <c r="P85" s="31"/>
    </row>
    <row r="86" spans="1:16" ht="15.75" customHeight="1">
      <c r="A86" s="28" t="s">
        <v>209</v>
      </c>
      <c r="B86" s="28"/>
      <c r="C86" s="28" t="s">
        <v>372</v>
      </c>
      <c r="D86" s="45">
        <v>13000000</v>
      </c>
      <c r="E86" s="45"/>
      <c r="F86" s="45">
        <f>G85-D86</f>
        <v>0</v>
      </c>
      <c r="G86" s="45"/>
      <c r="H86" s="118"/>
      <c r="J86" s="30" t="s">
        <v>209</v>
      </c>
      <c r="K86" s="30" t="s">
        <v>210</v>
      </c>
      <c r="L86" s="30" t="s">
        <v>212</v>
      </c>
      <c r="M86" s="31"/>
      <c r="N86" s="31">
        <v>8000000</v>
      </c>
      <c r="O86" s="30"/>
      <c r="P86" s="31"/>
    </row>
    <row r="87" spans="1:16" ht="15.75" customHeight="1">
      <c r="A87" s="30"/>
      <c r="B87" s="30"/>
      <c r="C87" s="30"/>
      <c r="D87" s="31"/>
      <c r="E87" s="31"/>
      <c r="F87" s="31"/>
      <c r="G87" s="31"/>
      <c r="H87" s="118"/>
      <c r="J87" s="30" t="s">
        <v>207</v>
      </c>
      <c r="K87" s="30" t="s">
        <v>232</v>
      </c>
      <c r="L87" s="30" t="s">
        <v>233</v>
      </c>
      <c r="M87" s="31"/>
      <c r="N87" s="31">
        <v>1500000</v>
      </c>
      <c r="O87" s="30"/>
      <c r="P87" s="31">
        <f>N84+N85+N86+N87</f>
        <v>13000000</v>
      </c>
    </row>
    <row r="88" spans="1:16" ht="15.75" customHeight="1">
      <c r="A88" s="30"/>
      <c r="B88" s="30"/>
      <c r="C88" s="30"/>
      <c r="D88" s="31"/>
      <c r="E88" s="31"/>
      <c r="F88" s="31"/>
      <c r="G88" s="31"/>
      <c r="H88" s="118"/>
      <c r="J88" s="28" t="s">
        <v>209</v>
      </c>
      <c r="K88" s="28" t="s">
        <v>21</v>
      </c>
      <c r="L88" s="28" t="s">
        <v>372</v>
      </c>
      <c r="M88" s="45">
        <v>13000000</v>
      </c>
      <c r="N88" s="45"/>
      <c r="O88" s="45">
        <f>P87-M88</f>
        <v>0</v>
      </c>
      <c r="P88" s="45"/>
    </row>
    <row r="89" spans="1:16" ht="15.75" customHeight="1">
      <c r="H89" s="118"/>
    </row>
    <row r="90" spans="1:16" ht="15.75" customHeight="1">
      <c r="A90" s="13" t="s">
        <v>38</v>
      </c>
      <c r="G90" s="13" t="s">
        <v>176</v>
      </c>
      <c r="H90" s="118"/>
      <c r="J90" s="13" t="s">
        <v>38</v>
      </c>
      <c r="P90" s="13" t="s">
        <v>176</v>
      </c>
    </row>
    <row r="91" spans="1:16" ht="15.75" customHeight="1">
      <c r="A91" s="154" t="s">
        <v>191</v>
      </c>
      <c r="B91" s="154" t="s">
        <v>229</v>
      </c>
      <c r="C91" s="154" t="s">
        <v>313</v>
      </c>
      <c r="D91" s="154" t="s">
        <v>314</v>
      </c>
      <c r="E91" s="154" t="s">
        <v>315</v>
      </c>
      <c r="F91" s="155" t="s">
        <v>316</v>
      </c>
      <c r="G91" s="142"/>
      <c r="H91" s="118"/>
      <c r="J91" s="154" t="s">
        <v>191</v>
      </c>
      <c r="K91" s="154" t="s">
        <v>229</v>
      </c>
      <c r="L91" s="154" t="s">
        <v>313</v>
      </c>
      <c r="M91" s="154" t="s">
        <v>314</v>
      </c>
      <c r="N91" s="154" t="s">
        <v>315</v>
      </c>
      <c r="O91" s="155" t="s">
        <v>316</v>
      </c>
      <c r="P91" s="142"/>
    </row>
    <row r="92" spans="1:16" ht="15.75" customHeight="1">
      <c r="A92" s="146"/>
      <c r="B92" s="146"/>
      <c r="C92" s="146"/>
      <c r="D92" s="146"/>
      <c r="E92" s="146"/>
      <c r="F92" s="119" t="s">
        <v>314</v>
      </c>
      <c r="G92" s="119" t="s">
        <v>315</v>
      </c>
      <c r="H92" s="118"/>
      <c r="J92" s="146"/>
      <c r="K92" s="146"/>
      <c r="L92" s="146"/>
      <c r="M92" s="146"/>
      <c r="N92" s="146"/>
      <c r="O92" s="119" t="s">
        <v>314</v>
      </c>
      <c r="P92" s="119" t="s">
        <v>315</v>
      </c>
    </row>
    <row r="93" spans="1:16" ht="15.75" customHeight="1">
      <c r="A93" s="30" t="s">
        <v>209</v>
      </c>
      <c r="B93" s="30"/>
      <c r="C93" s="30" t="s">
        <v>261</v>
      </c>
      <c r="D93" s="31">
        <v>292500</v>
      </c>
      <c r="E93" s="31"/>
      <c r="F93" s="31">
        <v>292500</v>
      </c>
      <c r="G93" s="31"/>
      <c r="H93" s="120"/>
      <c r="J93" s="30" t="s">
        <v>224</v>
      </c>
      <c r="K93" s="30" t="s">
        <v>326</v>
      </c>
      <c r="L93" s="30" t="s">
        <v>259</v>
      </c>
      <c r="M93" s="31">
        <v>292500</v>
      </c>
      <c r="N93" s="31"/>
      <c r="O93" s="31">
        <v>292500</v>
      </c>
      <c r="P93" s="31"/>
    </row>
    <row r="94" spans="1:16" ht="15.75" customHeight="1">
      <c r="A94" s="28" t="s">
        <v>209</v>
      </c>
      <c r="B94" s="28"/>
      <c r="C94" s="28" t="s">
        <v>372</v>
      </c>
      <c r="D94" s="45"/>
      <c r="E94" s="45">
        <v>292500</v>
      </c>
      <c r="F94" s="45">
        <f>F93-E94</f>
        <v>0</v>
      </c>
      <c r="G94" s="45"/>
      <c r="H94" s="120"/>
      <c r="J94" s="28" t="s">
        <v>209</v>
      </c>
      <c r="K94" s="28" t="s">
        <v>21</v>
      </c>
      <c r="L94" s="28" t="s">
        <v>372</v>
      </c>
      <c r="M94" s="45"/>
      <c r="N94" s="45">
        <v>292500</v>
      </c>
      <c r="O94" s="45">
        <f>O93-N94</f>
        <v>0</v>
      </c>
      <c r="P94" s="45"/>
    </row>
    <row r="95" spans="1:16" ht="15.75" customHeight="1">
      <c r="H95" s="118"/>
    </row>
    <row r="96" spans="1:16" ht="15.75" customHeight="1">
      <c r="A96" s="13" t="s">
        <v>39</v>
      </c>
      <c r="G96" s="13" t="s">
        <v>177</v>
      </c>
      <c r="H96" s="118"/>
      <c r="J96" s="13" t="s">
        <v>39</v>
      </c>
      <c r="P96" s="13" t="s">
        <v>177</v>
      </c>
    </row>
    <row r="97" spans="1:16" ht="15.75" customHeight="1">
      <c r="A97" s="154" t="s">
        <v>191</v>
      </c>
      <c r="B97" s="154" t="s">
        <v>229</v>
      </c>
      <c r="C97" s="154" t="s">
        <v>313</v>
      </c>
      <c r="D97" s="154" t="s">
        <v>314</v>
      </c>
      <c r="E97" s="154" t="s">
        <v>315</v>
      </c>
      <c r="F97" s="155" t="s">
        <v>316</v>
      </c>
      <c r="G97" s="142"/>
      <c r="H97" s="118"/>
      <c r="J97" s="154" t="s">
        <v>191</v>
      </c>
      <c r="K97" s="154" t="s">
        <v>229</v>
      </c>
      <c r="L97" s="154" t="s">
        <v>313</v>
      </c>
      <c r="M97" s="154" t="s">
        <v>314</v>
      </c>
      <c r="N97" s="154" t="s">
        <v>315</v>
      </c>
      <c r="O97" s="155" t="s">
        <v>316</v>
      </c>
      <c r="P97" s="142"/>
    </row>
    <row r="98" spans="1:16" ht="15.75" customHeight="1">
      <c r="A98" s="146"/>
      <c r="B98" s="146"/>
      <c r="C98" s="146"/>
      <c r="D98" s="146"/>
      <c r="E98" s="146"/>
      <c r="F98" s="119" t="s">
        <v>314</v>
      </c>
      <c r="G98" s="119" t="s">
        <v>315</v>
      </c>
      <c r="H98" s="118"/>
      <c r="J98" s="146"/>
      <c r="K98" s="146"/>
      <c r="L98" s="146"/>
      <c r="M98" s="146"/>
      <c r="N98" s="146"/>
      <c r="O98" s="119" t="s">
        <v>314</v>
      </c>
      <c r="P98" s="119" t="s">
        <v>315</v>
      </c>
    </row>
    <row r="99" spans="1:16" ht="15.75" customHeight="1">
      <c r="A99" s="30" t="s">
        <v>209</v>
      </c>
      <c r="B99" s="30"/>
      <c r="C99" s="30" t="s">
        <v>228</v>
      </c>
      <c r="D99" s="31">
        <v>9790000</v>
      </c>
      <c r="E99" s="31"/>
      <c r="F99" s="31"/>
      <c r="G99" s="31"/>
      <c r="H99" s="120"/>
      <c r="J99" s="30" t="s">
        <v>217</v>
      </c>
      <c r="K99" s="30" t="s">
        <v>219</v>
      </c>
      <c r="L99" s="30" t="s">
        <v>226</v>
      </c>
      <c r="M99" s="31">
        <v>5500000</v>
      </c>
      <c r="N99" s="31"/>
      <c r="O99" s="31"/>
      <c r="P99" s="31"/>
    </row>
    <row r="100" spans="1:16" ht="15.75" customHeight="1">
      <c r="A100" s="30" t="s">
        <v>209</v>
      </c>
      <c r="B100" s="30"/>
      <c r="C100" s="30" t="s">
        <v>250</v>
      </c>
      <c r="D100" s="31">
        <v>555000</v>
      </c>
      <c r="E100" s="31"/>
      <c r="F100" s="31">
        <f>D99+D100</f>
        <v>10345000</v>
      </c>
      <c r="G100" s="31"/>
      <c r="H100" s="120"/>
      <c r="J100" s="30" t="s">
        <v>221</v>
      </c>
      <c r="K100" s="30" t="s">
        <v>222</v>
      </c>
      <c r="L100" s="30" t="s">
        <v>226</v>
      </c>
      <c r="M100" s="31">
        <v>2625000</v>
      </c>
      <c r="N100" s="31"/>
      <c r="O100" s="30"/>
      <c r="P100" s="31"/>
    </row>
    <row r="101" spans="1:16" ht="15.75" customHeight="1">
      <c r="A101" s="28" t="s">
        <v>209</v>
      </c>
      <c r="B101" s="28"/>
      <c r="C101" s="28" t="s">
        <v>372</v>
      </c>
      <c r="D101" s="45"/>
      <c r="E101" s="45">
        <v>10345000</v>
      </c>
      <c r="F101" s="45"/>
      <c r="G101" s="45">
        <f>F100-E101</f>
        <v>0</v>
      </c>
      <c r="H101" s="118"/>
      <c r="J101" s="30" t="s">
        <v>224</v>
      </c>
      <c r="K101" s="30" t="s">
        <v>219</v>
      </c>
      <c r="L101" s="30" t="s">
        <v>226</v>
      </c>
      <c r="M101" s="31">
        <v>1665000</v>
      </c>
      <c r="N101" s="31"/>
      <c r="O101" s="31"/>
      <c r="P101" s="31"/>
    </row>
    <row r="102" spans="1:16" ht="15.75" customHeight="1">
      <c r="A102" s="30"/>
      <c r="B102" s="30"/>
      <c r="C102" s="30"/>
      <c r="D102" s="31"/>
      <c r="E102" s="31"/>
      <c r="F102" s="31"/>
      <c r="G102" s="31"/>
      <c r="H102" s="118"/>
      <c r="J102" s="30" t="s">
        <v>244</v>
      </c>
      <c r="K102" s="30" t="s">
        <v>222</v>
      </c>
      <c r="L102" s="13" t="s">
        <v>247</v>
      </c>
      <c r="M102" s="31">
        <v>555000</v>
      </c>
      <c r="N102" s="31"/>
      <c r="O102" s="31">
        <f>M102+M101+M100+M99</f>
        <v>10345000</v>
      </c>
      <c r="P102" s="31"/>
    </row>
    <row r="103" spans="1:16" ht="15.75" customHeight="1">
      <c r="A103" s="30"/>
      <c r="B103" s="30"/>
      <c r="C103" s="30"/>
      <c r="D103" s="31"/>
      <c r="E103" s="31"/>
      <c r="F103" s="31"/>
      <c r="G103" s="31"/>
      <c r="H103" s="118"/>
      <c r="J103" s="28" t="s">
        <v>209</v>
      </c>
      <c r="K103" s="28" t="s">
        <v>21</v>
      </c>
      <c r="L103" s="28" t="s">
        <v>372</v>
      </c>
      <c r="M103" s="45"/>
      <c r="N103" s="45">
        <v>10345000</v>
      </c>
      <c r="O103" s="45">
        <f>O102-N103</f>
        <v>0</v>
      </c>
      <c r="P103" s="45"/>
    </row>
    <row r="104" spans="1:16" ht="15.75" customHeight="1">
      <c r="H104" s="118"/>
    </row>
    <row r="105" spans="1:16" ht="15.75" customHeight="1">
      <c r="A105" s="13" t="s">
        <v>121</v>
      </c>
      <c r="G105" s="13" t="s">
        <v>178</v>
      </c>
      <c r="H105" s="118"/>
      <c r="J105" s="13" t="s">
        <v>121</v>
      </c>
      <c r="P105" s="13" t="s">
        <v>178</v>
      </c>
    </row>
    <row r="106" spans="1:16" ht="15.75" customHeight="1">
      <c r="A106" s="154" t="s">
        <v>191</v>
      </c>
      <c r="B106" s="154" t="s">
        <v>229</v>
      </c>
      <c r="C106" s="154" t="s">
        <v>313</v>
      </c>
      <c r="D106" s="154" t="s">
        <v>314</v>
      </c>
      <c r="E106" s="154" t="s">
        <v>315</v>
      </c>
      <c r="F106" s="155" t="s">
        <v>316</v>
      </c>
      <c r="G106" s="142"/>
      <c r="H106" s="118"/>
      <c r="J106" s="154" t="s">
        <v>191</v>
      </c>
      <c r="K106" s="154" t="s">
        <v>229</v>
      </c>
      <c r="L106" s="154" t="s">
        <v>313</v>
      </c>
      <c r="M106" s="154" t="s">
        <v>314</v>
      </c>
      <c r="N106" s="154" t="s">
        <v>315</v>
      </c>
      <c r="O106" s="155" t="s">
        <v>316</v>
      </c>
      <c r="P106" s="142"/>
    </row>
    <row r="107" spans="1:16" ht="15.75" customHeight="1">
      <c r="A107" s="146"/>
      <c r="B107" s="146"/>
      <c r="C107" s="146"/>
      <c r="D107" s="146"/>
      <c r="E107" s="146"/>
      <c r="F107" s="119" t="s">
        <v>314</v>
      </c>
      <c r="G107" s="119" t="s">
        <v>315</v>
      </c>
      <c r="H107" s="118"/>
      <c r="J107" s="146"/>
      <c r="K107" s="146"/>
      <c r="L107" s="146"/>
      <c r="M107" s="146"/>
      <c r="N107" s="146"/>
      <c r="O107" s="119" t="s">
        <v>314</v>
      </c>
      <c r="P107" s="119" t="s">
        <v>315</v>
      </c>
    </row>
    <row r="108" spans="1:16" ht="15.75" customHeight="1">
      <c r="A108" s="30" t="s">
        <v>209</v>
      </c>
      <c r="B108" s="30"/>
      <c r="C108" s="30" t="s">
        <v>261</v>
      </c>
      <c r="D108" s="31"/>
      <c r="E108" s="31">
        <v>1100000</v>
      </c>
      <c r="F108" s="31"/>
      <c r="G108" s="31">
        <v>1100000</v>
      </c>
      <c r="H108" s="120"/>
      <c r="J108" s="30" t="s">
        <v>221</v>
      </c>
      <c r="K108" s="30" t="s">
        <v>325</v>
      </c>
      <c r="L108" s="30" t="s">
        <v>259</v>
      </c>
      <c r="M108" s="31"/>
      <c r="N108" s="31">
        <v>1100000</v>
      </c>
      <c r="O108" s="31"/>
      <c r="P108" s="31">
        <f>N108</f>
        <v>1100000</v>
      </c>
    </row>
    <row r="109" spans="1:16" ht="15.75" customHeight="1">
      <c r="A109" s="28" t="s">
        <v>209</v>
      </c>
      <c r="B109" s="28"/>
      <c r="C109" s="28" t="s">
        <v>372</v>
      </c>
      <c r="D109" s="45">
        <v>1100000</v>
      </c>
      <c r="E109" s="45"/>
      <c r="F109" s="45">
        <f>G108-D109</f>
        <v>0</v>
      </c>
      <c r="G109" s="45"/>
      <c r="H109" s="120"/>
      <c r="J109" s="28" t="s">
        <v>209</v>
      </c>
      <c r="K109" s="28" t="s">
        <v>21</v>
      </c>
      <c r="L109" s="28" t="s">
        <v>372</v>
      </c>
      <c r="M109" s="45">
        <v>1100000</v>
      </c>
      <c r="N109" s="45"/>
      <c r="O109" s="45">
        <f>P108-M109</f>
        <v>0</v>
      </c>
      <c r="P109" s="45"/>
    </row>
    <row r="110" spans="1:16" ht="15.75" customHeight="1">
      <c r="H110" s="118"/>
    </row>
    <row r="111" spans="1:16" ht="15.75" customHeight="1">
      <c r="A111" s="13" t="s">
        <v>40</v>
      </c>
      <c r="G111" s="13" t="s">
        <v>179</v>
      </c>
      <c r="H111" s="118"/>
      <c r="J111" s="13" t="s">
        <v>40</v>
      </c>
      <c r="P111" s="13" t="s">
        <v>179</v>
      </c>
    </row>
    <row r="112" spans="1:16" ht="15.75" customHeight="1">
      <c r="A112" s="154" t="s">
        <v>191</v>
      </c>
      <c r="B112" s="154" t="s">
        <v>229</v>
      </c>
      <c r="C112" s="154" t="s">
        <v>313</v>
      </c>
      <c r="D112" s="154" t="s">
        <v>314</v>
      </c>
      <c r="E112" s="154" t="s">
        <v>315</v>
      </c>
      <c r="F112" s="155" t="s">
        <v>316</v>
      </c>
      <c r="G112" s="142"/>
      <c r="H112" s="118"/>
      <c r="J112" s="154" t="s">
        <v>191</v>
      </c>
      <c r="K112" s="154" t="s">
        <v>229</v>
      </c>
      <c r="L112" s="154" t="s">
        <v>313</v>
      </c>
      <c r="M112" s="154" t="s">
        <v>314</v>
      </c>
      <c r="N112" s="154" t="s">
        <v>315</v>
      </c>
      <c r="O112" s="155" t="s">
        <v>316</v>
      </c>
      <c r="P112" s="142"/>
    </row>
    <row r="113" spans="1:16" ht="15.75" customHeight="1">
      <c r="A113" s="146"/>
      <c r="B113" s="146"/>
      <c r="C113" s="146"/>
      <c r="D113" s="146"/>
      <c r="E113" s="146"/>
      <c r="F113" s="119" t="s">
        <v>314</v>
      </c>
      <c r="G113" s="119" t="s">
        <v>315</v>
      </c>
      <c r="H113" s="118"/>
      <c r="J113" s="146"/>
      <c r="K113" s="146"/>
      <c r="L113" s="146"/>
      <c r="M113" s="146"/>
      <c r="N113" s="146"/>
      <c r="O113" s="119" t="s">
        <v>314</v>
      </c>
      <c r="P113" s="119" t="s">
        <v>315</v>
      </c>
    </row>
    <row r="114" spans="1:16" ht="15.75" customHeight="1">
      <c r="A114" s="30" t="s">
        <v>209</v>
      </c>
      <c r="B114" s="30"/>
      <c r="C114" s="30" t="s">
        <v>250</v>
      </c>
      <c r="D114" s="31"/>
      <c r="E114" s="31">
        <v>10000</v>
      </c>
      <c r="F114" s="31"/>
      <c r="G114" s="31">
        <v>10000</v>
      </c>
      <c r="H114" s="120"/>
      <c r="J114" s="30" t="s">
        <v>244</v>
      </c>
      <c r="K114" s="30" t="s">
        <v>327</v>
      </c>
      <c r="L114" s="30" t="s">
        <v>247</v>
      </c>
      <c r="M114" s="31"/>
      <c r="N114" s="31">
        <v>10000</v>
      </c>
      <c r="O114" s="31"/>
      <c r="P114" s="31">
        <v>10000</v>
      </c>
    </row>
    <row r="115" spans="1:16" ht="15.75" customHeight="1">
      <c r="A115" s="28" t="s">
        <v>209</v>
      </c>
      <c r="B115" s="28"/>
      <c r="C115" s="28" t="s">
        <v>372</v>
      </c>
      <c r="D115" s="45">
        <v>10000</v>
      </c>
      <c r="E115" s="45"/>
      <c r="F115" s="45">
        <f>G114-D115</f>
        <v>0</v>
      </c>
      <c r="G115" s="45"/>
      <c r="H115" s="120"/>
      <c r="J115" s="28" t="s">
        <v>209</v>
      </c>
      <c r="K115" s="28" t="s">
        <v>21</v>
      </c>
      <c r="L115" s="28" t="s">
        <v>372</v>
      </c>
      <c r="M115" s="45">
        <v>10000</v>
      </c>
      <c r="N115" s="45"/>
      <c r="O115" s="45">
        <f>P114-M115</f>
        <v>0</v>
      </c>
      <c r="P115" s="45"/>
    </row>
    <row r="116" spans="1:16" ht="15.75" customHeight="1">
      <c r="H116" s="118"/>
    </row>
    <row r="117" spans="1:16" ht="15.75" customHeight="1">
      <c r="A117" s="13" t="s">
        <v>134</v>
      </c>
      <c r="G117" s="13" t="s">
        <v>328</v>
      </c>
      <c r="H117" s="118"/>
      <c r="J117" s="13" t="s">
        <v>134</v>
      </c>
    </row>
    <row r="118" spans="1:16" ht="15.75" customHeight="1">
      <c r="A118" s="154" t="s">
        <v>191</v>
      </c>
      <c r="B118" s="154" t="s">
        <v>229</v>
      </c>
      <c r="C118" s="154" t="s">
        <v>313</v>
      </c>
      <c r="D118" s="154" t="s">
        <v>314</v>
      </c>
      <c r="E118" s="154" t="s">
        <v>315</v>
      </c>
      <c r="F118" s="155" t="s">
        <v>316</v>
      </c>
      <c r="G118" s="142"/>
      <c r="H118" s="118"/>
      <c r="J118" s="154" t="s">
        <v>191</v>
      </c>
      <c r="K118" s="154" t="s">
        <v>229</v>
      </c>
      <c r="L118" s="154" t="s">
        <v>313</v>
      </c>
      <c r="M118" s="154" t="s">
        <v>314</v>
      </c>
      <c r="N118" s="154" t="s">
        <v>315</v>
      </c>
      <c r="O118" s="155" t="s">
        <v>316</v>
      </c>
      <c r="P118" s="142"/>
    </row>
    <row r="119" spans="1:16" ht="15.75" customHeight="1">
      <c r="A119" s="146"/>
      <c r="B119" s="146"/>
      <c r="C119" s="146"/>
      <c r="D119" s="146"/>
      <c r="E119" s="146"/>
      <c r="F119" s="119" t="s">
        <v>314</v>
      </c>
      <c r="G119" s="119" t="s">
        <v>315</v>
      </c>
      <c r="H119" s="118"/>
      <c r="J119" s="146"/>
      <c r="K119" s="146"/>
      <c r="L119" s="146"/>
      <c r="M119" s="146"/>
      <c r="N119" s="146"/>
      <c r="O119" s="119" t="s">
        <v>314</v>
      </c>
      <c r="P119" s="119" t="s">
        <v>315</v>
      </c>
    </row>
    <row r="120" spans="1:16" ht="15.75" customHeight="1">
      <c r="A120" s="30" t="s">
        <v>209</v>
      </c>
      <c r="B120" s="30"/>
      <c r="C120" s="30" t="s">
        <v>250</v>
      </c>
      <c r="D120" s="31">
        <v>100000</v>
      </c>
      <c r="E120" s="31"/>
      <c r="F120" s="31">
        <v>100000</v>
      </c>
      <c r="G120" s="31"/>
      <c r="H120" s="120"/>
      <c r="J120" s="30" t="s">
        <v>243</v>
      </c>
      <c r="K120" s="30"/>
      <c r="L120" s="30" t="s">
        <v>247</v>
      </c>
      <c r="M120" s="31">
        <v>100000</v>
      </c>
      <c r="N120" s="31"/>
      <c r="O120" s="31">
        <v>100000</v>
      </c>
      <c r="P120" s="31"/>
    </row>
    <row r="121" spans="1:16" ht="15.75" customHeight="1">
      <c r="A121" s="28" t="s">
        <v>209</v>
      </c>
      <c r="B121" s="28"/>
      <c r="C121" s="28" t="s">
        <v>372</v>
      </c>
      <c r="D121" s="45"/>
      <c r="E121" s="45">
        <v>100000</v>
      </c>
      <c r="F121" s="45">
        <f>F120-E121</f>
        <v>0</v>
      </c>
      <c r="G121" s="45"/>
      <c r="H121" s="120"/>
      <c r="J121" s="28" t="s">
        <v>209</v>
      </c>
      <c r="K121" s="28" t="s">
        <v>21</v>
      </c>
      <c r="L121" s="28" t="s">
        <v>372</v>
      </c>
      <c r="M121" s="45"/>
      <c r="N121" s="45">
        <v>100000</v>
      </c>
      <c r="O121" s="45">
        <f>P120-M121</f>
        <v>0</v>
      </c>
      <c r="P121" s="45"/>
    </row>
    <row r="122" spans="1:16" ht="15.75" customHeight="1">
      <c r="H122" s="118"/>
    </row>
    <row r="123" spans="1:16" ht="15.75" customHeight="1">
      <c r="A123" s="13" t="s">
        <v>183</v>
      </c>
      <c r="G123" s="13" t="s">
        <v>182</v>
      </c>
      <c r="H123" s="118"/>
      <c r="J123" s="13" t="s">
        <v>183</v>
      </c>
    </row>
    <row r="124" spans="1:16" ht="15.75" customHeight="1">
      <c r="A124" s="154" t="s">
        <v>191</v>
      </c>
      <c r="B124" s="154" t="s">
        <v>229</v>
      </c>
      <c r="C124" s="154" t="s">
        <v>313</v>
      </c>
      <c r="D124" s="154" t="s">
        <v>314</v>
      </c>
      <c r="E124" s="154" t="s">
        <v>315</v>
      </c>
      <c r="F124" s="155" t="s">
        <v>316</v>
      </c>
      <c r="G124" s="142"/>
      <c r="H124" s="118"/>
      <c r="J124" s="154" t="s">
        <v>191</v>
      </c>
      <c r="K124" s="154" t="s">
        <v>229</v>
      </c>
      <c r="L124" s="154" t="s">
        <v>313</v>
      </c>
      <c r="M124" s="154" t="s">
        <v>314</v>
      </c>
      <c r="N124" s="154" t="s">
        <v>315</v>
      </c>
      <c r="O124" s="155" t="s">
        <v>316</v>
      </c>
      <c r="P124" s="142"/>
    </row>
    <row r="125" spans="1:16" ht="15.75" customHeight="1">
      <c r="A125" s="146"/>
      <c r="B125" s="146"/>
      <c r="C125" s="146"/>
      <c r="D125" s="146"/>
      <c r="E125" s="146"/>
      <c r="F125" s="119" t="s">
        <v>314</v>
      </c>
      <c r="G125" s="119" t="s">
        <v>315</v>
      </c>
      <c r="H125" s="118"/>
      <c r="J125" s="146"/>
      <c r="K125" s="146"/>
      <c r="L125" s="146"/>
      <c r="M125" s="146"/>
      <c r="N125" s="146"/>
      <c r="O125" s="119" t="s">
        <v>314</v>
      </c>
      <c r="P125" s="119" t="s">
        <v>315</v>
      </c>
    </row>
    <row r="126" spans="1:16" ht="15.75" customHeight="1">
      <c r="A126" s="30" t="s">
        <v>209</v>
      </c>
      <c r="B126" s="30"/>
      <c r="C126" s="30" t="s">
        <v>250</v>
      </c>
      <c r="D126" s="31">
        <v>250000</v>
      </c>
      <c r="E126" s="31"/>
      <c r="F126" s="31">
        <v>250000</v>
      </c>
      <c r="G126" s="31"/>
      <c r="H126" s="120"/>
      <c r="J126" s="30" t="s">
        <v>209</v>
      </c>
      <c r="K126" s="30"/>
      <c r="L126" s="30" t="s">
        <v>247</v>
      </c>
      <c r="M126" s="31">
        <v>250000</v>
      </c>
      <c r="N126" s="31"/>
      <c r="O126" s="31">
        <v>250000</v>
      </c>
      <c r="P126" s="31"/>
    </row>
    <row r="127" spans="1:16" ht="15.75" customHeight="1">
      <c r="A127" s="28" t="s">
        <v>209</v>
      </c>
      <c r="B127" s="28"/>
      <c r="C127" s="28" t="s">
        <v>372</v>
      </c>
      <c r="D127" s="45"/>
      <c r="E127" s="45">
        <v>250000</v>
      </c>
      <c r="F127" s="45">
        <f>F126-E127</f>
        <v>0</v>
      </c>
      <c r="G127" s="45"/>
      <c r="H127" s="120"/>
      <c r="J127" s="28" t="s">
        <v>209</v>
      </c>
      <c r="K127" s="28" t="s">
        <v>21</v>
      </c>
      <c r="L127" s="28" t="s">
        <v>372</v>
      </c>
      <c r="M127" s="45"/>
      <c r="N127" s="45">
        <v>250000</v>
      </c>
      <c r="O127" s="45">
        <f>P126-M127</f>
        <v>0</v>
      </c>
      <c r="P127" s="45"/>
    </row>
    <row r="128" spans="1:16" ht="15.75" customHeight="1">
      <c r="H128" s="118"/>
    </row>
    <row r="129" spans="1:16" ht="15.75" customHeight="1">
      <c r="A129" s="13" t="s">
        <v>148</v>
      </c>
      <c r="G129" s="13" t="s">
        <v>184</v>
      </c>
      <c r="H129" s="118"/>
      <c r="J129" s="13" t="s">
        <v>148</v>
      </c>
      <c r="P129" s="13" t="s">
        <v>184</v>
      </c>
    </row>
    <row r="130" spans="1:16" ht="15.75" customHeight="1">
      <c r="A130" s="154" t="s">
        <v>191</v>
      </c>
      <c r="B130" s="154" t="s">
        <v>229</v>
      </c>
      <c r="C130" s="154" t="s">
        <v>313</v>
      </c>
      <c r="D130" s="154" t="s">
        <v>314</v>
      </c>
      <c r="E130" s="154" t="s">
        <v>315</v>
      </c>
      <c r="F130" s="155" t="s">
        <v>316</v>
      </c>
      <c r="G130" s="142"/>
      <c r="H130" s="118"/>
      <c r="J130" s="154" t="s">
        <v>191</v>
      </c>
      <c r="K130" s="154" t="s">
        <v>229</v>
      </c>
      <c r="L130" s="154" t="s">
        <v>313</v>
      </c>
      <c r="M130" s="154" t="s">
        <v>314</v>
      </c>
      <c r="N130" s="154" t="s">
        <v>315</v>
      </c>
      <c r="O130" s="155" t="s">
        <v>316</v>
      </c>
      <c r="P130" s="142"/>
    </row>
    <row r="131" spans="1:16" ht="15.75" customHeight="1">
      <c r="A131" s="146"/>
      <c r="B131" s="146"/>
      <c r="C131" s="146"/>
      <c r="D131" s="146"/>
      <c r="E131" s="146"/>
      <c r="F131" s="119" t="s">
        <v>314</v>
      </c>
      <c r="G131" s="119" t="s">
        <v>315</v>
      </c>
      <c r="H131" s="118"/>
      <c r="J131" s="146"/>
      <c r="K131" s="146"/>
      <c r="L131" s="146"/>
      <c r="M131" s="146"/>
      <c r="N131" s="146"/>
      <c r="O131" s="119" t="s">
        <v>314</v>
      </c>
      <c r="P131" s="119" t="s">
        <v>315</v>
      </c>
    </row>
    <row r="132" spans="1:16" ht="15.75" customHeight="1">
      <c r="A132" s="30" t="s">
        <v>209</v>
      </c>
      <c r="B132" s="30"/>
      <c r="C132" s="30" t="s">
        <v>261</v>
      </c>
      <c r="D132" s="31">
        <v>1250000</v>
      </c>
      <c r="E132" s="31"/>
      <c r="F132" s="31">
        <v>1250000</v>
      </c>
      <c r="G132" s="31"/>
      <c r="H132" s="120"/>
      <c r="J132" s="30" t="s">
        <v>209</v>
      </c>
      <c r="K132" s="30"/>
      <c r="L132" s="30" t="s">
        <v>259</v>
      </c>
      <c r="M132" s="31">
        <v>1250000</v>
      </c>
      <c r="N132" s="31"/>
      <c r="O132" s="31">
        <v>1250000</v>
      </c>
      <c r="P132" s="31"/>
    </row>
    <row r="133" spans="1:16" ht="15.75" customHeight="1">
      <c r="A133" s="28" t="s">
        <v>209</v>
      </c>
      <c r="B133" s="28"/>
      <c r="C133" s="28" t="s">
        <v>372</v>
      </c>
      <c r="D133" s="45"/>
      <c r="E133" s="45">
        <v>1250000</v>
      </c>
      <c r="F133" s="45">
        <f>F132-E133</f>
        <v>0</v>
      </c>
      <c r="G133" s="45"/>
      <c r="H133" s="120"/>
      <c r="J133" s="28" t="s">
        <v>209</v>
      </c>
      <c r="K133" s="28" t="s">
        <v>21</v>
      </c>
      <c r="L133" s="28" t="s">
        <v>372</v>
      </c>
      <c r="M133" s="45"/>
      <c r="N133" s="45">
        <v>1250000</v>
      </c>
      <c r="O133" s="45">
        <f>P132-M133</f>
        <v>0</v>
      </c>
      <c r="P133" s="45"/>
    </row>
    <row r="134" spans="1:16" ht="15.75" customHeight="1">
      <c r="H134" s="118"/>
    </row>
    <row r="135" spans="1:16" ht="15.75" customHeight="1">
      <c r="A135" s="13" t="s">
        <v>145</v>
      </c>
      <c r="G135" s="13" t="s">
        <v>186</v>
      </c>
      <c r="H135" s="118"/>
      <c r="J135" s="13" t="s">
        <v>145</v>
      </c>
      <c r="P135" s="13" t="s">
        <v>186</v>
      </c>
    </row>
    <row r="136" spans="1:16" ht="15.75" customHeight="1">
      <c r="A136" s="154" t="s">
        <v>191</v>
      </c>
      <c r="B136" s="154" t="s">
        <v>229</v>
      </c>
      <c r="C136" s="154" t="s">
        <v>313</v>
      </c>
      <c r="D136" s="154" t="s">
        <v>314</v>
      </c>
      <c r="E136" s="154" t="s">
        <v>315</v>
      </c>
      <c r="F136" s="155" t="s">
        <v>316</v>
      </c>
      <c r="G136" s="142"/>
      <c r="H136" s="118"/>
      <c r="J136" s="154" t="s">
        <v>191</v>
      </c>
      <c r="K136" s="154" t="s">
        <v>229</v>
      </c>
      <c r="L136" s="154" t="s">
        <v>313</v>
      </c>
      <c r="M136" s="154" t="s">
        <v>314</v>
      </c>
      <c r="N136" s="154" t="s">
        <v>315</v>
      </c>
      <c r="O136" s="155" t="s">
        <v>316</v>
      </c>
      <c r="P136" s="142"/>
    </row>
    <row r="137" spans="1:16" ht="15.75" customHeight="1">
      <c r="A137" s="146"/>
      <c r="B137" s="146"/>
      <c r="C137" s="146"/>
      <c r="D137" s="146"/>
      <c r="E137" s="146"/>
      <c r="F137" s="119" t="s">
        <v>314</v>
      </c>
      <c r="G137" s="119" t="s">
        <v>315</v>
      </c>
      <c r="H137" s="118"/>
      <c r="J137" s="146"/>
      <c r="K137" s="146"/>
      <c r="L137" s="146"/>
      <c r="M137" s="146"/>
      <c r="N137" s="146"/>
      <c r="O137" s="119" t="s">
        <v>314</v>
      </c>
      <c r="P137" s="119" t="s">
        <v>315</v>
      </c>
    </row>
    <row r="138" spans="1:16" ht="15.75" customHeight="1">
      <c r="A138" s="30" t="s">
        <v>209</v>
      </c>
      <c r="B138" s="30"/>
      <c r="C138" s="30" t="s">
        <v>261</v>
      </c>
      <c r="D138" s="31">
        <v>312500</v>
      </c>
      <c r="E138" s="31"/>
      <c r="F138" s="31">
        <v>312500</v>
      </c>
      <c r="G138" s="31"/>
      <c r="H138" s="120"/>
      <c r="J138" s="30" t="s">
        <v>209</v>
      </c>
      <c r="K138" s="30"/>
      <c r="L138" s="30" t="s">
        <v>259</v>
      </c>
      <c r="M138" s="31">
        <v>312500</v>
      </c>
      <c r="N138" s="31"/>
      <c r="O138" s="31">
        <v>312500</v>
      </c>
      <c r="P138" s="31"/>
    </row>
    <row r="139" spans="1:16" ht="15.75" customHeight="1">
      <c r="A139" s="28" t="s">
        <v>209</v>
      </c>
      <c r="B139" s="28"/>
      <c r="C139" s="28" t="s">
        <v>372</v>
      </c>
      <c r="D139" s="45"/>
      <c r="E139" s="45">
        <v>312500</v>
      </c>
      <c r="F139" s="45">
        <f>F138-E139</f>
        <v>0</v>
      </c>
      <c r="G139" s="45"/>
      <c r="H139" s="120"/>
      <c r="J139" s="28" t="s">
        <v>209</v>
      </c>
      <c r="K139" s="28" t="s">
        <v>21</v>
      </c>
      <c r="L139" s="28" t="s">
        <v>372</v>
      </c>
      <c r="M139" s="45"/>
      <c r="N139" s="45">
        <v>312500</v>
      </c>
      <c r="O139" s="45">
        <f>P138-M139</f>
        <v>0</v>
      </c>
      <c r="P139" s="45"/>
    </row>
    <row r="140" spans="1:16" ht="15.75" customHeight="1">
      <c r="H140" s="118"/>
    </row>
    <row r="141" spans="1:16" ht="15.75" customHeight="1">
      <c r="A141" s="13" t="s">
        <v>364</v>
      </c>
      <c r="G141" s="13" t="s">
        <v>370</v>
      </c>
      <c r="H141" s="118"/>
      <c r="J141" s="13" t="s">
        <v>364</v>
      </c>
      <c r="P141" s="13" t="s">
        <v>370</v>
      </c>
    </row>
    <row r="142" spans="1:16" ht="15.75" customHeight="1">
      <c r="A142" s="154" t="s">
        <v>191</v>
      </c>
      <c r="B142" s="154" t="s">
        <v>229</v>
      </c>
      <c r="C142" s="154" t="s">
        <v>313</v>
      </c>
      <c r="D142" s="154" t="s">
        <v>314</v>
      </c>
      <c r="E142" s="154" t="s">
        <v>315</v>
      </c>
      <c r="F142" s="155" t="s">
        <v>316</v>
      </c>
      <c r="G142" s="142"/>
      <c r="H142" s="118"/>
      <c r="J142" s="154" t="s">
        <v>191</v>
      </c>
      <c r="K142" s="154" t="s">
        <v>229</v>
      </c>
      <c r="L142" s="154" t="s">
        <v>313</v>
      </c>
      <c r="M142" s="154" t="s">
        <v>314</v>
      </c>
      <c r="N142" s="154" t="s">
        <v>315</v>
      </c>
      <c r="O142" s="155" t="s">
        <v>316</v>
      </c>
      <c r="P142" s="142"/>
    </row>
    <row r="143" spans="1:16" ht="15.75" customHeight="1">
      <c r="A143" s="146"/>
      <c r="B143" s="146"/>
      <c r="C143" s="146"/>
      <c r="D143" s="146"/>
      <c r="E143" s="146"/>
      <c r="F143" s="119" t="s">
        <v>314</v>
      </c>
      <c r="G143" s="119" t="s">
        <v>315</v>
      </c>
      <c r="H143" s="118"/>
      <c r="J143" s="146"/>
      <c r="K143" s="146"/>
      <c r="L143" s="146"/>
      <c r="M143" s="146"/>
      <c r="N143" s="146"/>
      <c r="O143" s="119" t="s">
        <v>314</v>
      </c>
      <c r="P143" s="119" t="s">
        <v>315</v>
      </c>
    </row>
    <row r="144" spans="1:16" ht="15.75" customHeight="1">
      <c r="A144" s="28" t="s">
        <v>209</v>
      </c>
      <c r="B144" s="28"/>
      <c r="C144" s="28" t="s">
        <v>372</v>
      </c>
      <c r="D144" s="45">
        <v>14665000</v>
      </c>
      <c r="E144" s="45">
        <v>14665000</v>
      </c>
      <c r="F144" s="45"/>
      <c r="G144" s="45"/>
      <c r="H144" s="118"/>
      <c r="J144" s="28" t="s">
        <v>209</v>
      </c>
      <c r="K144" s="28" t="s">
        <v>21</v>
      </c>
      <c r="L144" s="28" t="s">
        <v>372</v>
      </c>
      <c r="M144" s="45"/>
      <c r="N144" s="138">
        <v>14110000</v>
      </c>
      <c r="O144" s="45"/>
      <c r="P144" s="45">
        <f>N144</f>
        <v>14110000</v>
      </c>
    </row>
    <row r="145" spans="1:16" ht="15.75" customHeight="1">
      <c r="A145" s="30"/>
      <c r="B145" s="30"/>
      <c r="C145" s="30"/>
      <c r="D145" s="31"/>
      <c r="E145" s="31"/>
      <c r="F145" s="31"/>
      <c r="G145" s="31"/>
      <c r="H145" s="118"/>
      <c r="J145" s="28"/>
      <c r="K145" s="28"/>
      <c r="L145" s="28"/>
      <c r="M145" s="45">
        <v>12550000</v>
      </c>
      <c r="N145" s="45"/>
      <c r="O145" s="45"/>
      <c r="P145" s="45">
        <f>P144-M145</f>
        <v>1560000</v>
      </c>
    </row>
    <row r="146" spans="1:16" ht="15.75" customHeight="1">
      <c r="A146" s="30"/>
      <c r="B146" s="30"/>
      <c r="C146" s="30"/>
      <c r="D146" s="31"/>
      <c r="E146" s="31"/>
      <c r="F146" s="31"/>
      <c r="G146" s="31"/>
      <c r="H146" s="118"/>
      <c r="J146" s="28"/>
      <c r="K146" s="28"/>
      <c r="L146" s="28"/>
      <c r="M146" s="45"/>
      <c r="N146" s="138">
        <v>555000</v>
      </c>
      <c r="O146" s="45"/>
      <c r="P146" s="45">
        <f>P145+N146</f>
        <v>2115000</v>
      </c>
    </row>
    <row r="147" spans="1:16" ht="15.75" customHeight="1">
      <c r="H147" s="118"/>
      <c r="J147" s="28"/>
      <c r="K147" s="28"/>
      <c r="L147" s="28"/>
      <c r="M147" s="45">
        <v>2115000</v>
      </c>
      <c r="N147" s="45"/>
      <c r="O147" s="45"/>
      <c r="P147" s="45">
        <f>P146-M147</f>
        <v>0</v>
      </c>
    </row>
    <row r="148" spans="1:16" ht="15.75" customHeight="1">
      <c r="H148" s="118"/>
      <c r="J148" s="30"/>
      <c r="K148" s="30"/>
      <c r="L148" s="30"/>
      <c r="M148" s="31"/>
      <c r="N148" s="31"/>
      <c r="O148" s="31"/>
      <c r="P148" s="31"/>
    </row>
    <row r="149" spans="1:16" ht="15.75" customHeight="1">
      <c r="H149" s="118"/>
    </row>
    <row r="150" spans="1:16" ht="15.75" customHeight="1">
      <c r="A150" s="13" t="s">
        <v>13</v>
      </c>
      <c r="G150" s="13" t="s">
        <v>371</v>
      </c>
      <c r="H150" s="139"/>
      <c r="J150" s="13" t="s">
        <v>13</v>
      </c>
      <c r="P150" s="13" t="s">
        <v>371</v>
      </c>
    </row>
    <row r="151" spans="1:16" ht="15.75" customHeight="1">
      <c r="A151" s="154" t="s">
        <v>191</v>
      </c>
      <c r="B151" s="154" t="s">
        <v>229</v>
      </c>
      <c r="C151" s="154" t="s">
        <v>313</v>
      </c>
      <c r="D151" s="154" t="s">
        <v>314</v>
      </c>
      <c r="E151" s="154" t="s">
        <v>315</v>
      </c>
      <c r="F151" s="155" t="s">
        <v>316</v>
      </c>
      <c r="G151" s="142"/>
      <c r="H151" s="139"/>
      <c r="J151" s="154" t="s">
        <v>191</v>
      </c>
      <c r="K151" s="154" t="s">
        <v>229</v>
      </c>
      <c r="L151" s="154" t="s">
        <v>313</v>
      </c>
      <c r="M151" s="154" t="s">
        <v>314</v>
      </c>
      <c r="N151" s="154" t="s">
        <v>315</v>
      </c>
      <c r="O151" s="155" t="s">
        <v>316</v>
      </c>
      <c r="P151" s="142"/>
    </row>
    <row r="152" spans="1:16" ht="15.75" customHeight="1">
      <c r="A152" s="146"/>
      <c r="B152" s="146"/>
      <c r="C152" s="146"/>
      <c r="D152" s="146"/>
      <c r="E152" s="146"/>
      <c r="F152" s="119" t="s">
        <v>314</v>
      </c>
      <c r="G152" s="119" t="s">
        <v>315</v>
      </c>
      <c r="H152" s="139"/>
      <c r="J152" s="146"/>
      <c r="K152" s="146"/>
      <c r="L152" s="146"/>
      <c r="M152" s="146"/>
      <c r="N152" s="146"/>
      <c r="O152" s="119" t="s">
        <v>314</v>
      </c>
      <c r="P152" s="119" t="s">
        <v>315</v>
      </c>
    </row>
    <row r="153" spans="1:16" ht="15.75" customHeight="1">
      <c r="A153" s="28" t="s">
        <v>209</v>
      </c>
      <c r="B153" s="28"/>
      <c r="C153" s="28" t="s">
        <v>372</v>
      </c>
      <c r="D153" s="45">
        <v>555000</v>
      </c>
      <c r="E153" s="45"/>
      <c r="F153" s="138">
        <f>D153</f>
        <v>555000</v>
      </c>
      <c r="G153" s="45"/>
      <c r="H153" s="139"/>
      <c r="J153" s="28" t="s">
        <v>209</v>
      </c>
      <c r="K153" s="28" t="s">
        <v>21</v>
      </c>
      <c r="L153" s="28" t="s">
        <v>372</v>
      </c>
      <c r="M153" s="45">
        <v>555000</v>
      </c>
      <c r="N153" s="45"/>
      <c r="O153" s="45">
        <f>M153</f>
        <v>555000</v>
      </c>
      <c r="P153" s="45"/>
    </row>
    <row r="154" spans="1:16" ht="15.75" customHeight="1">
      <c r="A154" s="30"/>
      <c r="B154" s="30"/>
      <c r="C154" s="30"/>
      <c r="D154" s="31"/>
      <c r="E154" s="31"/>
      <c r="F154" s="31"/>
      <c r="G154" s="31"/>
      <c r="H154" s="139"/>
      <c r="J154" s="30"/>
      <c r="K154" s="30"/>
      <c r="L154" s="30"/>
      <c r="M154" s="31"/>
      <c r="N154" s="31"/>
      <c r="O154" s="31"/>
      <c r="P154" s="31"/>
    </row>
    <row r="155" spans="1:16" ht="15.75" customHeight="1">
      <c r="A155" s="30"/>
      <c r="B155" s="30"/>
      <c r="C155" s="30"/>
      <c r="D155" s="31"/>
      <c r="E155" s="31"/>
      <c r="F155" s="31"/>
      <c r="G155" s="31"/>
      <c r="H155" s="139"/>
      <c r="J155" s="30"/>
      <c r="K155" s="30"/>
      <c r="L155" s="30"/>
      <c r="M155" s="31"/>
      <c r="N155" s="31"/>
      <c r="O155" s="31"/>
      <c r="P155" s="31"/>
    </row>
    <row r="156" spans="1:16" ht="15.75" customHeight="1">
      <c r="A156" s="30"/>
      <c r="B156" s="30"/>
      <c r="C156" s="30"/>
      <c r="D156" s="31"/>
      <c r="E156" s="31"/>
      <c r="F156" s="31"/>
      <c r="G156" s="31"/>
      <c r="H156" s="139"/>
      <c r="J156" s="30"/>
      <c r="K156" s="30"/>
      <c r="L156" s="30"/>
      <c r="M156" s="31"/>
      <c r="N156" s="31"/>
      <c r="O156" s="31"/>
      <c r="P156" s="31"/>
    </row>
    <row r="157" spans="1:16" ht="15.75" customHeight="1">
      <c r="A157" s="30"/>
      <c r="B157" s="30"/>
      <c r="C157" s="30"/>
      <c r="D157" s="31"/>
      <c r="E157" s="31"/>
      <c r="F157" s="31"/>
      <c r="G157" s="31"/>
      <c r="H157" s="139"/>
      <c r="J157" s="30"/>
      <c r="K157" s="30"/>
      <c r="L157" s="30"/>
      <c r="M157" s="31"/>
      <c r="N157" s="31"/>
      <c r="O157" s="31"/>
      <c r="P157" s="31"/>
    </row>
    <row r="158" spans="1:16" ht="15.75" customHeight="1">
      <c r="H158" s="139"/>
    </row>
    <row r="159" spans="1:16" ht="15.75" customHeight="1"/>
    <row r="160" spans="1:1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spans="2:2" ht="15.75" customHeight="1">
      <c r="B177" s="52"/>
    </row>
    <row r="178" spans="2:2" ht="15.75" customHeight="1"/>
    <row r="179" spans="2:2" ht="15.75" customHeight="1"/>
    <row r="180" spans="2:2" ht="15.75" customHeight="1"/>
    <row r="181" spans="2:2" ht="15.75" customHeight="1"/>
    <row r="182" spans="2:2" ht="15.75" customHeight="1"/>
    <row r="183" spans="2:2" ht="15.75" customHeight="1"/>
    <row r="184" spans="2:2" ht="15.75" customHeight="1"/>
    <row r="185" spans="2:2" ht="15.75" customHeight="1"/>
    <row r="186" spans="2:2" ht="15.75" customHeight="1"/>
    <row r="187" spans="2:2" ht="15.75" customHeight="1"/>
    <row r="188" spans="2:2" ht="15.75" customHeight="1"/>
    <row r="189" spans="2:2" ht="15.75" customHeight="1"/>
    <row r="190" spans="2:2" ht="15.75" customHeight="1"/>
    <row r="191" spans="2:2" ht="15.75" customHeight="1"/>
    <row r="192" spans="2: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2">
    <mergeCell ref="K124:K125"/>
    <mergeCell ref="L124:L125"/>
    <mergeCell ref="M124:M125"/>
    <mergeCell ref="N124:N125"/>
    <mergeCell ref="O124:P124"/>
    <mergeCell ref="A124:A125"/>
    <mergeCell ref="B124:B125"/>
    <mergeCell ref="C124:C125"/>
    <mergeCell ref="D124:D125"/>
    <mergeCell ref="E124:E125"/>
    <mergeCell ref="F124:G124"/>
    <mergeCell ref="J124:J125"/>
    <mergeCell ref="K118:K119"/>
    <mergeCell ref="L118:L119"/>
    <mergeCell ref="M118:M119"/>
    <mergeCell ref="N118:N119"/>
    <mergeCell ref="O118:P118"/>
    <mergeCell ref="A118:A119"/>
    <mergeCell ref="B118:B119"/>
    <mergeCell ref="C118:C119"/>
    <mergeCell ref="D118:D119"/>
    <mergeCell ref="E118:E119"/>
    <mergeCell ref="F118:G118"/>
    <mergeCell ref="J118:J119"/>
    <mergeCell ref="K112:K113"/>
    <mergeCell ref="L112:L113"/>
    <mergeCell ref="M112:M113"/>
    <mergeCell ref="N112:N113"/>
    <mergeCell ref="O112:P112"/>
    <mergeCell ref="A112:A113"/>
    <mergeCell ref="B112:B113"/>
    <mergeCell ref="C112:C113"/>
    <mergeCell ref="D112:D113"/>
    <mergeCell ref="E112:E113"/>
    <mergeCell ref="F112:G112"/>
    <mergeCell ref="J112:J113"/>
    <mergeCell ref="K106:K107"/>
    <mergeCell ref="L106:L107"/>
    <mergeCell ref="M106:M107"/>
    <mergeCell ref="N106:N107"/>
    <mergeCell ref="O106:P106"/>
    <mergeCell ref="A106:A107"/>
    <mergeCell ref="B106:B107"/>
    <mergeCell ref="C106:C107"/>
    <mergeCell ref="D106:D107"/>
    <mergeCell ref="E106:E107"/>
    <mergeCell ref="F106:G106"/>
    <mergeCell ref="J106:J107"/>
    <mergeCell ref="K97:K98"/>
    <mergeCell ref="L97:L98"/>
    <mergeCell ref="M97:M98"/>
    <mergeCell ref="N97:N98"/>
    <mergeCell ref="O97:P97"/>
    <mergeCell ref="A97:A98"/>
    <mergeCell ref="B97:B98"/>
    <mergeCell ref="C97:C98"/>
    <mergeCell ref="D97:D98"/>
    <mergeCell ref="E97:E98"/>
    <mergeCell ref="F97:G97"/>
    <mergeCell ref="J97:J98"/>
    <mergeCell ref="K91:K92"/>
    <mergeCell ref="L91:L92"/>
    <mergeCell ref="M91:M92"/>
    <mergeCell ref="N91:N92"/>
    <mergeCell ref="O91:P91"/>
    <mergeCell ref="A91:A92"/>
    <mergeCell ref="B91:B92"/>
    <mergeCell ref="C91:C92"/>
    <mergeCell ref="D91:D92"/>
    <mergeCell ref="E91:E92"/>
    <mergeCell ref="F91:G91"/>
    <mergeCell ref="J91:J92"/>
    <mergeCell ref="K82:K83"/>
    <mergeCell ref="L82:L83"/>
    <mergeCell ref="M82:M83"/>
    <mergeCell ref="N82:N83"/>
    <mergeCell ref="O82:P82"/>
    <mergeCell ref="A82:A83"/>
    <mergeCell ref="B82:B83"/>
    <mergeCell ref="C82:C83"/>
    <mergeCell ref="D82:D83"/>
    <mergeCell ref="E82:E83"/>
    <mergeCell ref="F82:G82"/>
    <mergeCell ref="J82:J83"/>
    <mergeCell ref="K151:K152"/>
    <mergeCell ref="L151:L152"/>
    <mergeCell ref="M151:M152"/>
    <mergeCell ref="N151:N152"/>
    <mergeCell ref="O151:P151"/>
    <mergeCell ref="A151:A152"/>
    <mergeCell ref="B151:B152"/>
    <mergeCell ref="C151:C152"/>
    <mergeCell ref="D151:D152"/>
    <mergeCell ref="E151:E152"/>
    <mergeCell ref="F151:G151"/>
    <mergeCell ref="J151:J152"/>
    <mergeCell ref="K29:K30"/>
    <mergeCell ref="L29:L30"/>
    <mergeCell ref="M29:M30"/>
    <mergeCell ref="N29:N30"/>
    <mergeCell ref="O29:P29"/>
    <mergeCell ref="A29:A30"/>
    <mergeCell ref="B29:B30"/>
    <mergeCell ref="C29:C30"/>
    <mergeCell ref="D29:D30"/>
    <mergeCell ref="E29:E30"/>
    <mergeCell ref="F29:G29"/>
    <mergeCell ref="J29:J30"/>
    <mergeCell ref="K19:K20"/>
    <mergeCell ref="L19:L20"/>
    <mergeCell ref="M19:M20"/>
    <mergeCell ref="N19:N20"/>
    <mergeCell ref="O19:P19"/>
    <mergeCell ref="A19:A20"/>
    <mergeCell ref="B19:B20"/>
    <mergeCell ref="C19:C20"/>
    <mergeCell ref="D19:D20"/>
    <mergeCell ref="E19:E20"/>
    <mergeCell ref="F19:G19"/>
    <mergeCell ref="J19:J20"/>
    <mergeCell ref="K5:K6"/>
    <mergeCell ref="L5:L6"/>
    <mergeCell ref="M5:M6"/>
    <mergeCell ref="N5:N6"/>
    <mergeCell ref="O5:P5"/>
    <mergeCell ref="A5:A6"/>
    <mergeCell ref="B5:B6"/>
    <mergeCell ref="C5:C6"/>
    <mergeCell ref="D5:D6"/>
    <mergeCell ref="E5:E6"/>
    <mergeCell ref="F5:G5"/>
    <mergeCell ref="J5:J6"/>
    <mergeCell ref="K142:K143"/>
    <mergeCell ref="L142:L143"/>
    <mergeCell ref="M142:M143"/>
    <mergeCell ref="N142:N143"/>
    <mergeCell ref="O142:P142"/>
    <mergeCell ref="A142:A143"/>
    <mergeCell ref="B142:B143"/>
    <mergeCell ref="C142:C143"/>
    <mergeCell ref="D142:D143"/>
    <mergeCell ref="E142:E143"/>
    <mergeCell ref="F142:G142"/>
    <mergeCell ref="J142:J143"/>
    <mergeCell ref="K136:K137"/>
    <mergeCell ref="L136:L137"/>
    <mergeCell ref="M136:M137"/>
    <mergeCell ref="N136:N137"/>
    <mergeCell ref="O136:P136"/>
    <mergeCell ref="A136:A137"/>
    <mergeCell ref="B136:B137"/>
    <mergeCell ref="C136:C137"/>
    <mergeCell ref="D136:D137"/>
    <mergeCell ref="E136:E137"/>
    <mergeCell ref="F136:G136"/>
    <mergeCell ref="J136:J137"/>
    <mergeCell ref="K130:K131"/>
    <mergeCell ref="L130:L131"/>
    <mergeCell ref="M130:M131"/>
    <mergeCell ref="N130:N131"/>
    <mergeCell ref="O130:P130"/>
    <mergeCell ref="A130:A131"/>
    <mergeCell ref="B130:B131"/>
    <mergeCell ref="C130:C131"/>
    <mergeCell ref="D130:D131"/>
    <mergeCell ref="E130:E131"/>
    <mergeCell ref="F130:G130"/>
    <mergeCell ref="J130:J131"/>
    <mergeCell ref="K76:K77"/>
    <mergeCell ref="L76:L77"/>
    <mergeCell ref="M76:M77"/>
    <mergeCell ref="N76:N77"/>
    <mergeCell ref="O76:P76"/>
    <mergeCell ref="A76:A77"/>
    <mergeCell ref="B76:B77"/>
    <mergeCell ref="C76:C77"/>
    <mergeCell ref="D76:D77"/>
    <mergeCell ref="E76:E77"/>
    <mergeCell ref="F76:G76"/>
    <mergeCell ref="J76:J77"/>
    <mergeCell ref="K69:K70"/>
    <mergeCell ref="L69:L70"/>
    <mergeCell ref="M69:M70"/>
    <mergeCell ref="N69:N70"/>
    <mergeCell ref="O69:P69"/>
    <mergeCell ref="A69:A70"/>
    <mergeCell ref="B69:B70"/>
    <mergeCell ref="C69:C70"/>
    <mergeCell ref="D69:D70"/>
    <mergeCell ref="E69:E70"/>
    <mergeCell ref="F69:G69"/>
    <mergeCell ref="J69:J70"/>
    <mergeCell ref="K59:K60"/>
    <mergeCell ref="L59:L60"/>
    <mergeCell ref="M59:M60"/>
    <mergeCell ref="N59:N60"/>
    <mergeCell ref="O59:P59"/>
    <mergeCell ref="A59:A60"/>
    <mergeCell ref="B59:B60"/>
    <mergeCell ref="C59:C60"/>
    <mergeCell ref="D59:D60"/>
    <mergeCell ref="E59:E60"/>
    <mergeCell ref="F59:G59"/>
    <mergeCell ref="J59:J60"/>
    <mergeCell ref="K53:K54"/>
    <mergeCell ref="L53:L54"/>
    <mergeCell ref="M53:M54"/>
    <mergeCell ref="N53:N54"/>
    <mergeCell ref="O53:P53"/>
    <mergeCell ref="A53:A54"/>
    <mergeCell ref="B53:B54"/>
    <mergeCell ref="C53:C54"/>
    <mergeCell ref="D53:D54"/>
    <mergeCell ref="E53:E54"/>
    <mergeCell ref="F53:G53"/>
    <mergeCell ref="J53:J54"/>
    <mergeCell ref="K47:K48"/>
    <mergeCell ref="L47:L48"/>
    <mergeCell ref="M47:M48"/>
    <mergeCell ref="N47:N48"/>
    <mergeCell ref="O47:P47"/>
    <mergeCell ref="A47:A48"/>
    <mergeCell ref="B47:B48"/>
    <mergeCell ref="C47:C48"/>
    <mergeCell ref="D47:D48"/>
    <mergeCell ref="E47:E48"/>
    <mergeCell ref="F47:G47"/>
    <mergeCell ref="J47:J48"/>
    <mergeCell ref="K41:K42"/>
    <mergeCell ref="L41:L42"/>
    <mergeCell ref="M41:M42"/>
    <mergeCell ref="N41:N42"/>
    <mergeCell ref="O41:P41"/>
    <mergeCell ref="A41:A42"/>
    <mergeCell ref="B41:B42"/>
    <mergeCell ref="C41:C42"/>
    <mergeCell ref="D41:D42"/>
    <mergeCell ref="E41:E42"/>
    <mergeCell ref="F41:G41"/>
    <mergeCell ref="J41:J42"/>
    <mergeCell ref="K35:K36"/>
    <mergeCell ref="L35:L36"/>
    <mergeCell ref="M35:M36"/>
    <mergeCell ref="N35:N36"/>
    <mergeCell ref="O35:P35"/>
    <mergeCell ref="A35:A36"/>
    <mergeCell ref="B35:B36"/>
    <mergeCell ref="C35:C36"/>
    <mergeCell ref="D35:D36"/>
    <mergeCell ref="E35:E36"/>
    <mergeCell ref="F35:G35"/>
    <mergeCell ref="J35:J36"/>
  </mergeCells>
  <pageMargins left="0.7" right="0.7" top="0.75" bottom="0.75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000"/>
  <sheetViews>
    <sheetView workbookViewId="0"/>
  </sheetViews>
  <sheetFormatPr defaultColWidth="14.42578125" defaultRowHeight="15" customHeight="1"/>
  <cols>
    <col min="1" max="1" width="12.42578125" customWidth="1"/>
    <col min="2" max="2" width="27.85546875" customWidth="1"/>
    <col min="3" max="4" width="15.28515625" customWidth="1"/>
    <col min="5" max="7" width="8.7109375" customWidth="1"/>
    <col min="8" max="8" width="15.28515625" customWidth="1"/>
    <col min="9" max="26" width="8.7109375" customWidth="1"/>
  </cols>
  <sheetData>
    <row r="1" spans="1:4">
      <c r="A1" s="13" t="s">
        <v>17</v>
      </c>
    </row>
    <row r="2" spans="1:4">
      <c r="A2" s="163" t="s">
        <v>160</v>
      </c>
      <c r="B2" s="163" t="s">
        <v>330</v>
      </c>
      <c r="C2" s="162" t="s">
        <v>316</v>
      </c>
      <c r="D2" s="142"/>
    </row>
    <row r="3" spans="1:4">
      <c r="A3" s="146"/>
      <c r="B3" s="146"/>
      <c r="C3" s="30" t="s">
        <v>6</v>
      </c>
      <c r="D3" s="30" t="s">
        <v>7</v>
      </c>
    </row>
    <row r="4" spans="1:4">
      <c r="A4" s="57" t="s">
        <v>7</v>
      </c>
      <c r="B4" s="30" t="s">
        <v>5</v>
      </c>
      <c r="C4" s="31">
        <f>'Buku Besar ( stlh penutupan )'!F9</f>
        <v>67837500</v>
      </c>
      <c r="D4" s="30"/>
    </row>
    <row r="5" spans="1:4">
      <c r="A5" s="57" t="s">
        <v>162</v>
      </c>
      <c r="B5" s="30" t="s">
        <v>9</v>
      </c>
      <c r="C5" s="31">
        <f>'Buku Besar ( stlh penutupan )'!F23</f>
        <v>8575000</v>
      </c>
      <c r="D5" s="30"/>
    </row>
    <row r="6" spans="1:4">
      <c r="A6" s="57" t="s">
        <v>371</v>
      </c>
      <c r="B6" s="30" t="s">
        <v>13</v>
      </c>
      <c r="C6" s="31">
        <f>'Buku Besar ( stlh penutupan )'!F153</f>
        <v>555000</v>
      </c>
      <c r="D6" s="30"/>
    </row>
    <row r="7" spans="1:4">
      <c r="A7" s="57" t="s">
        <v>164</v>
      </c>
      <c r="B7" s="30" t="s">
        <v>20</v>
      </c>
      <c r="C7" s="31">
        <f>'Buku Besar ( stlh penutupan )'!F31</f>
        <v>500000000</v>
      </c>
      <c r="D7" s="30"/>
    </row>
    <row r="8" spans="1:4">
      <c r="A8" s="57" t="s">
        <v>165</v>
      </c>
      <c r="B8" s="30" t="s">
        <v>22</v>
      </c>
      <c r="C8" s="31">
        <f>'Buku Besar ( stlh penutupan )'!F37</f>
        <v>300000000</v>
      </c>
      <c r="D8" s="30"/>
    </row>
    <row r="9" spans="1:4">
      <c r="A9" s="57" t="s">
        <v>166</v>
      </c>
      <c r="B9" s="30" t="s">
        <v>24</v>
      </c>
      <c r="C9" s="31">
        <f>'Buku Besar ( stlh penutupan )'!F43</f>
        <v>30000000</v>
      </c>
      <c r="D9" s="30"/>
    </row>
    <row r="10" spans="1:4">
      <c r="A10" s="57" t="s">
        <v>167</v>
      </c>
      <c r="B10" s="30" t="s">
        <v>168</v>
      </c>
      <c r="C10" s="30"/>
      <c r="D10" s="31">
        <f>'Buku Besar ( stlh penutupan )'!G49</f>
        <v>1250000</v>
      </c>
    </row>
    <row r="11" spans="1:4">
      <c r="A11" s="57" t="s">
        <v>169</v>
      </c>
      <c r="B11" s="30" t="s">
        <v>170</v>
      </c>
      <c r="C11" s="30"/>
      <c r="D11" s="31">
        <f>'Buku Besar ( stlh penutupan )'!G55</f>
        <v>312500</v>
      </c>
    </row>
    <row r="12" spans="1:4">
      <c r="A12" s="57" t="s">
        <v>171</v>
      </c>
      <c r="B12" s="30" t="s">
        <v>172</v>
      </c>
      <c r="C12" s="30"/>
      <c r="D12" s="31">
        <f>'Buku Besar ( stlh penutupan )'!G63</f>
        <v>4290000</v>
      </c>
    </row>
    <row r="13" spans="1:4">
      <c r="A13" s="57" t="s">
        <v>173</v>
      </c>
      <c r="B13" s="30" t="s">
        <v>33</v>
      </c>
      <c r="C13" s="30"/>
      <c r="D13" s="31">
        <f>'Buku Besar ( stlh penutupan )'!G72</f>
        <v>901115000</v>
      </c>
    </row>
    <row r="14" spans="1:4">
      <c r="A14" s="57" t="s">
        <v>174</v>
      </c>
      <c r="B14" s="30" t="s">
        <v>34</v>
      </c>
      <c r="C14" s="31"/>
      <c r="D14" s="30"/>
    </row>
    <row r="15" spans="1:4">
      <c r="A15" s="57" t="s">
        <v>175</v>
      </c>
      <c r="B15" s="30" t="s">
        <v>36</v>
      </c>
      <c r="C15" s="30"/>
      <c r="D15" s="31"/>
    </row>
    <row r="16" spans="1:4">
      <c r="A16" s="57" t="s">
        <v>176</v>
      </c>
      <c r="B16" s="30" t="s">
        <v>38</v>
      </c>
      <c r="C16" s="31"/>
      <c r="D16" s="30"/>
    </row>
    <row r="17" spans="1:8">
      <c r="A17" s="57" t="s">
        <v>177</v>
      </c>
      <c r="B17" s="30" t="s">
        <v>39</v>
      </c>
      <c r="C17" s="31"/>
      <c r="D17" s="30"/>
    </row>
    <row r="18" spans="1:8">
      <c r="A18" s="57" t="s">
        <v>178</v>
      </c>
      <c r="B18" s="30" t="s">
        <v>121</v>
      </c>
      <c r="C18" s="30"/>
      <c r="D18" s="31"/>
    </row>
    <row r="19" spans="1:8">
      <c r="A19" s="57" t="s">
        <v>179</v>
      </c>
      <c r="B19" s="30" t="s">
        <v>40</v>
      </c>
      <c r="C19" s="30"/>
      <c r="D19" s="31"/>
    </row>
    <row r="20" spans="1:8">
      <c r="A20" s="57" t="s">
        <v>328</v>
      </c>
      <c r="B20" s="30" t="s">
        <v>134</v>
      </c>
      <c r="C20" s="31"/>
      <c r="D20" s="30"/>
    </row>
    <row r="21" spans="1:8" ht="15.75" customHeight="1">
      <c r="A21" s="57" t="s">
        <v>182</v>
      </c>
      <c r="B21" s="30" t="s">
        <v>183</v>
      </c>
      <c r="C21" s="31"/>
      <c r="D21" s="30"/>
    </row>
    <row r="22" spans="1:8" ht="15.75" customHeight="1">
      <c r="A22" s="57" t="s">
        <v>184</v>
      </c>
      <c r="B22" s="30" t="s">
        <v>148</v>
      </c>
      <c r="C22" s="31"/>
      <c r="D22" s="30"/>
    </row>
    <row r="23" spans="1:8" ht="15.75" customHeight="1">
      <c r="A23" s="57" t="s">
        <v>186</v>
      </c>
      <c r="B23" s="30" t="s">
        <v>145</v>
      </c>
      <c r="C23" s="31"/>
      <c r="D23" s="30"/>
    </row>
    <row r="24" spans="1:8" ht="15.75" customHeight="1">
      <c r="B24" s="52"/>
      <c r="C24" s="31">
        <f t="shared" ref="C24:D24" si="0">SUM(C4:C23)</f>
        <v>906967500</v>
      </c>
      <c r="D24" s="31">
        <f t="shared" si="0"/>
        <v>906967500</v>
      </c>
    </row>
    <row r="25" spans="1:8" ht="15.75" customHeight="1"/>
    <row r="26" spans="1:8" ht="15.75" customHeight="1">
      <c r="A26" s="13" t="s">
        <v>375</v>
      </c>
    </row>
    <row r="27" spans="1:8" ht="15.75" customHeight="1"/>
    <row r="28" spans="1:8" ht="15.75" customHeight="1">
      <c r="A28" s="121" t="s">
        <v>350</v>
      </c>
      <c r="B28" s="122"/>
      <c r="C28" s="122"/>
      <c r="D28" s="122"/>
      <c r="E28" s="122" t="s">
        <v>351</v>
      </c>
      <c r="F28" s="122"/>
      <c r="G28" s="122"/>
      <c r="H28" s="124"/>
    </row>
    <row r="29" spans="1:8" ht="15.75" customHeight="1">
      <c r="A29" s="125" t="s">
        <v>352</v>
      </c>
      <c r="B29" s="19"/>
      <c r="E29" s="13" t="s">
        <v>353</v>
      </c>
      <c r="H29" s="126"/>
    </row>
    <row r="30" spans="1:8" ht="15.75" customHeight="1">
      <c r="A30" s="125" t="s">
        <v>5</v>
      </c>
      <c r="B30" s="19">
        <f t="shared" ref="B30:B32" si="1">C4</f>
        <v>67837500</v>
      </c>
      <c r="E30" s="13" t="s">
        <v>29</v>
      </c>
      <c r="H30" s="131">
        <f>D12</f>
        <v>4290000</v>
      </c>
    </row>
    <row r="31" spans="1:8" ht="15.75" customHeight="1">
      <c r="A31" s="125" t="s">
        <v>9</v>
      </c>
      <c r="B31" s="19">
        <f t="shared" si="1"/>
        <v>8575000</v>
      </c>
      <c r="H31" s="126"/>
    </row>
    <row r="32" spans="1:8" ht="15.75" customHeight="1">
      <c r="A32" s="125" t="s">
        <v>13</v>
      </c>
      <c r="B32" s="129">
        <f t="shared" si="1"/>
        <v>555000</v>
      </c>
      <c r="H32" s="126"/>
    </row>
    <row r="33" spans="1:8" ht="15.75" customHeight="1">
      <c r="A33" s="125" t="s">
        <v>354</v>
      </c>
      <c r="C33" s="19">
        <f>B30+B31+B32</f>
        <v>76967500</v>
      </c>
      <c r="H33" s="126"/>
    </row>
    <row r="34" spans="1:8" ht="15.75" customHeight="1">
      <c r="A34" s="125"/>
      <c r="H34" s="126"/>
    </row>
    <row r="35" spans="1:8" ht="15.75" customHeight="1">
      <c r="A35" s="125" t="s">
        <v>355</v>
      </c>
      <c r="E35" s="13" t="s">
        <v>33</v>
      </c>
      <c r="H35" s="131">
        <f>D13</f>
        <v>901115000</v>
      </c>
    </row>
    <row r="36" spans="1:8" ht="15.75" customHeight="1">
      <c r="A36" s="125" t="s">
        <v>20</v>
      </c>
      <c r="B36" s="19">
        <f t="shared" ref="B36:B37" si="2">C7</f>
        <v>500000000</v>
      </c>
      <c r="H36" s="126"/>
    </row>
    <row r="37" spans="1:8" ht="15.75" customHeight="1">
      <c r="A37" s="125" t="s">
        <v>356</v>
      </c>
      <c r="B37" s="19">
        <f t="shared" si="2"/>
        <v>300000000</v>
      </c>
      <c r="H37" s="126"/>
    </row>
    <row r="38" spans="1:8" ht="15.75" customHeight="1">
      <c r="A38" s="125" t="s">
        <v>168</v>
      </c>
      <c r="B38" s="19">
        <v>-1250000</v>
      </c>
      <c r="H38" s="126"/>
    </row>
    <row r="39" spans="1:8" ht="15.75" customHeight="1">
      <c r="A39" s="125" t="s">
        <v>24</v>
      </c>
      <c r="B39" s="19">
        <f>C9</f>
        <v>30000000</v>
      </c>
      <c r="H39" s="126"/>
    </row>
    <row r="40" spans="1:8" ht="15.75" customHeight="1">
      <c r="A40" s="125" t="s">
        <v>170</v>
      </c>
      <c r="B40" s="129">
        <v>-312500</v>
      </c>
      <c r="H40" s="126"/>
    </row>
    <row r="41" spans="1:8" ht="15.75" customHeight="1">
      <c r="A41" s="125" t="s">
        <v>357</v>
      </c>
      <c r="C41" s="19">
        <f>B36+B37+B38+B39+B40</f>
        <v>828437500</v>
      </c>
      <c r="H41" s="126"/>
    </row>
    <row r="42" spans="1:8" ht="15.75" customHeight="1">
      <c r="A42" s="125"/>
      <c r="H42" s="126"/>
    </row>
    <row r="43" spans="1:8" ht="15.75" customHeight="1">
      <c r="A43" s="133" t="s">
        <v>358</v>
      </c>
      <c r="B43" s="24"/>
      <c r="C43" s="136">
        <f>SUM(C33:C42)</f>
        <v>905405000</v>
      </c>
      <c r="D43" s="24"/>
      <c r="E43" s="24" t="s">
        <v>359</v>
      </c>
      <c r="F43" s="24"/>
      <c r="G43" s="24"/>
      <c r="H43" s="134">
        <f>SUM(H30:H42)</f>
        <v>905405000</v>
      </c>
    </row>
    <row r="44" spans="1:8" ht="15.75" customHeight="1">
      <c r="D44" s="19"/>
    </row>
    <row r="45" spans="1:8" ht="15.75" customHeight="1"/>
    <row r="46" spans="1:8" ht="15.75" customHeight="1"/>
    <row r="47" spans="1:8" ht="15.75" customHeight="1">
      <c r="C47" s="19"/>
    </row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3"/>
    <mergeCell ref="B2:B3"/>
    <mergeCell ref="C2:D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selection activeCell="C14" sqref="C14"/>
    </sheetView>
  </sheetViews>
  <sheetFormatPr defaultColWidth="14.42578125" defaultRowHeight="15" customHeight="1"/>
  <cols>
    <col min="1" max="1" width="8.7109375" customWidth="1"/>
    <col min="2" max="2" width="29.85546875" customWidth="1"/>
    <col min="3" max="3" width="48.140625" customWidth="1"/>
    <col min="4" max="4" width="22.5703125" customWidth="1"/>
    <col min="5" max="5" width="18.42578125" customWidth="1"/>
    <col min="6" max="6" width="16" customWidth="1"/>
    <col min="7" max="7" width="16.85546875" customWidth="1"/>
    <col min="8" max="8" width="8.7109375" customWidth="1"/>
    <col min="9" max="9" width="11" customWidth="1"/>
    <col min="10" max="15" width="8.7109375" customWidth="1"/>
    <col min="16" max="16" width="9.5703125" customWidth="1"/>
    <col min="17" max="17" width="15.85546875" customWidth="1"/>
    <col min="18" max="18" width="12.140625" customWidth="1"/>
    <col min="19" max="19" width="15.140625" customWidth="1"/>
    <col min="20" max="20" width="16.5703125" customWidth="1"/>
    <col min="21" max="21" width="17.42578125" customWidth="1"/>
    <col min="22" max="22" width="15.28515625" customWidth="1"/>
    <col min="23" max="26" width="8.7109375" customWidth="1"/>
  </cols>
  <sheetData>
    <row r="1" spans="1:22">
      <c r="A1" s="11" t="s">
        <v>43</v>
      </c>
      <c r="D1" s="12" t="s">
        <v>44</v>
      </c>
      <c r="E1" s="11" t="s">
        <v>45</v>
      </c>
      <c r="H1" s="11" t="s">
        <v>46</v>
      </c>
    </row>
    <row r="2" spans="1:22" ht="30">
      <c r="A2" s="13">
        <v>1</v>
      </c>
      <c r="B2" s="11" t="s">
        <v>47</v>
      </c>
      <c r="C2" s="14" t="s">
        <v>48</v>
      </c>
      <c r="D2" s="13" t="s">
        <v>49</v>
      </c>
      <c r="E2" s="13" t="s">
        <v>50</v>
      </c>
      <c r="H2" s="11" t="s">
        <v>46</v>
      </c>
      <c r="L2" s="15"/>
    </row>
    <row r="3" spans="1:22">
      <c r="D3" s="13" t="s">
        <v>51</v>
      </c>
      <c r="E3" s="13" t="s">
        <v>52</v>
      </c>
      <c r="H3" s="11" t="s">
        <v>46</v>
      </c>
      <c r="L3" s="15"/>
    </row>
    <row r="5" spans="1:22" ht="30">
      <c r="A5" s="13">
        <v>2</v>
      </c>
      <c r="B5" s="11" t="s">
        <v>53</v>
      </c>
      <c r="C5" s="14" t="s">
        <v>54</v>
      </c>
      <c r="D5" s="13" t="s">
        <v>55</v>
      </c>
      <c r="E5" s="13" t="s">
        <v>56</v>
      </c>
      <c r="H5" s="11" t="s">
        <v>46</v>
      </c>
      <c r="P5" s="16"/>
      <c r="Q5" s="16"/>
      <c r="R5" s="16"/>
      <c r="S5" s="16"/>
      <c r="T5" s="15"/>
      <c r="U5" s="15"/>
      <c r="V5" s="15"/>
    </row>
    <row r="6" spans="1:22">
      <c r="D6" s="13" t="s">
        <v>51</v>
      </c>
      <c r="E6" s="13" t="s">
        <v>57</v>
      </c>
      <c r="H6" s="11" t="s">
        <v>46</v>
      </c>
    </row>
    <row r="7" spans="1:22">
      <c r="M7" s="16"/>
      <c r="N7" s="16"/>
      <c r="O7" s="16"/>
    </row>
    <row r="8" spans="1:22">
      <c r="A8" s="13">
        <v>3</v>
      </c>
      <c r="B8" s="11" t="s">
        <v>58</v>
      </c>
    </row>
    <row r="9" spans="1:22" ht="30">
      <c r="B9" s="13" t="s">
        <v>59</v>
      </c>
      <c r="C9" s="14" t="s">
        <v>60</v>
      </c>
      <c r="D9" s="13" t="s">
        <v>49</v>
      </c>
      <c r="E9" s="13" t="s">
        <v>61</v>
      </c>
      <c r="H9" s="11" t="s">
        <v>46</v>
      </c>
      <c r="L9" s="11" t="s">
        <v>62</v>
      </c>
    </row>
    <row r="10" spans="1:22" ht="30">
      <c r="B10" s="13" t="s">
        <v>63</v>
      </c>
      <c r="C10" s="14" t="s">
        <v>64</v>
      </c>
      <c r="D10" s="13" t="s">
        <v>55</v>
      </c>
      <c r="E10" s="13" t="s">
        <v>65</v>
      </c>
      <c r="H10" s="11" t="s">
        <v>46</v>
      </c>
      <c r="L10" s="11" t="s">
        <v>66</v>
      </c>
    </row>
    <row r="11" spans="1:22">
      <c r="B11" s="13" t="s">
        <v>67</v>
      </c>
      <c r="C11" s="13" t="s">
        <v>68</v>
      </c>
      <c r="E11" s="13" t="s">
        <v>69</v>
      </c>
      <c r="H11" s="11" t="s">
        <v>46</v>
      </c>
      <c r="L11" s="11" t="s">
        <v>70</v>
      </c>
    </row>
    <row r="12" spans="1:22">
      <c r="B12" s="13" t="s">
        <v>71</v>
      </c>
      <c r="C12" s="13" t="s">
        <v>72</v>
      </c>
      <c r="E12" s="13" t="s">
        <v>73</v>
      </c>
      <c r="H12" s="11" t="s">
        <v>46</v>
      </c>
      <c r="L12" s="11" t="s">
        <v>74</v>
      </c>
    </row>
    <row r="13" spans="1:22">
      <c r="B13" s="13" t="s">
        <v>75</v>
      </c>
      <c r="C13" s="13" t="s">
        <v>76</v>
      </c>
      <c r="E13" s="13" t="s">
        <v>77</v>
      </c>
      <c r="H13" s="11" t="s">
        <v>46</v>
      </c>
      <c r="L13" s="11" t="s">
        <v>78</v>
      </c>
    </row>
    <row r="14" spans="1:22">
      <c r="L14" s="11"/>
    </row>
    <row r="15" spans="1:22">
      <c r="A15" s="13">
        <v>4</v>
      </c>
      <c r="B15" s="11" t="s">
        <v>79</v>
      </c>
    </row>
    <row r="16" spans="1:22">
      <c r="B16" s="164" t="s">
        <v>80</v>
      </c>
      <c r="D16" s="13" t="s">
        <v>49</v>
      </c>
      <c r="E16" s="13" t="s">
        <v>61</v>
      </c>
      <c r="H16" s="11" t="s">
        <v>46</v>
      </c>
    </row>
    <row r="17" spans="1:8">
      <c r="B17" s="13" t="s">
        <v>81</v>
      </c>
      <c r="E17" s="13" t="s">
        <v>82</v>
      </c>
      <c r="H17" s="11" t="s">
        <v>46</v>
      </c>
    </row>
    <row r="18" spans="1:8">
      <c r="B18" s="13" t="s">
        <v>83</v>
      </c>
      <c r="E18" s="13" t="s">
        <v>82</v>
      </c>
      <c r="H18" s="11" t="s">
        <v>46</v>
      </c>
    </row>
    <row r="19" spans="1:8">
      <c r="H19" s="11"/>
    </row>
    <row r="20" spans="1:8">
      <c r="A20" s="13">
        <v>5</v>
      </c>
      <c r="B20" s="11" t="s">
        <v>84</v>
      </c>
    </row>
    <row r="21" spans="1:8" ht="15.75" customHeight="1">
      <c r="B21" s="13" t="s">
        <v>63</v>
      </c>
      <c r="D21" s="13" t="s">
        <v>55</v>
      </c>
      <c r="E21" s="13" t="s">
        <v>65</v>
      </c>
      <c r="H21" s="11" t="s">
        <v>46</v>
      </c>
    </row>
    <row r="22" spans="1:8" ht="15.75" customHeight="1">
      <c r="B22" s="13" t="s">
        <v>85</v>
      </c>
      <c r="D22" s="13" t="s">
        <v>51</v>
      </c>
      <c r="E22" s="13" t="s">
        <v>57</v>
      </c>
      <c r="H22" s="11" t="s">
        <v>46</v>
      </c>
    </row>
    <row r="23" spans="1:8" ht="15.75" customHeight="1">
      <c r="B23" s="13" t="s">
        <v>86</v>
      </c>
      <c r="E23" s="13" t="s">
        <v>69</v>
      </c>
      <c r="H23" s="11" t="s">
        <v>46</v>
      </c>
    </row>
    <row r="24" spans="1:8" ht="15.75" customHeight="1"/>
    <row r="25" spans="1:8" ht="15.75" customHeight="1">
      <c r="A25" s="13">
        <v>6</v>
      </c>
      <c r="B25" s="11" t="s">
        <v>87</v>
      </c>
    </row>
    <row r="26" spans="1:8" ht="15.75" customHeight="1">
      <c r="B26" s="13" t="s">
        <v>88</v>
      </c>
    </row>
    <row r="27" spans="1:8" ht="15.75" customHeight="1">
      <c r="B27" s="11" t="s">
        <v>89</v>
      </c>
    </row>
    <row r="28" spans="1:8" ht="15.75" customHeight="1">
      <c r="B28" s="11" t="s">
        <v>90</v>
      </c>
    </row>
    <row r="29" spans="1:8" ht="15.75" customHeight="1">
      <c r="B29" s="11" t="s">
        <v>91</v>
      </c>
    </row>
    <row r="30" spans="1:8" ht="15.75" customHeight="1">
      <c r="B30" s="11" t="s">
        <v>92</v>
      </c>
    </row>
    <row r="31" spans="1:8" ht="15.75" customHeight="1">
      <c r="B31" s="11" t="s">
        <v>93</v>
      </c>
    </row>
    <row r="32" spans="1:8" ht="15.75" customHeight="1"/>
    <row r="33" spans="2:8" ht="15.75" customHeight="1"/>
    <row r="34" spans="2:8" ht="15.75" customHeight="1">
      <c r="B34" s="13" t="s">
        <v>94</v>
      </c>
    </row>
    <row r="35" spans="2:8" ht="15.75" customHeight="1"/>
    <row r="36" spans="2:8" ht="15.75" customHeight="1">
      <c r="C36" s="11" t="s">
        <v>95</v>
      </c>
      <c r="G36" s="11" t="s">
        <v>95</v>
      </c>
    </row>
    <row r="37" spans="2:8" ht="15.75" customHeight="1">
      <c r="B37" s="13">
        <v>1</v>
      </c>
      <c r="C37" s="13" t="s">
        <v>96</v>
      </c>
      <c r="F37" s="13">
        <v>1</v>
      </c>
      <c r="G37" s="13" t="s">
        <v>97</v>
      </c>
    </row>
    <row r="38" spans="2:8" ht="15.75" customHeight="1">
      <c r="B38" s="13">
        <v>2</v>
      </c>
      <c r="C38" s="13" t="s">
        <v>98</v>
      </c>
      <c r="D38" s="13" t="s">
        <v>99</v>
      </c>
      <c r="F38" s="13">
        <v>2</v>
      </c>
      <c r="G38" s="13" t="s">
        <v>100</v>
      </c>
    </row>
    <row r="39" spans="2:8" ht="15.75" customHeight="1">
      <c r="D39" s="13" t="s">
        <v>101</v>
      </c>
      <c r="F39" s="13">
        <v>3</v>
      </c>
      <c r="G39" s="13" t="s">
        <v>98</v>
      </c>
      <c r="H39" s="13" t="s">
        <v>99</v>
      </c>
    </row>
    <row r="40" spans="2:8" ht="15.75" customHeight="1">
      <c r="D40" s="13" t="s">
        <v>102</v>
      </c>
      <c r="H40" s="13" t="s">
        <v>101</v>
      </c>
    </row>
    <row r="41" spans="2:8" ht="15.75" customHeight="1">
      <c r="D41" s="13" t="s">
        <v>103</v>
      </c>
      <c r="H41" s="13" t="s">
        <v>102</v>
      </c>
    </row>
    <row r="42" spans="2:8" ht="15.75" customHeight="1">
      <c r="B42" s="13">
        <v>3</v>
      </c>
      <c r="C42" s="13" t="s">
        <v>104</v>
      </c>
      <c r="H42" s="13" t="s">
        <v>103</v>
      </c>
    </row>
    <row r="43" spans="2:8" ht="15.75" customHeight="1">
      <c r="F43" s="13">
        <v>4</v>
      </c>
      <c r="G43" s="13" t="s">
        <v>104</v>
      </c>
    </row>
    <row r="44" spans="2:8" ht="15.75" customHeight="1"/>
    <row r="45" spans="2:8" ht="15.75" customHeight="1"/>
    <row r="46" spans="2:8" ht="15.75" customHeight="1"/>
    <row r="47" spans="2:8" ht="15.75" customHeight="1"/>
    <row r="48" spans="2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23.5703125" customWidth="1"/>
    <col min="2" max="2" width="1" customWidth="1"/>
    <col min="3" max="6" width="15.28515625" customWidth="1"/>
    <col min="7" max="7" width="8.7109375" customWidth="1"/>
    <col min="8" max="8" width="1" customWidth="1"/>
    <col min="9" max="9" width="81.7109375" customWidth="1"/>
    <col min="10" max="26" width="8.7109375" customWidth="1"/>
  </cols>
  <sheetData>
    <row r="1" spans="1:26">
      <c r="A1" s="17" t="s">
        <v>105</v>
      </c>
      <c r="B1" s="18"/>
      <c r="E1" s="19"/>
      <c r="F1" s="19"/>
      <c r="H1" s="18"/>
      <c r="I1" s="13" t="s">
        <v>106</v>
      </c>
    </row>
    <row r="2" spans="1:26">
      <c r="A2" s="17"/>
      <c r="B2" s="20"/>
      <c r="E2" s="19"/>
      <c r="F2" s="19"/>
      <c r="H2" s="20"/>
    </row>
    <row r="3" spans="1:26">
      <c r="A3" s="17" t="s">
        <v>107</v>
      </c>
      <c r="B3" s="20"/>
      <c r="C3" s="13" t="s">
        <v>20</v>
      </c>
      <c r="E3" s="19">
        <v>500000000</v>
      </c>
      <c r="F3" s="19"/>
      <c r="H3" s="20"/>
      <c r="I3" s="13" t="s">
        <v>108</v>
      </c>
    </row>
    <row r="4" spans="1:26">
      <c r="A4" s="17" t="s">
        <v>109</v>
      </c>
      <c r="B4" s="20"/>
      <c r="C4" s="13" t="s">
        <v>22</v>
      </c>
      <c r="E4" s="19">
        <v>300000000</v>
      </c>
      <c r="F4" s="19"/>
      <c r="H4" s="20"/>
    </row>
    <row r="5" spans="1:26">
      <c r="A5" s="21" t="s">
        <v>110</v>
      </c>
      <c r="B5" s="20"/>
      <c r="C5" s="13" t="s">
        <v>5</v>
      </c>
      <c r="E5" s="19">
        <v>100000000</v>
      </c>
      <c r="F5" s="19"/>
      <c r="H5" s="20"/>
    </row>
    <row r="6" spans="1:26">
      <c r="A6" s="21" t="s">
        <v>111</v>
      </c>
      <c r="B6" s="20"/>
      <c r="D6" s="13" t="s">
        <v>33</v>
      </c>
      <c r="E6" s="19"/>
      <c r="F6" s="19">
        <v>900000000</v>
      </c>
      <c r="H6" s="20"/>
    </row>
    <row r="7" spans="1:26">
      <c r="A7" s="22" t="s">
        <v>112</v>
      </c>
      <c r="B7" s="23"/>
      <c r="C7" s="24"/>
      <c r="D7" s="24"/>
      <c r="E7" s="25"/>
      <c r="F7" s="25"/>
      <c r="G7" s="24"/>
      <c r="H7" s="23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17"/>
      <c r="B8" s="20"/>
      <c r="E8" s="19"/>
      <c r="F8" s="19"/>
      <c r="H8" s="20"/>
    </row>
    <row r="9" spans="1:26">
      <c r="A9" s="17" t="s">
        <v>113</v>
      </c>
      <c r="B9" s="20"/>
      <c r="C9" s="13" t="s">
        <v>24</v>
      </c>
      <c r="E9" s="19">
        <v>30000000</v>
      </c>
      <c r="F9" s="19"/>
      <c r="H9" s="20"/>
      <c r="I9" s="13" t="s">
        <v>84</v>
      </c>
    </row>
    <row r="10" spans="1:26">
      <c r="A10" s="17"/>
      <c r="B10" s="20"/>
      <c r="D10" s="13" t="s">
        <v>5</v>
      </c>
      <c r="E10" s="19"/>
      <c r="F10" s="19">
        <v>30000000</v>
      </c>
      <c r="H10" s="20"/>
    </row>
    <row r="11" spans="1:26">
      <c r="A11" s="26"/>
      <c r="B11" s="23"/>
      <c r="C11" s="24"/>
      <c r="D11" s="24"/>
      <c r="E11" s="25"/>
      <c r="F11" s="25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17" t="s">
        <v>114</v>
      </c>
      <c r="B12" s="20"/>
      <c r="C12" s="13" t="s">
        <v>39</v>
      </c>
      <c r="E12" s="19">
        <v>5500000</v>
      </c>
      <c r="F12" s="19"/>
      <c r="H12" s="20"/>
      <c r="I12" s="13" t="s">
        <v>115</v>
      </c>
    </row>
    <row r="13" spans="1:26">
      <c r="A13" s="17"/>
      <c r="B13" s="20"/>
      <c r="D13" s="13" t="s">
        <v>116</v>
      </c>
      <c r="E13" s="19"/>
      <c r="F13" s="19">
        <v>5500000</v>
      </c>
      <c r="H13" s="20"/>
    </row>
    <row r="14" spans="1:26">
      <c r="A14" s="26"/>
      <c r="B14" s="23"/>
      <c r="C14" s="24"/>
      <c r="D14" s="24"/>
      <c r="E14" s="25"/>
      <c r="F14" s="25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17" t="s">
        <v>117</v>
      </c>
      <c r="B15" s="20"/>
      <c r="C15" s="13" t="s">
        <v>39</v>
      </c>
      <c r="E15" s="19">
        <v>2625000</v>
      </c>
      <c r="F15" s="19"/>
      <c r="H15" s="20"/>
      <c r="I15" s="13" t="s">
        <v>115</v>
      </c>
    </row>
    <row r="16" spans="1:26">
      <c r="A16" s="17"/>
      <c r="B16" s="20"/>
      <c r="D16" s="13" t="s">
        <v>116</v>
      </c>
      <c r="E16" s="19"/>
      <c r="F16" s="19">
        <v>2625000</v>
      </c>
      <c r="H16" s="20"/>
    </row>
    <row r="17" spans="1:26">
      <c r="A17" s="26"/>
      <c r="B17" s="23"/>
      <c r="C17" s="24"/>
      <c r="D17" s="24"/>
      <c r="E17" s="25"/>
      <c r="F17" s="25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17" t="s">
        <v>118</v>
      </c>
      <c r="B18" s="20"/>
      <c r="C18" s="13" t="s">
        <v>116</v>
      </c>
      <c r="E18" s="19">
        <v>1100000</v>
      </c>
      <c r="F18" s="19"/>
      <c r="H18" s="20"/>
      <c r="I18" s="13" t="s">
        <v>119</v>
      </c>
    </row>
    <row r="19" spans="1:26">
      <c r="A19" s="17" t="s">
        <v>120</v>
      </c>
      <c r="B19" s="20"/>
      <c r="D19" s="13" t="s">
        <v>121</v>
      </c>
      <c r="E19" s="19"/>
      <c r="F19" s="19">
        <v>1100000</v>
      </c>
      <c r="H19" s="20"/>
    </row>
    <row r="20" spans="1:26">
      <c r="A20" s="26"/>
      <c r="B20" s="23"/>
      <c r="C20" s="24"/>
      <c r="D20" s="24"/>
      <c r="E20" s="25"/>
      <c r="F20" s="25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17" t="s">
        <v>122</v>
      </c>
      <c r="B21" s="20"/>
      <c r="C21" s="13" t="s">
        <v>9</v>
      </c>
      <c r="E21" s="19">
        <v>575000</v>
      </c>
      <c r="F21" s="19"/>
      <c r="H21" s="20"/>
      <c r="I21" s="13" t="s">
        <v>123</v>
      </c>
    </row>
    <row r="22" spans="1:26" ht="15.75" customHeight="1">
      <c r="A22" s="17"/>
      <c r="B22" s="20"/>
      <c r="D22" s="13" t="s">
        <v>36</v>
      </c>
      <c r="E22" s="19"/>
      <c r="F22" s="19">
        <v>575000</v>
      </c>
      <c r="H22" s="20"/>
    </row>
    <row r="23" spans="1:26" ht="15.75" customHeight="1">
      <c r="A23" s="26"/>
      <c r="B23" s="23"/>
      <c r="C23" s="24"/>
      <c r="D23" s="24"/>
      <c r="E23" s="25"/>
      <c r="F23" s="25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17" t="s">
        <v>124</v>
      </c>
      <c r="B24" s="20"/>
      <c r="C24" s="13" t="s">
        <v>9</v>
      </c>
      <c r="E24" s="19">
        <v>2925000</v>
      </c>
      <c r="F24" s="19"/>
      <c r="H24" s="20"/>
      <c r="I24" s="13" t="s">
        <v>123</v>
      </c>
    </row>
    <row r="25" spans="1:26" ht="15.75" customHeight="1">
      <c r="A25" s="17"/>
      <c r="B25" s="20"/>
      <c r="D25" s="13" t="s">
        <v>36</v>
      </c>
      <c r="E25" s="19"/>
      <c r="F25" s="19">
        <v>2925000</v>
      </c>
      <c r="H25" s="20"/>
    </row>
    <row r="26" spans="1:26" ht="15.75" customHeight="1">
      <c r="A26" s="26"/>
      <c r="B26" s="23"/>
      <c r="C26" s="24"/>
      <c r="D26" s="24"/>
      <c r="E26" s="25"/>
      <c r="F26" s="25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>
      <c r="A27" s="17" t="s">
        <v>125</v>
      </c>
      <c r="B27" s="20"/>
      <c r="C27" s="13" t="s">
        <v>39</v>
      </c>
      <c r="E27" s="19">
        <v>1665000</v>
      </c>
      <c r="F27" s="19"/>
      <c r="H27" s="20"/>
      <c r="I27" s="13" t="s">
        <v>115</v>
      </c>
    </row>
    <row r="28" spans="1:26" ht="15.75" customHeight="1">
      <c r="A28" s="17"/>
      <c r="B28" s="20"/>
      <c r="D28" s="13" t="s">
        <v>116</v>
      </c>
      <c r="E28" s="19"/>
      <c r="F28" s="19">
        <v>1665000</v>
      </c>
      <c r="H28" s="20"/>
    </row>
    <row r="29" spans="1:26" ht="15.75" customHeight="1">
      <c r="A29" s="26"/>
      <c r="B29" s="23"/>
      <c r="C29" s="24"/>
      <c r="D29" s="24"/>
      <c r="E29" s="25"/>
      <c r="F29" s="25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>
      <c r="A30" s="17" t="s">
        <v>126</v>
      </c>
      <c r="B30" s="20"/>
      <c r="C30" s="13" t="s">
        <v>38</v>
      </c>
      <c r="E30" s="19">
        <v>292500</v>
      </c>
      <c r="F30" s="19"/>
      <c r="H30" s="20"/>
      <c r="I30" s="13" t="s">
        <v>127</v>
      </c>
    </row>
    <row r="31" spans="1:26" ht="15.75" customHeight="1">
      <c r="A31" s="17" t="s">
        <v>128</v>
      </c>
      <c r="B31" s="20"/>
      <c r="D31" s="13" t="s">
        <v>9</v>
      </c>
      <c r="E31" s="19"/>
      <c r="F31" s="19">
        <v>292500</v>
      </c>
      <c r="H31" s="20"/>
    </row>
    <row r="32" spans="1:26" ht="15.75" customHeight="1">
      <c r="A32" s="26"/>
      <c r="B32" s="23"/>
      <c r="C32" s="24"/>
      <c r="D32" s="24"/>
      <c r="E32" s="25"/>
      <c r="F32" s="25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17" t="s">
        <v>129</v>
      </c>
      <c r="B33" s="20"/>
      <c r="C33" s="13" t="s">
        <v>116</v>
      </c>
      <c r="E33" s="19">
        <v>4400000</v>
      </c>
      <c r="F33" s="19"/>
      <c r="H33" s="20"/>
      <c r="I33" s="13" t="s">
        <v>130</v>
      </c>
    </row>
    <row r="34" spans="1:26" ht="15.75" customHeight="1">
      <c r="A34" s="17"/>
      <c r="B34" s="20"/>
      <c r="D34" s="13" t="s">
        <v>5</v>
      </c>
      <c r="E34" s="19"/>
      <c r="F34" s="19">
        <v>4400000</v>
      </c>
      <c r="H34" s="20"/>
    </row>
    <row r="35" spans="1:26" ht="15.75" customHeight="1">
      <c r="A35" s="26"/>
      <c r="B35" s="23"/>
      <c r="C35" s="24"/>
      <c r="D35" s="24"/>
      <c r="E35" s="25"/>
      <c r="F35" s="25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>
      <c r="A36" s="17" t="s">
        <v>131</v>
      </c>
      <c r="B36" s="20"/>
      <c r="C36" s="13" t="s">
        <v>5</v>
      </c>
      <c r="E36" s="19">
        <v>2632500</v>
      </c>
      <c r="F36" s="19"/>
      <c r="H36" s="20"/>
      <c r="I36" s="13" t="s">
        <v>132</v>
      </c>
    </row>
    <row r="37" spans="1:26" ht="15.75" customHeight="1">
      <c r="A37" s="17"/>
      <c r="B37" s="20"/>
      <c r="D37" s="13" t="s">
        <v>9</v>
      </c>
      <c r="E37" s="19"/>
      <c r="F37" s="19">
        <v>2632500</v>
      </c>
      <c r="H37" s="20"/>
    </row>
    <row r="38" spans="1:26" ht="15.75" customHeight="1">
      <c r="A38" s="26"/>
      <c r="B38" s="23"/>
      <c r="C38" s="24"/>
      <c r="D38" s="24"/>
      <c r="E38" s="25"/>
      <c r="F38" s="25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17" t="s">
        <v>133</v>
      </c>
      <c r="B39" s="20"/>
      <c r="C39" s="13" t="s">
        <v>134</v>
      </c>
      <c r="E39" s="19">
        <v>100000</v>
      </c>
      <c r="F39" s="19"/>
      <c r="H39" s="20"/>
      <c r="I39" s="13" t="s">
        <v>135</v>
      </c>
    </row>
    <row r="40" spans="1:26" ht="15.75" customHeight="1">
      <c r="A40" s="17"/>
      <c r="B40" s="20"/>
      <c r="D40" s="13" t="s">
        <v>5</v>
      </c>
      <c r="E40" s="19"/>
      <c r="F40" s="19">
        <v>100000</v>
      </c>
      <c r="H40" s="20"/>
    </row>
    <row r="41" spans="1:26" ht="15.75" customHeight="1">
      <c r="A41" s="26"/>
      <c r="B41" s="23"/>
      <c r="C41" s="24"/>
      <c r="D41" s="24"/>
      <c r="E41" s="25"/>
      <c r="F41" s="25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17" t="s">
        <v>136</v>
      </c>
      <c r="B42" s="20"/>
      <c r="C42" s="13" t="s">
        <v>5</v>
      </c>
      <c r="E42" s="19">
        <v>1500000</v>
      </c>
      <c r="F42" s="19"/>
      <c r="H42" s="20"/>
      <c r="I42" s="13" t="s">
        <v>137</v>
      </c>
    </row>
    <row r="43" spans="1:26" ht="15.75" customHeight="1">
      <c r="A43" s="17"/>
      <c r="B43" s="20"/>
      <c r="D43" s="13" t="s">
        <v>36</v>
      </c>
      <c r="E43" s="19"/>
      <c r="F43" s="19">
        <v>1500000</v>
      </c>
      <c r="H43" s="20"/>
    </row>
    <row r="44" spans="1:26" ht="15.75" customHeight="1">
      <c r="A44" s="26"/>
      <c r="B44" s="23"/>
      <c r="C44" s="24"/>
      <c r="D44" s="24"/>
      <c r="E44" s="25"/>
      <c r="F44" s="25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17" t="s">
        <v>138</v>
      </c>
      <c r="B45" s="20"/>
      <c r="C45" s="13" t="s">
        <v>39</v>
      </c>
      <c r="E45" s="19">
        <v>555000</v>
      </c>
      <c r="F45" s="19"/>
      <c r="H45" s="20"/>
      <c r="I45" s="13" t="s">
        <v>139</v>
      </c>
    </row>
    <row r="46" spans="1:26" ht="15.75" customHeight="1">
      <c r="A46" s="17" t="s">
        <v>140</v>
      </c>
      <c r="B46" s="20"/>
      <c r="D46" s="13" t="s">
        <v>5</v>
      </c>
      <c r="E46" s="19"/>
      <c r="F46" s="19">
        <v>545000</v>
      </c>
      <c r="H46" s="20"/>
    </row>
    <row r="47" spans="1:26" ht="15.75" customHeight="1">
      <c r="A47" s="17"/>
      <c r="B47" s="20"/>
      <c r="D47" s="13" t="s">
        <v>40</v>
      </c>
      <c r="E47" s="19"/>
      <c r="F47" s="19">
        <v>10000</v>
      </c>
      <c r="H47" s="20"/>
    </row>
    <row r="48" spans="1:26" ht="15.75" customHeight="1">
      <c r="A48" s="26"/>
      <c r="B48" s="23"/>
      <c r="C48" s="24"/>
      <c r="D48" s="24"/>
      <c r="E48" s="25"/>
      <c r="F48" s="25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17" t="s">
        <v>141</v>
      </c>
      <c r="B49" s="20"/>
      <c r="C49" s="13" t="s">
        <v>34</v>
      </c>
      <c r="E49" s="19">
        <v>1000000</v>
      </c>
      <c r="F49" s="19"/>
      <c r="H49" s="20"/>
      <c r="I49" s="13" t="s">
        <v>142</v>
      </c>
    </row>
    <row r="50" spans="1:26" ht="15.75" customHeight="1">
      <c r="A50" s="17"/>
      <c r="B50" s="20"/>
      <c r="D50" s="13" t="s">
        <v>5</v>
      </c>
      <c r="E50" s="19"/>
      <c r="F50" s="19">
        <v>1000000</v>
      </c>
      <c r="H50" s="20"/>
      <c r="I50" s="13" t="s">
        <v>143</v>
      </c>
    </row>
    <row r="51" spans="1:26" ht="15.75" customHeight="1">
      <c r="A51" s="26"/>
      <c r="B51" s="23"/>
      <c r="C51" s="24"/>
      <c r="D51" s="24"/>
      <c r="E51" s="25"/>
      <c r="F51" s="25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17" t="s">
        <v>144</v>
      </c>
      <c r="B52" s="20"/>
      <c r="C52" s="13" t="s">
        <v>145</v>
      </c>
      <c r="E52" s="19">
        <v>312500</v>
      </c>
      <c r="F52" s="19"/>
      <c r="H52" s="20"/>
      <c r="I52" s="13" t="s">
        <v>146</v>
      </c>
    </row>
    <row r="53" spans="1:26" ht="15.75" customHeight="1">
      <c r="A53" s="17" t="s">
        <v>147</v>
      </c>
      <c r="B53" s="20"/>
      <c r="C53" s="13" t="s">
        <v>148</v>
      </c>
      <c r="E53" s="19">
        <v>1250000</v>
      </c>
      <c r="F53" s="19"/>
      <c r="H53" s="20"/>
    </row>
    <row r="54" spans="1:26" ht="15.75" customHeight="1">
      <c r="A54" s="17" t="s">
        <v>149</v>
      </c>
      <c r="B54" s="20"/>
      <c r="D54" s="13" t="s">
        <v>150</v>
      </c>
      <c r="E54" s="19"/>
      <c r="F54" s="19">
        <v>312500</v>
      </c>
      <c r="H54" s="20"/>
    </row>
    <row r="55" spans="1:26" ht="15.75" customHeight="1">
      <c r="A55" s="17" t="s">
        <v>151</v>
      </c>
      <c r="B55" s="20"/>
      <c r="D55" s="13" t="s">
        <v>152</v>
      </c>
      <c r="E55" s="19"/>
      <c r="F55" s="19">
        <v>1250000</v>
      </c>
      <c r="H55" s="20"/>
    </row>
    <row r="56" spans="1:26" ht="15.75" customHeight="1">
      <c r="A56" s="26"/>
      <c r="B56" s="23"/>
      <c r="C56" s="24"/>
      <c r="D56" s="24"/>
      <c r="E56" s="25"/>
      <c r="F56" s="25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>
      <c r="A57" s="17" t="s">
        <v>153</v>
      </c>
      <c r="B57" s="20"/>
      <c r="C57" s="13" t="s">
        <v>154</v>
      </c>
      <c r="E57" s="19">
        <v>250000</v>
      </c>
      <c r="F57" s="19"/>
      <c r="H57" s="20"/>
      <c r="I57" s="13" t="s">
        <v>155</v>
      </c>
    </row>
    <row r="58" spans="1:26" ht="15.75" customHeight="1">
      <c r="A58" s="17"/>
      <c r="B58" s="20"/>
      <c r="D58" s="13" t="s">
        <v>5</v>
      </c>
      <c r="E58" s="19"/>
      <c r="F58" s="19">
        <v>250000</v>
      </c>
      <c r="H58" s="20"/>
    </row>
    <row r="59" spans="1:26" ht="15.75" customHeight="1">
      <c r="A59" s="26"/>
      <c r="B59" s="23"/>
      <c r="C59" s="24"/>
      <c r="D59" s="24"/>
      <c r="E59" s="25"/>
      <c r="F59" s="25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>
      <c r="A60" s="17" t="s">
        <v>156</v>
      </c>
      <c r="B60" s="20"/>
      <c r="C60" s="13" t="s">
        <v>9</v>
      </c>
      <c r="E60" s="19">
        <v>8000000</v>
      </c>
      <c r="F60" s="19"/>
      <c r="H60" s="20"/>
      <c r="I60" s="13" t="s">
        <v>123</v>
      </c>
    </row>
    <row r="61" spans="1:26" ht="15.75" customHeight="1">
      <c r="A61" s="17"/>
      <c r="B61" s="20"/>
      <c r="D61" s="13" t="s">
        <v>36</v>
      </c>
      <c r="E61" s="19"/>
      <c r="F61" s="19">
        <v>8000000</v>
      </c>
      <c r="H61" s="20"/>
    </row>
    <row r="62" spans="1:26" ht="15.75" customHeight="1">
      <c r="A62" s="17"/>
      <c r="B62" s="20"/>
      <c r="E62" s="19"/>
      <c r="F62" s="19"/>
      <c r="H62" s="20"/>
    </row>
    <row r="63" spans="1:26" ht="15.75" customHeight="1">
      <c r="A63" s="17"/>
      <c r="B63" s="20"/>
      <c r="E63" s="19"/>
      <c r="F63" s="19"/>
      <c r="H63" s="20"/>
    </row>
    <row r="64" spans="1:26" ht="15.75" customHeight="1">
      <c r="A64" s="17" t="s">
        <v>157</v>
      </c>
      <c r="B64" s="20"/>
      <c r="E64" s="27">
        <f>SUM(E3:E60)</f>
        <v>964682500</v>
      </c>
      <c r="F64" s="27">
        <f>SUM(F3:F61)</f>
        <v>964682500</v>
      </c>
      <c r="H64" s="20"/>
    </row>
    <row r="65" spans="1:9" ht="15.75" customHeight="1">
      <c r="A65" s="17" t="s">
        <v>158</v>
      </c>
      <c r="B65" s="20"/>
      <c r="E65" s="19"/>
      <c r="F65" s="19"/>
      <c r="H65" s="20"/>
    </row>
    <row r="66" spans="1:9" ht="15.75" customHeight="1">
      <c r="A66" s="17"/>
      <c r="B66" s="20"/>
      <c r="E66" s="19"/>
      <c r="F66" s="19"/>
      <c r="H66" s="20"/>
    </row>
    <row r="67" spans="1:9" ht="15.75" customHeight="1">
      <c r="A67" s="17"/>
      <c r="B67" s="20"/>
      <c r="E67" s="19"/>
      <c r="F67" s="19"/>
      <c r="H67" s="20"/>
    </row>
    <row r="68" spans="1:9" ht="15.75" customHeight="1">
      <c r="A68" s="17"/>
      <c r="B68" s="20"/>
      <c r="C68" s="13" t="s">
        <v>159</v>
      </c>
      <c r="H68" s="20"/>
    </row>
    <row r="69" spans="1:9" ht="15.75" customHeight="1">
      <c r="A69" s="17"/>
      <c r="B69" s="20"/>
      <c r="C69" s="28" t="s">
        <v>160</v>
      </c>
      <c r="D69" s="28" t="s">
        <v>161</v>
      </c>
      <c r="E69" s="28" t="s">
        <v>6</v>
      </c>
      <c r="F69" s="28" t="s">
        <v>7</v>
      </c>
      <c r="H69" s="20"/>
    </row>
    <row r="70" spans="1:9" ht="15.75" customHeight="1">
      <c r="A70" s="17"/>
      <c r="B70" s="29"/>
      <c r="C70" s="30" t="s">
        <v>7</v>
      </c>
      <c r="D70" s="30" t="s">
        <v>5</v>
      </c>
      <c r="E70" s="31">
        <f>E5+E36+E42</f>
        <v>104132500</v>
      </c>
      <c r="F70" s="31">
        <f>F58+F50+F46+F40+F34+F10</f>
        <v>36295000</v>
      </c>
      <c r="H70" s="20"/>
    </row>
    <row r="71" spans="1:9" ht="15.75" customHeight="1">
      <c r="A71" s="17"/>
      <c r="B71" s="29"/>
      <c r="C71" s="30" t="s">
        <v>162</v>
      </c>
      <c r="D71" s="30" t="s">
        <v>163</v>
      </c>
      <c r="E71" s="31">
        <f>E21+E24+E60</f>
        <v>11500000</v>
      </c>
      <c r="F71" s="31">
        <f>F37+F31</f>
        <v>2925000</v>
      </c>
      <c r="H71" s="20"/>
    </row>
    <row r="72" spans="1:9" ht="15.75" customHeight="1">
      <c r="A72" s="17"/>
      <c r="B72" s="29"/>
      <c r="C72" s="30" t="s">
        <v>164</v>
      </c>
      <c r="D72" s="30" t="s">
        <v>20</v>
      </c>
      <c r="E72" s="31">
        <f t="shared" ref="E72:E73" si="0">E3</f>
        <v>500000000</v>
      </c>
      <c r="F72" s="30"/>
      <c r="H72" s="20"/>
      <c r="I72" s="19"/>
    </row>
    <row r="73" spans="1:9" ht="15.75" customHeight="1">
      <c r="A73" s="17"/>
      <c r="B73" s="29"/>
      <c r="C73" s="30" t="s">
        <v>165</v>
      </c>
      <c r="D73" s="30" t="s">
        <v>22</v>
      </c>
      <c r="E73" s="31">
        <f t="shared" si="0"/>
        <v>300000000</v>
      </c>
      <c r="F73" s="30"/>
      <c r="H73" s="20"/>
    </row>
    <row r="74" spans="1:9" ht="15.75" customHeight="1">
      <c r="A74" s="17"/>
      <c r="B74" s="29"/>
      <c r="C74" s="30" t="s">
        <v>166</v>
      </c>
      <c r="D74" s="30" t="s">
        <v>24</v>
      </c>
      <c r="E74" s="31">
        <f>E9</f>
        <v>30000000</v>
      </c>
      <c r="F74" s="31"/>
      <c r="H74" s="20"/>
    </row>
    <row r="75" spans="1:9" ht="15.75" customHeight="1">
      <c r="A75" s="17"/>
      <c r="B75" s="29"/>
      <c r="C75" s="30" t="s">
        <v>167</v>
      </c>
      <c r="D75" s="30" t="s">
        <v>168</v>
      </c>
      <c r="E75" s="31"/>
      <c r="F75" s="31">
        <f>F55</f>
        <v>1250000</v>
      </c>
      <c r="H75" s="20"/>
    </row>
    <row r="76" spans="1:9" ht="15.75" customHeight="1">
      <c r="A76" s="17"/>
      <c r="B76" s="29"/>
      <c r="C76" s="30" t="s">
        <v>169</v>
      </c>
      <c r="D76" s="30" t="s">
        <v>170</v>
      </c>
      <c r="E76" s="31"/>
      <c r="F76" s="31">
        <f>F54</f>
        <v>312500</v>
      </c>
      <c r="H76" s="20"/>
      <c r="I76" s="19"/>
    </row>
    <row r="77" spans="1:9" ht="15.75" customHeight="1">
      <c r="A77" s="17"/>
      <c r="B77" s="29"/>
      <c r="C77" s="30" t="s">
        <v>171</v>
      </c>
      <c r="D77" s="30" t="s">
        <v>172</v>
      </c>
      <c r="E77" s="31">
        <f>E33+E18</f>
        <v>5500000</v>
      </c>
      <c r="F77" s="31">
        <f>F28+F16+F13</f>
        <v>9790000</v>
      </c>
      <c r="H77" s="20"/>
      <c r="I77" s="19"/>
    </row>
    <row r="78" spans="1:9" ht="15.75" customHeight="1">
      <c r="A78" s="17"/>
      <c r="B78" s="29"/>
      <c r="C78" s="30" t="s">
        <v>173</v>
      </c>
      <c r="D78" s="30" t="s">
        <v>33</v>
      </c>
      <c r="E78" s="31"/>
      <c r="F78" s="31">
        <f>F6</f>
        <v>900000000</v>
      </c>
      <c r="H78" s="20"/>
      <c r="I78" s="19"/>
    </row>
    <row r="79" spans="1:9" ht="15.75" customHeight="1">
      <c r="A79" s="17"/>
      <c r="B79" s="29"/>
      <c r="C79" s="30" t="s">
        <v>174</v>
      </c>
      <c r="D79" s="30" t="s">
        <v>34</v>
      </c>
      <c r="E79" s="31">
        <f>E49</f>
        <v>1000000</v>
      </c>
      <c r="F79" s="31"/>
      <c r="H79" s="20"/>
      <c r="I79" s="19"/>
    </row>
    <row r="80" spans="1:9" ht="15.75" customHeight="1">
      <c r="A80" s="17"/>
      <c r="B80" s="29"/>
      <c r="C80" s="30" t="s">
        <v>175</v>
      </c>
      <c r="D80" s="30" t="s">
        <v>36</v>
      </c>
      <c r="E80" s="31"/>
      <c r="F80" s="31">
        <f>F43+F25+F22+F61</f>
        <v>13000000</v>
      </c>
      <c r="H80" s="20"/>
      <c r="I80" s="19"/>
    </row>
    <row r="81" spans="1:8" ht="15.75" customHeight="1">
      <c r="A81" s="17"/>
      <c r="B81" s="29"/>
      <c r="C81" s="30" t="s">
        <v>176</v>
      </c>
      <c r="D81" s="30" t="s">
        <v>38</v>
      </c>
      <c r="E81" s="31">
        <f>E30</f>
        <v>292500</v>
      </c>
      <c r="F81" s="31"/>
      <c r="H81" s="20"/>
    </row>
    <row r="82" spans="1:8" ht="15.75" customHeight="1">
      <c r="A82" s="17"/>
      <c r="B82" s="29"/>
      <c r="C82" s="30" t="s">
        <v>177</v>
      </c>
      <c r="D82" s="30" t="s">
        <v>39</v>
      </c>
      <c r="E82" s="31">
        <f>E45+E27+E15+E12</f>
        <v>10345000</v>
      </c>
      <c r="F82" s="31"/>
      <c r="H82" s="20"/>
    </row>
    <row r="83" spans="1:8" ht="15.75" customHeight="1">
      <c r="A83" s="17"/>
      <c r="B83" s="29"/>
      <c r="C83" s="30" t="s">
        <v>178</v>
      </c>
      <c r="D83" s="30" t="s">
        <v>121</v>
      </c>
      <c r="E83" s="31"/>
      <c r="F83" s="31">
        <f>F19</f>
        <v>1100000</v>
      </c>
      <c r="H83" s="20"/>
    </row>
    <row r="84" spans="1:8" ht="15.75" customHeight="1">
      <c r="A84" s="17"/>
      <c r="B84" s="29"/>
      <c r="C84" s="30" t="s">
        <v>179</v>
      </c>
      <c r="D84" s="30" t="s">
        <v>180</v>
      </c>
      <c r="E84" s="31"/>
      <c r="F84" s="31">
        <f>F47</f>
        <v>10000</v>
      </c>
      <c r="H84" s="20"/>
    </row>
    <row r="85" spans="1:8" ht="15.75" customHeight="1">
      <c r="A85" s="17"/>
      <c r="B85" s="29"/>
      <c r="C85" s="30" t="s">
        <v>181</v>
      </c>
      <c r="D85" s="30" t="s">
        <v>134</v>
      </c>
      <c r="E85" s="31">
        <f>E39</f>
        <v>100000</v>
      </c>
      <c r="F85" s="31"/>
      <c r="H85" s="20"/>
    </row>
    <row r="86" spans="1:8" ht="15.75" customHeight="1">
      <c r="A86" s="17"/>
      <c r="B86" s="29"/>
      <c r="C86" s="30" t="s">
        <v>182</v>
      </c>
      <c r="D86" s="30" t="s">
        <v>183</v>
      </c>
      <c r="E86" s="31">
        <f>E57</f>
        <v>250000</v>
      </c>
      <c r="F86" s="31"/>
      <c r="H86" s="20"/>
    </row>
    <row r="87" spans="1:8" ht="15.75" customHeight="1">
      <c r="A87" s="17"/>
      <c r="B87" s="29"/>
      <c r="C87" s="30" t="s">
        <v>184</v>
      </c>
      <c r="D87" s="30" t="s">
        <v>185</v>
      </c>
      <c r="E87" s="31">
        <f>E53</f>
        <v>1250000</v>
      </c>
      <c r="F87" s="31"/>
      <c r="H87" s="20"/>
    </row>
    <row r="88" spans="1:8" ht="15.75" customHeight="1">
      <c r="A88" s="17"/>
      <c r="B88" s="29"/>
      <c r="C88" s="30" t="s">
        <v>186</v>
      </c>
      <c r="D88" s="30" t="s">
        <v>187</v>
      </c>
      <c r="E88" s="31">
        <f>E52</f>
        <v>312500</v>
      </c>
      <c r="F88" s="31"/>
      <c r="H88" s="20"/>
    </row>
    <row r="89" spans="1:8" ht="15.75" customHeight="1">
      <c r="A89" s="17"/>
      <c r="B89" s="29"/>
      <c r="C89" s="143" t="s">
        <v>188</v>
      </c>
      <c r="D89" s="142"/>
      <c r="E89" s="32">
        <f t="shared" ref="E89:F89" si="1">SUM(E70:E88)</f>
        <v>964682500</v>
      </c>
      <c r="F89" s="32">
        <f t="shared" si="1"/>
        <v>964682500</v>
      </c>
      <c r="H89" s="20"/>
    </row>
    <row r="90" spans="1:8" ht="15.75" customHeight="1">
      <c r="A90" s="17"/>
      <c r="B90" s="20"/>
      <c r="E90" s="19"/>
      <c r="F90" s="19"/>
      <c r="H90" s="20"/>
    </row>
    <row r="91" spans="1:8" ht="15.75" customHeight="1">
      <c r="A91" s="17"/>
      <c r="B91" s="20"/>
      <c r="E91" s="19"/>
      <c r="F91" s="19"/>
      <c r="H91" s="20"/>
    </row>
    <row r="92" spans="1:8" ht="15.75" customHeight="1">
      <c r="A92" s="17"/>
      <c r="B92" s="20"/>
      <c r="E92" s="19"/>
      <c r="F92" s="19"/>
      <c r="H92" s="20"/>
    </row>
    <row r="93" spans="1:8" ht="15.75" customHeight="1">
      <c r="A93" s="17"/>
      <c r="B93" s="20"/>
      <c r="E93" s="19"/>
      <c r="F93" s="19"/>
      <c r="H93" s="20"/>
    </row>
    <row r="94" spans="1:8" ht="15.75" customHeight="1">
      <c r="A94" s="17"/>
      <c r="B94" s="20"/>
      <c r="E94" s="19"/>
      <c r="F94" s="19"/>
      <c r="H94" s="20"/>
    </row>
    <row r="95" spans="1:8" ht="15.75" customHeight="1">
      <c r="A95" s="17"/>
      <c r="B95" s="20"/>
      <c r="E95" s="19"/>
      <c r="F95" s="19"/>
      <c r="H95" s="20"/>
    </row>
    <row r="96" spans="1:8" ht="15.75" customHeight="1">
      <c r="A96" s="17"/>
      <c r="B96" s="20"/>
      <c r="E96" s="19"/>
      <c r="F96" s="19"/>
      <c r="H96" s="20"/>
    </row>
    <row r="97" spans="1:8" ht="15.75" customHeight="1">
      <c r="A97" s="17"/>
      <c r="B97" s="20"/>
      <c r="E97" s="19"/>
      <c r="F97" s="19"/>
      <c r="H97" s="20"/>
    </row>
    <row r="98" spans="1:8" ht="15.75" customHeight="1">
      <c r="A98" s="17"/>
      <c r="B98" s="20"/>
      <c r="E98" s="19"/>
      <c r="F98" s="19"/>
      <c r="H98" s="20"/>
    </row>
    <row r="99" spans="1:8" ht="15.75" customHeight="1">
      <c r="A99" s="17"/>
      <c r="B99" s="20"/>
      <c r="E99" s="19"/>
      <c r="F99" s="19"/>
      <c r="H99" s="20"/>
    </row>
    <row r="100" spans="1:8" ht="15.75" customHeight="1">
      <c r="A100" s="17"/>
      <c r="B100" s="20"/>
      <c r="E100" s="19"/>
      <c r="F100" s="19"/>
      <c r="H100" s="20"/>
    </row>
    <row r="101" spans="1:8" ht="15.75" customHeight="1">
      <c r="A101" s="17"/>
      <c r="B101" s="20"/>
      <c r="E101" s="19"/>
      <c r="F101" s="19"/>
      <c r="H101" s="20"/>
    </row>
    <row r="102" spans="1:8" ht="15.75" customHeight="1">
      <c r="A102" s="17"/>
      <c r="B102" s="20"/>
      <c r="E102" s="19"/>
      <c r="F102" s="19"/>
      <c r="H102" s="20"/>
    </row>
    <row r="103" spans="1:8" ht="15.75" customHeight="1">
      <c r="A103" s="17"/>
      <c r="B103" s="20"/>
      <c r="E103" s="19"/>
      <c r="F103" s="19"/>
      <c r="H103" s="20"/>
    </row>
    <row r="104" spans="1:8" ht="15.75" customHeight="1">
      <c r="A104" s="17"/>
      <c r="B104" s="20"/>
      <c r="E104" s="19"/>
      <c r="F104" s="19"/>
      <c r="H104" s="20"/>
    </row>
    <row r="105" spans="1:8" ht="15.75" customHeight="1">
      <c r="A105" s="17"/>
      <c r="B105" s="20"/>
      <c r="E105" s="19"/>
      <c r="F105" s="19"/>
      <c r="H105" s="20"/>
    </row>
    <row r="106" spans="1:8" ht="15.75" customHeight="1">
      <c r="A106" s="17"/>
      <c r="B106" s="20"/>
      <c r="E106" s="19"/>
      <c r="F106" s="19"/>
      <c r="H106" s="20"/>
    </row>
    <row r="107" spans="1:8" ht="15.75" customHeight="1">
      <c r="A107" s="17"/>
      <c r="B107" s="20"/>
      <c r="E107" s="19"/>
      <c r="F107" s="19"/>
      <c r="H107" s="20"/>
    </row>
    <row r="108" spans="1:8" ht="15.75" customHeight="1">
      <c r="A108" s="17"/>
      <c r="B108" s="20"/>
      <c r="E108" s="19"/>
      <c r="F108" s="19"/>
      <c r="H108" s="20"/>
    </row>
    <row r="109" spans="1:8" ht="15.75" customHeight="1">
      <c r="A109" s="17"/>
      <c r="B109" s="20"/>
      <c r="E109" s="19"/>
      <c r="F109" s="19"/>
      <c r="H109" s="20"/>
    </row>
    <row r="110" spans="1:8" ht="15.75" customHeight="1">
      <c r="A110" s="17"/>
      <c r="B110" s="20"/>
      <c r="E110" s="19"/>
      <c r="F110" s="19"/>
      <c r="H110" s="20"/>
    </row>
    <row r="111" spans="1:8" ht="15.75" customHeight="1">
      <c r="A111" s="17"/>
      <c r="B111" s="20"/>
      <c r="E111" s="19"/>
      <c r="F111" s="19"/>
      <c r="H111" s="20"/>
    </row>
    <row r="112" spans="1:8" ht="15.75" customHeight="1">
      <c r="A112" s="17"/>
      <c r="B112" s="20"/>
      <c r="E112" s="19"/>
      <c r="F112" s="19"/>
      <c r="H112" s="20"/>
    </row>
    <row r="113" spans="1:8" ht="15.75" customHeight="1">
      <c r="A113" s="17"/>
      <c r="B113" s="20"/>
      <c r="E113" s="19"/>
      <c r="F113" s="19"/>
      <c r="H113" s="20"/>
    </row>
    <row r="114" spans="1:8" ht="15.75" customHeight="1">
      <c r="A114" s="17"/>
      <c r="B114" s="20"/>
      <c r="E114" s="19"/>
      <c r="F114" s="19"/>
      <c r="H114" s="20"/>
    </row>
    <row r="115" spans="1:8" ht="15.75" customHeight="1">
      <c r="A115" s="17"/>
      <c r="B115" s="20"/>
      <c r="E115" s="19"/>
      <c r="F115" s="19"/>
      <c r="H115" s="20"/>
    </row>
    <row r="116" spans="1:8" ht="15.75" customHeight="1">
      <c r="A116" s="17"/>
      <c r="B116" s="20"/>
      <c r="E116" s="19"/>
      <c r="F116" s="19"/>
      <c r="H116" s="20"/>
    </row>
    <row r="117" spans="1:8" ht="15.75" customHeight="1">
      <c r="A117" s="17"/>
      <c r="B117" s="20"/>
      <c r="E117" s="19"/>
      <c r="F117" s="19"/>
      <c r="H117" s="20"/>
    </row>
    <row r="118" spans="1:8" ht="15.75" customHeight="1">
      <c r="A118" s="17"/>
      <c r="B118" s="20"/>
      <c r="E118" s="19"/>
      <c r="F118" s="19"/>
      <c r="H118" s="20"/>
    </row>
    <row r="119" spans="1:8" ht="15.75" customHeight="1">
      <c r="A119" s="17"/>
      <c r="B119" s="20"/>
      <c r="E119" s="19"/>
      <c r="F119" s="19"/>
      <c r="H119" s="20"/>
    </row>
    <row r="120" spans="1:8" ht="15.75" customHeight="1">
      <c r="A120" s="17"/>
      <c r="B120" s="20"/>
      <c r="E120" s="19"/>
      <c r="F120" s="19"/>
      <c r="H120" s="20"/>
    </row>
    <row r="121" spans="1:8" ht="15.75" customHeight="1">
      <c r="A121" s="17"/>
      <c r="B121" s="20"/>
      <c r="E121" s="19"/>
      <c r="F121" s="19"/>
      <c r="H121" s="20"/>
    </row>
    <row r="122" spans="1:8" ht="15.75" customHeight="1">
      <c r="A122" s="17"/>
      <c r="B122" s="20"/>
      <c r="E122" s="19"/>
      <c r="F122" s="19"/>
      <c r="H122" s="20"/>
    </row>
    <row r="123" spans="1:8" ht="15.75" customHeight="1">
      <c r="A123" s="17"/>
      <c r="B123" s="20"/>
      <c r="E123" s="19"/>
      <c r="F123" s="19"/>
      <c r="H123" s="20"/>
    </row>
    <row r="124" spans="1:8" ht="15.75" customHeight="1">
      <c r="A124" s="17"/>
      <c r="B124" s="20"/>
      <c r="E124" s="19"/>
      <c r="F124" s="19"/>
      <c r="H124" s="20"/>
    </row>
    <row r="125" spans="1:8" ht="15.75" customHeight="1">
      <c r="A125" s="17"/>
      <c r="B125" s="20"/>
      <c r="E125" s="19"/>
      <c r="F125" s="19"/>
      <c r="H125" s="20"/>
    </row>
    <row r="126" spans="1:8" ht="15.75" customHeight="1">
      <c r="A126" s="17"/>
      <c r="B126" s="20"/>
      <c r="E126" s="19"/>
      <c r="F126" s="19"/>
      <c r="H126" s="20"/>
    </row>
    <row r="127" spans="1:8" ht="15.75" customHeight="1">
      <c r="A127" s="17"/>
      <c r="B127" s="20"/>
      <c r="E127" s="19"/>
      <c r="F127" s="19"/>
      <c r="H127" s="20"/>
    </row>
    <row r="128" spans="1:8" ht="15.75" customHeight="1">
      <c r="A128" s="17"/>
      <c r="B128" s="20"/>
      <c r="E128" s="19"/>
      <c r="F128" s="19"/>
      <c r="H128" s="20"/>
    </row>
    <row r="129" spans="1:8" ht="15.75" customHeight="1">
      <c r="A129" s="17"/>
      <c r="B129" s="20"/>
      <c r="E129" s="19"/>
      <c r="F129" s="19"/>
      <c r="H129" s="20"/>
    </row>
    <row r="130" spans="1:8" ht="15.75" customHeight="1">
      <c r="A130" s="17"/>
      <c r="B130" s="20"/>
      <c r="E130" s="19"/>
      <c r="F130" s="19"/>
      <c r="H130" s="20"/>
    </row>
    <row r="131" spans="1:8" ht="15.75" customHeight="1">
      <c r="A131" s="17"/>
      <c r="B131" s="20"/>
      <c r="E131" s="19"/>
      <c r="F131" s="19"/>
      <c r="H131" s="20"/>
    </row>
    <row r="132" spans="1:8" ht="15.75" customHeight="1">
      <c r="A132" s="17"/>
      <c r="B132" s="20"/>
      <c r="E132" s="19"/>
      <c r="F132" s="19"/>
      <c r="H132" s="20"/>
    </row>
    <row r="133" spans="1:8" ht="15.75" customHeight="1">
      <c r="A133" s="17"/>
      <c r="B133" s="20"/>
      <c r="E133" s="19"/>
      <c r="F133" s="19"/>
      <c r="H133" s="20"/>
    </row>
    <row r="134" spans="1:8" ht="15.75" customHeight="1">
      <c r="A134" s="17"/>
      <c r="B134" s="20"/>
      <c r="E134" s="19"/>
      <c r="F134" s="19"/>
      <c r="H134" s="20"/>
    </row>
    <row r="135" spans="1:8" ht="15.75" customHeight="1">
      <c r="A135" s="17"/>
      <c r="B135" s="20"/>
      <c r="E135" s="19"/>
      <c r="F135" s="19"/>
      <c r="H135" s="20"/>
    </row>
    <row r="136" spans="1:8" ht="15.75" customHeight="1">
      <c r="A136" s="17"/>
      <c r="B136" s="20"/>
      <c r="E136" s="19"/>
      <c r="F136" s="19"/>
      <c r="H136" s="20"/>
    </row>
    <row r="137" spans="1:8" ht="15.75" customHeight="1">
      <c r="A137" s="17"/>
      <c r="B137" s="20"/>
      <c r="E137" s="19"/>
      <c r="F137" s="19"/>
      <c r="H137" s="20"/>
    </row>
    <row r="138" spans="1:8" ht="15.75" customHeight="1">
      <c r="A138" s="17"/>
      <c r="B138" s="20"/>
      <c r="E138" s="19"/>
      <c r="F138" s="19"/>
      <c r="H138" s="20"/>
    </row>
    <row r="139" spans="1:8" ht="15.75" customHeight="1">
      <c r="A139" s="17"/>
      <c r="B139" s="20"/>
      <c r="E139" s="19"/>
      <c r="F139" s="19"/>
      <c r="H139" s="20"/>
    </row>
    <row r="140" spans="1:8" ht="15.75" customHeight="1">
      <c r="A140" s="17"/>
      <c r="B140" s="20"/>
      <c r="E140" s="19"/>
      <c r="F140" s="19"/>
      <c r="H140" s="20"/>
    </row>
    <row r="141" spans="1:8" ht="15.75" customHeight="1">
      <c r="A141" s="17"/>
      <c r="B141" s="20"/>
      <c r="E141" s="19"/>
      <c r="F141" s="19"/>
      <c r="H141" s="20"/>
    </row>
    <row r="142" spans="1:8" ht="15.75" customHeight="1">
      <c r="A142" s="17"/>
      <c r="B142" s="20"/>
      <c r="E142" s="19"/>
      <c r="F142" s="19"/>
      <c r="H142" s="20"/>
    </row>
    <row r="143" spans="1:8" ht="15.75" customHeight="1">
      <c r="A143" s="17"/>
      <c r="B143" s="20"/>
      <c r="E143" s="19"/>
      <c r="F143" s="19"/>
      <c r="H143" s="20"/>
    </row>
    <row r="144" spans="1:8" ht="15.75" customHeight="1">
      <c r="A144" s="17"/>
      <c r="B144" s="20"/>
      <c r="E144" s="19"/>
      <c r="F144" s="19"/>
      <c r="H144" s="20"/>
    </row>
    <row r="145" spans="1:8" ht="15.75" customHeight="1">
      <c r="A145" s="17"/>
      <c r="B145" s="20"/>
      <c r="E145" s="19"/>
      <c r="F145" s="19"/>
      <c r="H145" s="20"/>
    </row>
    <row r="146" spans="1:8" ht="15.75" customHeight="1">
      <c r="A146" s="17"/>
      <c r="B146" s="20"/>
      <c r="E146" s="19"/>
      <c r="F146" s="19"/>
      <c r="H146" s="20"/>
    </row>
    <row r="147" spans="1:8" ht="15.75" customHeight="1">
      <c r="A147" s="17"/>
      <c r="B147" s="20"/>
      <c r="E147" s="19"/>
      <c r="F147" s="19"/>
      <c r="H147" s="20"/>
    </row>
    <row r="148" spans="1:8" ht="15.75" customHeight="1">
      <c r="A148" s="17"/>
      <c r="B148" s="20"/>
      <c r="E148" s="19"/>
      <c r="F148" s="19"/>
      <c r="H148" s="20"/>
    </row>
    <row r="149" spans="1:8" ht="15.75" customHeight="1">
      <c r="A149" s="17"/>
      <c r="B149" s="20"/>
      <c r="E149" s="19"/>
      <c r="F149" s="19"/>
      <c r="H149" s="20"/>
    </row>
    <row r="150" spans="1:8" ht="15.75" customHeight="1">
      <c r="A150" s="17"/>
      <c r="B150" s="20"/>
      <c r="E150" s="19"/>
      <c r="F150" s="19"/>
      <c r="H150" s="20"/>
    </row>
    <row r="151" spans="1:8" ht="15.75" customHeight="1">
      <c r="A151" s="17"/>
      <c r="B151" s="20"/>
      <c r="E151" s="19"/>
      <c r="F151" s="19"/>
      <c r="H151" s="20"/>
    </row>
    <row r="152" spans="1:8" ht="15.75" customHeight="1">
      <c r="A152" s="17"/>
      <c r="B152" s="20"/>
      <c r="E152" s="19"/>
      <c r="F152" s="19"/>
      <c r="H152" s="20"/>
    </row>
    <row r="153" spans="1:8" ht="15.75" customHeight="1">
      <c r="A153" s="17"/>
      <c r="B153" s="20"/>
      <c r="E153" s="19"/>
      <c r="F153" s="19"/>
      <c r="H153" s="20"/>
    </row>
    <row r="154" spans="1:8" ht="15.75" customHeight="1">
      <c r="A154" s="17"/>
      <c r="B154" s="20"/>
      <c r="E154" s="19"/>
      <c r="F154" s="19"/>
      <c r="H154" s="20"/>
    </row>
    <row r="155" spans="1:8" ht="15.75" customHeight="1">
      <c r="A155" s="17"/>
      <c r="B155" s="20"/>
      <c r="E155" s="19"/>
      <c r="F155" s="19"/>
      <c r="H155" s="20"/>
    </row>
    <row r="156" spans="1:8" ht="15.75" customHeight="1">
      <c r="A156" s="17"/>
      <c r="B156" s="20"/>
      <c r="E156" s="19"/>
      <c r="F156" s="19"/>
      <c r="H156" s="20"/>
    </row>
    <row r="157" spans="1:8" ht="15.75" customHeight="1">
      <c r="A157" s="17"/>
      <c r="B157" s="20"/>
      <c r="E157" s="19"/>
      <c r="F157" s="19"/>
      <c r="H157" s="20"/>
    </row>
    <row r="158" spans="1:8" ht="15.75" customHeight="1">
      <c r="A158" s="17"/>
      <c r="B158" s="20"/>
      <c r="E158" s="19"/>
      <c r="F158" s="19"/>
      <c r="H158" s="20"/>
    </row>
    <row r="159" spans="1:8" ht="15.75" customHeight="1">
      <c r="A159" s="17"/>
      <c r="B159" s="20"/>
      <c r="E159" s="19"/>
      <c r="F159" s="19"/>
      <c r="H159" s="20"/>
    </row>
    <row r="160" spans="1:8" ht="15.75" customHeight="1">
      <c r="A160" s="17"/>
      <c r="B160" s="20"/>
      <c r="E160" s="19"/>
      <c r="F160" s="19"/>
      <c r="H160" s="20"/>
    </row>
    <row r="161" spans="1:8" ht="15.75" customHeight="1">
      <c r="A161" s="17"/>
      <c r="B161" s="20"/>
      <c r="E161" s="19"/>
      <c r="F161" s="19"/>
      <c r="H161" s="20"/>
    </row>
    <row r="162" spans="1:8" ht="15.75" customHeight="1">
      <c r="A162" s="17"/>
      <c r="B162" s="20"/>
      <c r="E162" s="19"/>
      <c r="F162" s="19"/>
      <c r="H162" s="20"/>
    </row>
    <row r="163" spans="1:8" ht="15.75" customHeight="1">
      <c r="A163" s="17"/>
      <c r="B163" s="20"/>
      <c r="E163" s="19"/>
      <c r="F163" s="19"/>
      <c r="H163" s="20"/>
    </row>
    <row r="164" spans="1:8" ht="15.75" customHeight="1">
      <c r="A164" s="17"/>
      <c r="B164" s="20"/>
      <c r="E164" s="19"/>
      <c r="F164" s="19"/>
      <c r="H164" s="20"/>
    </row>
    <row r="165" spans="1:8" ht="15.75" customHeight="1">
      <c r="A165" s="17"/>
      <c r="B165" s="20"/>
      <c r="E165" s="19"/>
      <c r="F165" s="19"/>
      <c r="H165" s="20"/>
    </row>
    <row r="166" spans="1:8" ht="15.75" customHeight="1">
      <c r="A166" s="17"/>
      <c r="B166" s="20"/>
      <c r="E166" s="19"/>
      <c r="F166" s="19"/>
      <c r="H166" s="20"/>
    </row>
    <row r="167" spans="1:8" ht="15.75" customHeight="1">
      <c r="A167" s="17"/>
      <c r="B167" s="20"/>
      <c r="E167" s="19"/>
      <c r="F167" s="19"/>
      <c r="H167" s="20"/>
    </row>
    <row r="168" spans="1:8" ht="15.75" customHeight="1">
      <c r="A168" s="17"/>
      <c r="B168" s="20"/>
      <c r="E168" s="19"/>
      <c r="F168" s="19"/>
      <c r="H168" s="20"/>
    </row>
    <row r="169" spans="1:8" ht="15.75" customHeight="1">
      <c r="A169" s="17"/>
      <c r="B169" s="20"/>
      <c r="E169" s="19"/>
      <c r="F169" s="19"/>
      <c r="H169" s="20"/>
    </row>
    <row r="170" spans="1:8" ht="15.75" customHeight="1">
      <c r="A170" s="17"/>
      <c r="B170" s="20"/>
      <c r="E170" s="19"/>
      <c r="F170" s="19"/>
      <c r="H170" s="20"/>
    </row>
    <row r="171" spans="1:8" ht="15.75" customHeight="1">
      <c r="A171" s="17"/>
      <c r="B171" s="20"/>
      <c r="E171" s="19"/>
      <c r="F171" s="19"/>
      <c r="H171" s="20"/>
    </row>
    <row r="172" spans="1:8" ht="15.75" customHeight="1">
      <c r="A172" s="17"/>
      <c r="B172" s="20"/>
      <c r="E172" s="19"/>
      <c r="F172" s="19"/>
      <c r="H172" s="20"/>
    </row>
    <row r="173" spans="1:8" ht="15.75" customHeight="1">
      <c r="A173" s="17"/>
      <c r="B173" s="20"/>
      <c r="E173" s="19"/>
      <c r="F173" s="19"/>
      <c r="H173" s="20"/>
    </row>
    <row r="174" spans="1:8" ht="15.75" customHeight="1">
      <c r="A174" s="17"/>
      <c r="B174" s="20"/>
      <c r="E174" s="19"/>
      <c r="F174" s="19"/>
      <c r="H174" s="20"/>
    </row>
    <row r="175" spans="1:8" ht="15.75" customHeight="1">
      <c r="A175" s="17"/>
      <c r="B175" s="20"/>
      <c r="E175" s="19"/>
      <c r="F175" s="19"/>
      <c r="H175" s="20"/>
    </row>
    <row r="176" spans="1:8" ht="15.75" customHeight="1">
      <c r="A176" s="17"/>
      <c r="B176" s="20"/>
      <c r="E176" s="19"/>
      <c r="F176" s="19"/>
      <c r="H176" s="20"/>
    </row>
    <row r="177" spans="1:8" ht="15.75" customHeight="1">
      <c r="A177" s="17"/>
      <c r="B177" s="20"/>
      <c r="E177" s="19"/>
      <c r="F177" s="19"/>
      <c r="H177" s="20"/>
    </row>
    <row r="178" spans="1:8" ht="15.75" customHeight="1">
      <c r="A178" s="17"/>
      <c r="B178" s="20"/>
      <c r="E178" s="19"/>
      <c r="F178" s="19"/>
      <c r="H178" s="20"/>
    </row>
    <row r="179" spans="1:8" ht="15.75" customHeight="1">
      <c r="A179" s="17"/>
      <c r="B179" s="20"/>
      <c r="E179" s="19"/>
      <c r="F179" s="19"/>
      <c r="H179" s="20"/>
    </row>
    <row r="180" spans="1:8" ht="15.75" customHeight="1">
      <c r="A180" s="17"/>
      <c r="B180" s="20"/>
      <c r="E180" s="19"/>
      <c r="F180" s="19"/>
      <c r="H180" s="20"/>
    </row>
    <row r="181" spans="1:8" ht="15.75" customHeight="1">
      <c r="A181" s="17"/>
      <c r="B181" s="20"/>
      <c r="E181" s="19"/>
      <c r="F181" s="19"/>
      <c r="H181" s="20"/>
    </row>
    <row r="182" spans="1:8" ht="15.75" customHeight="1">
      <c r="A182" s="17"/>
      <c r="B182" s="20"/>
      <c r="E182" s="19"/>
      <c r="F182" s="19"/>
      <c r="H182" s="20"/>
    </row>
    <row r="183" spans="1:8" ht="15.75" customHeight="1">
      <c r="A183" s="17"/>
      <c r="B183" s="20"/>
      <c r="E183" s="19"/>
      <c r="F183" s="19"/>
      <c r="H183" s="20"/>
    </row>
    <row r="184" spans="1:8" ht="15.75" customHeight="1">
      <c r="A184" s="17"/>
      <c r="B184" s="20"/>
      <c r="E184" s="19"/>
      <c r="F184" s="19"/>
      <c r="H184" s="20"/>
    </row>
    <row r="185" spans="1:8" ht="15.75" customHeight="1">
      <c r="A185" s="17"/>
      <c r="B185" s="20"/>
      <c r="E185" s="19"/>
      <c r="F185" s="19"/>
      <c r="H185" s="20"/>
    </row>
    <row r="186" spans="1:8" ht="15.75" customHeight="1">
      <c r="A186" s="17"/>
      <c r="B186" s="20"/>
      <c r="E186" s="19"/>
      <c r="F186" s="19"/>
      <c r="H186" s="20"/>
    </row>
    <row r="187" spans="1:8" ht="15.75" customHeight="1">
      <c r="A187" s="17"/>
      <c r="B187" s="20"/>
      <c r="E187" s="19"/>
      <c r="F187" s="19"/>
      <c r="H187" s="20"/>
    </row>
    <row r="188" spans="1:8" ht="15.75" customHeight="1">
      <c r="A188" s="17"/>
      <c r="B188" s="20"/>
      <c r="E188" s="19"/>
      <c r="F188" s="19"/>
      <c r="H188" s="20"/>
    </row>
    <row r="189" spans="1:8" ht="15.75" customHeight="1">
      <c r="A189" s="17"/>
      <c r="B189" s="20"/>
      <c r="E189" s="19"/>
      <c r="F189" s="19"/>
      <c r="H189" s="20"/>
    </row>
    <row r="190" spans="1:8" ht="15.75" customHeight="1">
      <c r="A190" s="17"/>
      <c r="B190" s="20"/>
      <c r="E190" s="19"/>
      <c r="F190" s="19"/>
      <c r="H190" s="20"/>
    </row>
    <row r="191" spans="1:8" ht="15.75" customHeight="1">
      <c r="A191" s="17"/>
      <c r="B191" s="20"/>
      <c r="E191" s="19"/>
      <c r="F191" s="19"/>
      <c r="H191" s="20"/>
    </row>
    <row r="192" spans="1:8" ht="15.75" customHeight="1">
      <c r="A192" s="17"/>
      <c r="B192" s="20"/>
      <c r="E192" s="19"/>
      <c r="F192" s="19"/>
      <c r="H192" s="20"/>
    </row>
    <row r="193" spans="1:8" ht="15.75" customHeight="1">
      <c r="A193" s="17"/>
      <c r="B193" s="20"/>
      <c r="E193" s="19"/>
      <c r="F193" s="19"/>
      <c r="H193" s="20"/>
    </row>
    <row r="194" spans="1:8" ht="15.75" customHeight="1">
      <c r="A194" s="17"/>
      <c r="B194" s="20"/>
      <c r="E194" s="19"/>
      <c r="F194" s="19"/>
      <c r="H194" s="20"/>
    </row>
    <row r="195" spans="1:8" ht="15.75" customHeight="1">
      <c r="A195" s="17"/>
      <c r="B195" s="20"/>
      <c r="E195" s="19"/>
      <c r="F195" s="19"/>
      <c r="H195" s="20"/>
    </row>
    <row r="196" spans="1:8" ht="15.75" customHeight="1">
      <c r="A196" s="17"/>
      <c r="B196" s="20"/>
      <c r="E196" s="19"/>
      <c r="F196" s="19"/>
      <c r="H196" s="20"/>
    </row>
    <row r="197" spans="1:8" ht="15.75" customHeight="1">
      <c r="A197" s="17"/>
      <c r="B197" s="20"/>
      <c r="E197" s="19"/>
      <c r="F197" s="19"/>
      <c r="H197" s="20"/>
    </row>
    <row r="198" spans="1:8" ht="15.75" customHeight="1">
      <c r="A198" s="17"/>
      <c r="B198" s="20"/>
      <c r="E198" s="19"/>
      <c r="F198" s="19"/>
      <c r="H198" s="20"/>
    </row>
    <row r="199" spans="1:8" ht="15.75" customHeight="1">
      <c r="A199" s="17"/>
      <c r="B199" s="20"/>
      <c r="E199" s="19"/>
      <c r="F199" s="19"/>
      <c r="H199" s="20"/>
    </row>
    <row r="200" spans="1:8" ht="15.75" customHeight="1">
      <c r="A200" s="17"/>
      <c r="B200" s="20"/>
      <c r="E200" s="19"/>
      <c r="F200" s="19"/>
      <c r="H200" s="20"/>
    </row>
    <row r="201" spans="1:8" ht="15.75" customHeight="1">
      <c r="A201" s="17"/>
      <c r="B201" s="20"/>
      <c r="E201" s="19"/>
      <c r="F201" s="19"/>
      <c r="H201" s="20"/>
    </row>
    <row r="202" spans="1:8" ht="15.75" customHeight="1">
      <c r="A202" s="17"/>
      <c r="B202" s="20"/>
      <c r="E202" s="19"/>
      <c r="F202" s="19"/>
      <c r="H202" s="20"/>
    </row>
    <row r="203" spans="1:8" ht="15.75" customHeight="1">
      <c r="A203" s="17"/>
      <c r="B203" s="20"/>
      <c r="E203" s="19"/>
      <c r="F203" s="19"/>
      <c r="H203" s="20"/>
    </row>
    <row r="204" spans="1:8" ht="15.75" customHeight="1">
      <c r="A204" s="17"/>
      <c r="B204" s="20"/>
      <c r="E204" s="19"/>
      <c r="F204" s="19"/>
      <c r="H204" s="20"/>
    </row>
    <row r="205" spans="1:8" ht="15.75" customHeight="1">
      <c r="A205" s="17"/>
      <c r="B205" s="20"/>
      <c r="E205" s="19"/>
      <c r="F205" s="19"/>
      <c r="H205" s="20"/>
    </row>
    <row r="206" spans="1:8" ht="15.75" customHeight="1">
      <c r="A206" s="17"/>
      <c r="B206" s="20"/>
      <c r="E206" s="19"/>
      <c r="F206" s="19"/>
      <c r="H206" s="20"/>
    </row>
    <row r="207" spans="1:8" ht="15.75" customHeight="1">
      <c r="A207" s="17"/>
      <c r="B207" s="20"/>
      <c r="E207" s="19"/>
      <c r="F207" s="19"/>
      <c r="H207" s="20"/>
    </row>
    <row r="208" spans="1:8" ht="15.75" customHeight="1">
      <c r="A208" s="17"/>
      <c r="B208" s="20"/>
      <c r="E208" s="19"/>
      <c r="F208" s="19"/>
      <c r="H208" s="20"/>
    </row>
    <row r="209" spans="1:8" ht="15.75" customHeight="1">
      <c r="A209" s="17"/>
      <c r="B209" s="20"/>
      <c r="E209" s="19"/>
      <c r="F209" s="19"/>
      <c r="H209" s="20"/>
    </row>
    <row r="210" spans="1:8" ht="15.75" customHeight="1">
      <c r="A210" s="17"/>
      <c r="B210" s="20"/>
      <c r="E210" s="19"/>
      <c r="F210" s="19"/>
      <c r="H210" s="20"/>
    </row>
    <row r="211" spans="1:8" ht="15.75" customHeight="1">
      <c r="A211" s="17"/>
      <c r="B211" s="20"/>
      <c r="E211" s="19"/>
      <c r="F211" s="19"/>
      <c r="H211" s="20"/>
    </row>
    <row r="212" spans="1:8" ht="15.75" customHeight="1">
      <c r="A212" s="17"/>
      <c r="B212" s="20"/>
      <c r="E212" s="19"/>
      <c r="F212" s="19"/>
      <c r="H212" s="20"/>
    </row>
    <row r="213" spans="1:8" ht="15.75" customHeight="1">
      <c r="A213" s="17"/>
      <c r="B213" s="20"/>
      <c r="E213" s="19"/>
      <c r="F213" s="19"/>
      <c r="H213" s="20"/>
    </row>
    <row r="214" spans="1:8" ht="15.75" customHeight="1">
      <c r="A214" s="17"/>
      <c r="B214" s="20"/>
      <c r="E214" s="19"/>
      <c r="F214" s="19"/>
      <c r="H214" s="20"/>
    </row>
    <row r="215" spans="1:8" ht="15.75" customHeight="1">
      <c r="A215" s="17"/>
      <c r="B215" s="20"/>
      <c r="E215" s="19"/>
      <c r="F215" s="19"/>
      <c r="H215" s="20"/>
    </row>
    <row r="216" spans="1:8" ht="15.75" customHeight="1">
      <c r="A216" s="17"/>
      <c r="B216" s="20"/>
      <c r="E216" s="19"/>
      <c r="F216" s="19"/>
      <c r="H216" s="20"/>
    </row>
    <row r="217" spans="1:8" ht="15.75" customHeight="1">
      <c r="A217" s="17"/>
      <c r="B217" s="20"/>
      <c r="E217" s="19"/>
      <c r="F217" s="19"/>
      <c r="H217" s="20"/>
    </row>
    <row r="218" spans="1:8" ht="15.75" customHeight="1">
      <c r="A218" s="17"/>
      <c r="B218" s="20"/>
      <c r="E218" s="19"/>
      <c r="F218" s="19"/>
      <c r="H218" s="20"/>
    </row>
    <row r="219" spans="1:8" ht="15.75" customHeight="1">
      <c r="A219" s="17"/>
      <c r="B219" s="20"/>
      <c r="E219" s="19"/>
      <c r="F219" s="19"/>
      <c r="H219" s="20"/>
    </row>
    <row r="220" spans="1:8" ht="15.75" customHeight="1">
      <c r="A220" s="17"/>
      <c r="B220" s="20"/>
      <c r="E220" s="19"/>
      <c r="F220" s="19"/>
      <c r="H220" s="20"/>
    </row>
    <row r="221" spans="1:8" ht="15.75" customHeight="1">
      <c r="A221" s="17"/>
      <c r="B221" s="20"/>
      <c r="E221" s="19"/>
      <c r="F221" s="19"/>
      <c r="H221" s="20"/>
    </row>
    <row r="222" spans="1:8" ht="15.75" customHeight="1">
      <c r="A222" s="17"/>
      <c r="B222" s="20"/>
      <c r="E222" s="19"/>
      <c r="F222" s="19"/>
      <c r="H222" s="20"/>
    </row>
    <row r="223" spans="1:8" ht="15.75" customHeight="1">
      <c r="A223" s="17"/>
      <c r="B223" s="20"/>
      <c r="E223" s="19"/>
      <c r="F223" s="19"/>
      <c r="H223" s="20"/>
    </row>
    <row r="224" spans="1:8" ht="15.75" customHeight="1">
      <c r="A224" s="17"/>
      <c r="B224" s="20"/>
      <c r="E224" s="19"/>
      <c r="F224" s="19"/>
      <c r="H224" s="20"/>
    </row>
    <row r="225" spans="1:8" ht="15.75" customHeight="1">
      <c r="A225" s="17"/>
      <c r="B225" s="20"/>
      <c r="E225" s="19"/>
      <c r="F225" s="19"/>
      <c r="H225" s="20"/>
    </row>
    <row r="226" spans="1:8" ht="15.75" customHeight="1">
      <c r="A226" s="17"/>
      <c r="B226" s="20"/>
      <c r="E226" s="19"/>
      <c r="F226" s="19"/>
      <c r="H226" s="20"/>
    </row>
    <row r="227" spans="1:8" ht="15.75" customHeight="1">
      <c r="A227" s="17"/>
      <c r="B227" s="20"/>
      <c r="E227" s="19"/>
      <c r="F227" s="19"/>
      <c r="H227" s="20"/>
    </row>
    <row r="228" spans="1:8" ht="15.75" customHeight="1">
      <c r="A228" s="17"/>
      <c r="B228" s="20"/>
      <c r="E228" s="19"/>
      <c r="F228" s="19"/>
      <c r="H228" s="20"/>
    </row>
    <row r="229" spans="1:8" ht="15.75" customHeight="1">
      <c r="A229" s="17"/>
      <c r="B229" s="20"/>
      <c r="E229" s="19"/>
      <c r="F229" s="19"/>
      <c r="H229" s="20"/>
    </row>
    <row r="230" spans="1:8" ht="15.75" customHeight="1">
      <c r="A230" s="17"/>
      <c r="B230" s="20"/>
      <c r="E230" s="19"/>
      <c r="F230" s="19"/>
      <c r="H230" s="20"/>
    </row>
    <row r="231" spans="1:8" ht="15.75" customHeight="1">
      <c r="A231" s="17"/>
      <c r="B231" s="20"/>
      <c r="E231" s="19"/>
      <c r="F231" s="19"/>
      <c r="H231" s="20"/>
    </row>
    <row r="232" spans="1:8" ht="15.75" customHeight="1">
      <c r="A232" s="17"/>
      <c r="B232" s="20"/>
      <c r="E232" s="19"/>
      <c r="F232" s="19"/>
      <c r="H232" s="20"/>
    </row>
    <row r="233" spans="1:8" ht="15.75" customHeight="1">
      <c r="A233" s="17"/>
      <c r="B233" s="20"/>
      <c r="E233" s="19"/>
      <c r="F233" s="19"/>
      <c r="H233" s="20"/>
    </row>
    <row r="234" spans="1:8" ht="15.75" customHeight="1">
      <c r="A234" s="17"/>
      <c r="B234" s="20"/>
      <c r="E234" s="19"/>
      <c r="F234" s="19"/>
      <c r="H234" s="20"/>
    </row>
    <row r="235" spans="1:8" ht="15.75" customHeight="1">
      <c r="A235" s="17"/>
      <c r="B235" s="20"/>
      <c r="E235" s="19"/>
      <c r="F235" s="19"/>
      <c r="H235" s="20"/>
    </row>
    <row r="236" spans="1:8" ht="15.75" customHeight="1">
      <c r="A236" s="17"/>
      <c r="B236" s="20"/>
      <c r="E236" s="19"/>
      <c r="F236" s="19"/>
      <c r="H236" s="20"/>
    </row>
    <row r="237" spans="1:8" ht="15.75" customHeight="1">
      <c r="A237" s="17"/>
      <c r="B237" s="20"/>
      <c r="E237" s="19"/>
      <c r="F237" s="19"/>
      <c r="H237" s="20"/>
    </row>
    <row r="238" spans="1:8" ht="15.75" customHeight="1">
      <c r="A238" s="17"/>
      <c r="B238" s="20"/>
      <c r="E238" s="19"/>
      <c r="F238" s="19"/>
      <c r="H238" s="20"/>
    </row>
    <row r="239" spans="1:8" ht="15.75" customHeight="1">
      <c r="A239" s="17"/>
      <c r="B239" s="20"/>
      <c r="E239" s="19"/>
      <c r="F239" s="19"/>
      <c r="H239" s="20"/>
    </row>
    <row r="240" spans="1:8" ht="15.75" customHeight="1">
      <c r="A240" s="17"/>
      <c r="B240" s="20"/>
      <c r="E240" s="19"/>
      <c r="F240" s="19"/>
      <c r="H240" s="20"/>
    </row>
    <row r="241" spans="1:8" ht="15.75" customHeight="1">
      <c r="A241" s="17"/>
      <c r="B241" s="20"/>
      <c r="E241" s="19"/>
      <c r="F241" s="19"/>
      <c r="H241" s="20"/>
    </row>
    <row r="242" spans="1:8" ht="15.75" customHeight="1">
      <c r="A242" s="17"/>
      <c r="B242" s="20"/>
      <c r="E242" s="19"/>
      <c r="F242" s="19"/>
      <c r="H242" s="20"/>
    </row>
    <row r="243" spans="1:8" ht="15.75" customHeight="1">
      <c r="A243" s="17"/>
      <c r="B243" s="20"/>
      <c r="E243" s="19"/>
      <c r="F243" s="19"/>
      <c r="H243" s="20"/>
    </row>
    <row r="244" spans="1:8" ht="15.75" customHeight="1">
      <c r="A244" s="17"/>
      <c r="B244" s="20"/>
      <c r="E244" s="19"/>
      <c r="F244" s="19"/>
      <c r="H244" s="20"/>
    </row>
    <row r="245" spans="1:8" ht="15.75" customHeight="1">
      <c r="A245" s="17"/>
      <c r="B245" s="20"/>
      <c r="E245" s="19"/>
      <c r="F245" s="19"/>
      <c r="H245" s="20"/>
    </row>
    <row r="246" spans="1:8" ht="15.75" customHeight="1">
      <c r="A246" s="17"/>
      <c r="B246" s="20"/>
      <c r="E246" s="19"/>
      <c r="F246" s="19"/>
      <c r="H246" s="20"/>
    </row>
    <row r="247" spans="1:8" ht="15.75" customHeight="1">
      <c r="A247" s="17"/>
      <c r="B247" s="20"/>
      <c r="E247" s="19"/>
      <c r="F247" s="19"/>
      <c r="H247" s="20"/>
    </row>
    <row r="248" spans="1:8" ht="15.75" customHeight="1">
      <c r="A248" s="17"/>
      <c r="B248" s="20"/>
      <c r="E248" s="19"/>
      <c r="F248" s="19"/>
      <c r="H248" s="20"/>
    </row>
    <row r="249" spans="1:8" ht="15.75" customHeight="1">
      <c r="A249" s="17"/>
      <c r="B249" s="20"/>
      <c r="E249" s="19"/>
      <c r="F249" s="19"/>
      <c r="H249" s="20"/>
    </row>
    <row r="250" spans="1:8" ht="15.75" customHeight="1">
      <c r="A250" s="17"/>
      <c r="B250" s="20"/>
      <c r="E250" s="19"/>
      <c r="F250" s="19"/>
      <c r="H250" s="20"/>
    </row>
    <row r="251" spans="1:8" ht="15.75" customHeight="1">
      <c r="A251" s="17"/>
      <c r="B251" s="20"/>
      <c r="E251" s="19"/>
      <c r="F251" s="19"/>
      <c r="H251" s="20"/>
    </row>
    <row r="252" spans="1:8" ht="15.75" customHeight="1">
      <c r="A252" s="17"/>
      <c r="B252" s="20"/>
      <c r="E252" s="19"/>
      <c r="F252" s="19"/>
      <c r="H252" s="20"/>
    </row>
    <row r="253" spans="1:8" ht="15.75" customHeight="1">
      <c r="A253" s="17"/>
      <c r="B253" s="20"/>
      <c r="E253" s="19"/>
      <c r="F253" s="19"/>
      <c r="H253" s="20"/>
    </row>
    <row r="254" spans="1:8" ht="15.75" customHeight="1">
      <c r="A254" s="17"/>
      <c r="B254" s="20"/>
      <c r="E254" s="19"/>
      <c r="F254" s="19"/>
      <c r="H254" s="20"/>
    </row>
    <row r="255" spans="1:8" ht="15.75" customHeight="1">
      <c r="A255" s="17"/>
      <c r="B255" s="20"/>
      <c r="E255" s="19"/>
      <c r="F255" s="19"/>
      <c r="H255" s="20"/>
    </row>
    <row r="256" spans="1:8" ht="15.75" customHeight="1">
      <c r="A256" s="17"/>
      <c r="B256" s="20"/>
      <c r="E256" s="19"/>
      <c r="F256" s="19"/>
      <c r="H256" s="20"/>
    </row>
    <row r="257" spans="1:8" ht="15.75" customHeight="1">
      <c r="A257" s="17"/>
      <c r="B257" s="20"/>
      <c r="E257" s="19"/>
      <c r="F257" s="19"/>
      <c r="H257" s="20"/>
    </row>
    <row r="258" spans="1:8" ht="15.75" customHeight="1">
      <c r="A258" s="17"/>
      <c r="B258" s="20"/>
      <c r="E258" s="19"/>
      <c r="F258" s="19"/>
      <c r="H258" s="20"/>
    </row>
    <row r="259" spans="1:8" ht="15.75" customHeight="1">
      <c r="A259" s="17"/>
      <c r="B259" s="20"/>
      <c r="E259" s="19"/>
      <c r="F259" s="19"/>
      <c r="H259" s="20"/>
    </row>
    <row r="260" spans="1:8" ht="15.75" customHeight="1">
      <c r="A260" s="17"/>
      <c r="B260" s="20"/>
      <c r="E260" s="19"/>
      <c r="F260" s="19"/>
      <c r="H260" s="20"/>
    </row>
    <row r="261" spans="1:8" ht="15.75" customHeight="1">
      <c r="A261" s="17"/>
      <c r="B261" s="20"/>
      <c r="E261" s="19"/>
      <c r="F261" s="19"/>
      <c r="H261" s="20"/>
    </row>
    <row r="262" spans="1:8" ht="15.75" customHeight="1">
      <c r="A262" s="17"/>
      <c r="B262" s="20"/>
      <c r="E262" s="19"/>
      <c r="F262" s="19"/>
      <c r="H262" s="20"/>
    </row>
    <row r="263" spans="1:8" ht="15.75" customHeight="1">
      <c r="A263" s="17"/>
      <c r="B263" s="20"/>
      <c r="E263" s="19"/>
      <c r="F263" s="19"/>
      <c r="H263" s="20"/>
    </row>
    <row r="264" spans="1:8" ht="15.75" customHeight="1">
      <c r="A264" s="17"/>
      <c r="B264" s="20"/>
      <c r="E264" s="19"/>
      <c r="F264" s="19"/>
      <c r="H264" s="20"/>
    </row>
    <row r="265" spans="1:8" ht="15.75" customHeight="1">
      <c r="A265" s="17"/>
      <c r="B265" s="20"/>
      <c r="E265" s="19"/>
      <c r="F265" s="19"/>
      <c r="H265" s="20"/>
    </row>
    <row r="266" spans="1:8" ht="15.75" customHeight="1">
      <c r="A266" s="17"/>
      <c r="B266" s="20"/>
      <c r="E266" s="19"/>
      <c r="F266" s="19"/>
      <c r="H266" s="20"/>
    </row>
    <row r="267" spans="1:8" ht="15.75" customHeight="1">
      <c r="A267" s="17"/>
      <c r="B267" s="20"/>
      <c r="E267" s="19"/>
      <c r="F267" s="19"/>
      <c r="H267" s="20"/>
    </row>
    <row r="268" spans="1:8" ht="15.75" customHeight="1">
      <c r="A268" s="17"/>
      <c r="B268" s="20"/>
      <c r="E268" s="19"/>
      <c r="F268" s="19"/>
      <c r="H268" s="20"/>
    </row>
    <row r="269" spans="1:8" ht="15.75" customHeight="1">
      <c r="A269" s="17"/>
      <c r="B269" s="20"/>
      <c r="E269" s="19"/>
      <c r="F269" s="19"/>
      <c r="H269" s="20"/>
    </row>
    <row r="270" spans="1:8" ht="15.75" customHeight="1">
      <c r="A270" s="17"/>
      <c r="B270" s="20"/>
      <c r="E270" s="19"/>
      <c r="F270" s="19"/>
      <c r="H270" s="20"/>
    </row>
    <row r="271" spans="1:8" ht="15.75" customHeight="1">
      <c r="A271" s="17"/>
      <c r="B271" s="20"/>
      <c r="E271" s="19"/>
      <c r="F271" s="19"/>
      <c r="H271" s="20"/>
    </row>
    <row r="272" spans="1:8" ht="15.75" customHeight="1">
      <c r="A272" s="17"/>
      <c r="B272" s="20"/>
      <c r="E272" s="19"/>
      <c r="F272" s="19"/>
      <c r="H272" s="20"/>
    </row>
    <row r="273" spans="1:8" ht="15.75" customHeight="1">
      <c r="A273" s="17"/>
      <c r="B273" s="20"/>
      <c r="E273" s="19"/>
      <c r="F273" s="19"/>
      <c r="H273" s="20"/>
    </row>
    <row r="274" spans="1:8" ht="15.75" customHeight="1">
      <c r="A274" s="17"/>
      <c r="B274" s="20"/>
      <c r="E274" s="19"/>
      <c r="F274" s="19"/>
      <c r="H274" s="20"/>
    </row>
    <row r="275" spans="1:8" ht="15.75" customHeight="1">
      <c r="A275" s="17"/>
      <c r="B275" s="20"/>
      <c r="E275" s="19"/>
      <c r="F275" s="19"/>
      <c r="H275" s="20"/>
    </row>
    <row r="276" spans="1:8" ht="15.75" customHeight="1">
      <c r="A276" s="17"/>
      <c r="B276" s="20"/>
      <c r="E276" s="19"/>
      <c r="F276" s="19"/>
      <c r="H276" s="20"/>
    </row>
    <row r="277" spans="1:8" ht="15.75" customHeight="1">
      <c r="A277" s="17"/>
      <c r="B277" s="20"/>
      <c r="E277" s="19"/>
      <c r="F277" s="19"/>
      <c r="H277" s="20"/>
    </row>
    <row r="278" spans="1:8" ht="15.75" customHeight="1">
      <c r="A278" s="17"/>
      <c r="B278" s="20"/>
      <c r="E278" s="19"/>
      <c r="F278" s="19"/>
      <c r="H278" s="20"/>
    </row>
    <row r="279" spans="1:8" ht="15.75" customHeight="1">
      <c r="A279" s="17"/>
      <c r="B279" s="20"/>
      <c r="E279" s="19"/>
      <c r="F279" s="19"/>
      <c r="H279" s="20"/>
    </row>
    <row r="280" spans="1:8" ht="15.75" customHeight="1">
      <c r="A280" s="17"/>
      <c r="B280" s="20"/>
      <c r="E280" s="19"/>
      <c r="F280" s="19"/>
      <c r="H280" s="20"/>
    </row>
    <row r="281" spans="1:8" ht="15.75" customHeight="1">
      <c r="A281" s="17"/>
      <c r="B281" s="20"/>
      <c r="E281" s="19"/>
      <c r="F281" s="19"/>
      <c r="H281" s="20"/>
    </row>
    <row r="282" spans="1:8" ht="15.75" customHeight="1">
      <c r="A282" s="17"/>
      <c r="B282" s="20"/>
      <c r="E282" s="19"/>
      <c r="F282" s="19"/>
      <c r="H282" s="20"/>
    </row>
    <row r="283" spans="1:8" ht="15.75" customHeight="1">
      <c r="A283" s="17"/>
      <c r="B283" s="20"/>
      <c r="E283" s="19"/>
      <c r="F283" s="19"/>
      <c r="H283" s="20"/>
    </row>
    <row r="284" spans="1:8" ht="15.75" customHeight="1">
      <c r="A284" s="17"/>
      <c r="B284" s="20"/>
      <c r="E284" s="19"/>
      <c r="F284" s="19"/>
      <c r="H284" s="20"/>
    </row>
    <row r="285" spans="1:8" ht="15.75" customHeight="1">
      <c r="A285" s="17"/>
      <c r="B285" s="20"/>
      <c r="E285" s="19"/>
      <c r="F285" s="19"/>
      <c r="H285" s="20"/>
    </row>
    <row r="286" spans="1:8" ht="15.75" customHeight="1">
      <c r="A286" s="17"/>
      <c r="B286" s="20"/>
      <c r="E286" s="19"/>
      <c r="F286" s="19"/>
      <c r="H286" s="20"/>
    </row>
    <row r="287" spans="1:8" ht="15.75" customHeight="1">
      <c r="A287" s="17"/>
      <c r="B287" s="20"/>
      <c r="E287" s="19"/>
      <c r="F287" s="19"/>
      <c r="H287" s="20"/>
    </row>
    <row r="288" spans="1:8" ht="15.75" customHeight="1">
      <c r="A288" s="17"/>
      <c r="B288" s="20"/>
      <c r="E288" s="19"/>
      <c r="F288" s="19"/>
      <c r="H288" s="20"/>
    </row>
    <row r="289" spans="1:8" ht="15.75" customHeight="1">
      <c r="A289" s="17"/>
      <c r="B289" s="20"/>
      <c r="E289" s="19"/>
      <c r="F289" s="19"/>
      <c r="H289" s="20"/>
    </row>
    <row r="290" spans="1:8" ht="15.75" customHeight="1">
      <c r="A290" s="17"/>
      <c r="B290" s="20"/>
      <c r="E290" s="19"/>
      <c r="F290" s="19"/>
      <c r="H290" s="20"/>
    </row>
    <row r="291" spans="1:8" ht="15.75" customHeight="1">
      <c r="A291" s="17"/>
      <c r="B291" s="20"/>
      <c r="E291" s="19"/>
      <c r="F291" s="19"/>
      <c r="H291" s="20"/>
    </row>
    <row r="292" spans="1:8" ht="15.75" customHeight="1">
      <c r="A292" s="17"/>
      <c r="B292" s="20"/>
      <c r="E292" s="19"/>
      <c r="F292" s="19"/>
      <c r="H292" s="20"/>
    </row>
    <row r="293" spans="1:8" ht="15.75" customHeight="1">
      <c r="A293" s="17"/>
      <c r="B293" s="20"/>
      <c r="E293" s="19"/>
      <c r="F293" s="19"/>
      <c r="H293" s="20"/>
    </row>
    <row r="294" spans="1:8" ht="15.75" customHeight="1">
      <c r="A294" s="17"/>
      <c r="B294" s="20"/>
      <c r="E294" s="19"/>
      <c r="F294" s="19"/>
      <c r="H294" s="20"/>
    </row>
    <row r="295" spans="1:8" ht="15.75" customHeight="1">
      <c r="A295" s="17"/>
      <c r="B295" s="20"/>
      <c r="E295" s="19"/>
      <c r="F295" s="19"/>
      <c r="H295" s="20"/>
    </row>
    <row r="296" spans="1:8" ht="15.75" customHeight="1">
      <c r="A296" s="17"/>
      <c r="B296" s="20"/>
      <c r="E296" s="19"/>
      <c r="F296" s="19"/>
      <c r="H296" s="20"/>
    </row>
    <row r="297" spans="1:8" ht="15.75" customHeight="1">
      <c r="A297" s="17"/>
      <c r="B297" s="20"/>
      <c r="E297" s="19"/>
      <c r="F297" s="19"/>
      <c r="H297" s="20"/>
    </row>
    <row r="298" spans="1:8" ht="15.75" customHeight="1">
      <c r="A298" s="17"/>
      <c r="B298" s="20"/>
      <c r="E298" s="19"/>
      <c r="F298" s="19"/>
      <c r="H298" s="20"/>
    </row>
    <row r="299" spans="1:8" ht="15.75" customHeight="1">
      <c r="A299" s="17"/>
      <c r="B299" s="20"/>
      <c r="E299" s="19"/>
      <c r="F299" s="19"/>
      <c r="H299" s="20"/>
    </row>
    <row r="300" spans="1:8" ht="15.75" customHeight="1">
      <c r="A300" s="17"/>
      <c r="B300" s="20"/>
      <c r="E300" s="19"/>
      <c r="F300" s="19"/>
      <c r="H300" s="20"/>
    </row>
    <row r="301" spans="1:8" ht="15.75" customHeight="1">
      <c r="A301" s="17"/>
      <c r="B301" s="20"/>
      <c r="E301" s="19"/>
      <c r="F301" s="19"/>
      <c r="H301" s="20"/>
    </row>
    <row r="302" spans="1:8" ht="15.75" customHeight="1">
      <c r="A302" s="17"/>
      <c r="B302" s="20"/>
      <c r="E302" s="19"/>
      <c r="F302" s="19"/>
      <c r="H302" s="20"/>
    </row>
    <row r="303" spans="1:8" ht="15.75" customHeight="1">
      <c r="A303" s="17"/>
      <c r="B303" s="20"/>
      <c r="E303" s="19"/>
      <c r="F303" s="19"/>
      <c r="H303" s="20"/>
    </row>
    <row r="304" spans="1:8" ht="15.75" customHeight="1">
      <c r="A304" s="17"/>
      <c r="B304" s="20"/>
      <c r="E304" s="19"/>
      <c r="F304" s="19"/>
      <c r="H304" s="20"/>
    </row>
    <row r="305" spans="1:8" ht="15.75" customHeight="1">
      <c r="A305" s="17"/>
      <c r="B305" s="20"/>
      <c r="E305" s="19"/>
      <c r="F305" s="19"/>
      <c r="H305" s="20"/>
    </row>
    <row r="306" spans="1:8" ht="15.75" customHeight="1">
      <c r="A306" s="17"/>
      <c r="B306" s="20"/>
      <c r="E306" s="19"/>
      <c r="F306" s="19"/>
      <c r="H306" s="20"/>
    </row>
    <row r="307" spans="1:8" ht="15.75" customHeight="1">
      <c r="A307" s="17"/>
      <c r="B307" s="20"/>
      <c r="E307" s="19"/>
      <c r="F307" s="19"/>
      <c r="H307" s="20"/>
    </row>
    <row r="308" spans="1:8" ht="15.75" customHeight="1">
      <c r="A308" s="17"/>
      <c r="B308" s="20"/>
      <c r="E308" s="19"/>
      <c r="F308" s="19"/>
      <c r="H308" s="20"/>
    </row>
    <row r="309" spans="1:8" ht="15.75" customHeight="1">
      <c r="A309" s="17"/>
      <c r="B309" s="20"/>
      <c r="E309" s="19"/>
      <c r="F309" s="19"/>
      <c r="H309" s="20"/>
    </row>
    <row r="310" spans="1:8" ht="15.75" customHeight="1">
      <c r="A310" s="17"/>
      <c r="B310" s="20"/>
      <c r="E310" s="19"/>
      <c r="F310" s="19"/>
      <c r="H310" s="20"/>
    </row>
    <row r="311" spans="1:8" ht="15.75" customHeight="1">
      <c r="A311" s="17"/>
      <c r="B311" s="20"/>
      <c r="E311" s="19"/>
      <c r="F311" s="19"/>
      <c r="H311" s="20"/>
    </row>
    <row r="312" spans="1:8" ht="15.75" customHeight="1">
      <c r="A312" s="17"/>
      <c r="B312" s="20"/>
      <c r="E312" s="19"/>
      <c r="F312" s="19"/>
      <c r="H312" s="20"/>
    </row>
    <row r="313" spans="1:8" ht="15.75" customHeight="1">
      <c r="A313" s="17"/>
      <c r="B313" s="20"/>
      <c r="E313" s="19"/>
      <c r="F313" s="19"/>
      <c r="H313" s="20"/>
    </row>
    <row r="314" spans="1:8" ht="15.75" customHeight="1">
      <c r="A314" s="17"/>
      <c r="B314" s="20"/>
      <c r="E314" s="19"/>
      <c r="F314" s="19"/>
      <c r="H314" s="20"/>
    </row>
    <row r="315" spans="1:8" ht="15.75" customHeight="1">
      <c r="A315" s="17"/>
      <c r="B315" s="20"/>
      <c r="E315" s="19"/>
      <c r="F315" s="19"/>
      <c r="H315" s="20"/>
    </row>
    <row r="316" spans="1:8" ht="15.75" customHeight="1">
      <c r="A316" s="17"/>
      <c r="B316" s="20"/>
      <c r="E316" s="19"/>
      <c r="F316" s="19"/>
      <c r="H316" s="20"/>
    </row>
    <row r="317" spans="1:8" ht="15.75" customHeight="1">
      <c r="A317" s="17"/>
      <c r="B317" s="20"/>
      <c r="E317" s="19"/>
      <c r="F317" s="19"/>
      <c r="H317" s="20"/>
    </row>
    <row r="318" spans="1:8" ht="15.75" customHeight="1">
      <c r="A318" s="17"/>
      <c r="B318" s="20"/>
      <c r="E318" s="19"/>
      <c r="F318" s="19"/>
      <c r="H318" s="20"/>
    </row>
    <row r="319" spans="1:8" ht="15.75" customHeight="1">
      <c r="A319" s="17"/>
      <c r="B319" s="20"/>
      <c r="E319" s="19"/>
      <c r="F319" s="19"/>
      <c r="H319" s="20"/>
    </row>
    <row r="320" spans="1:8" ht="15.75" customHeight="1">
      <c r="A320" s="17"/>
      <c r="B320" s="20"/>
      <c r="E320" s="19"/>
      <c r="F320" s="19"/>
      <c r="H320" s="20"/>
    </row>
    <row r="321" spans="1:8" ht="15.75" customHeight="1">
      <c r="A321" s="17"/>
      <c r="B321" s="20"/>
      <c r="E321" s="19"/>
      <c r="F321" s="19"/>
      <c r="H321" s="20"/>
    </row>
    <row r="322" spans="1:8" ht="15.75" customHeight="1">
      <c r="A322" s="17"/>
      <c r="B322" s="20"/>
      <c r="E322" s="19"/>
      <c r="F322" s="19"/>
      <c r="H322" s="20"/>
    </row>
    <row r="323" spans="1:8" ht="15.75" customHeight="1">
      <c r="A323" s="17"/>
      <c r="B323" s="20"/>
      <c r="E323" s="19"/>
      <c r="F323" s="19"/>
      <c r="H323" s="20"/>
    </row>
    <row r="324" spans="1:8" ht="15.75" customHeight="1">
      <c r="A324" s="17"/>
      <c r="B324" s="20"/>
      <c r="E324" s="19"/>
      <c r="F324" s="19"/>
      <c r="H324" s="20"/>
    </row>
    <row r="325" spans="1:8" ht="15.75" customHeight="1">
      <c r="A325" s="17"/>
      <c r="B325" s="20"/>
      <c r="E325" s="19"/>
      <c r="F325" s="19"/>
      <c r="H325" s="20"/>
    </row>
    <row r="326" spans="1:8" ht="15.75" customHeight="1">
      <c r="A326" s="17"/>
      <c r="B326" s="20"/>
      <c r="E326" s="19"/>
      <c r="F326" s="19"/>
      <c r="H326" s="20"/>
    </row>
    <row r="327" spans="1:8" ht="15.75" customHeight="1">
      <c r="A327" s="17"/>
      <c r="B327" s="20"/>
      <c r="E327" s="19"/>
      <c r="F327" s="19"/>
      <c r="H327" s="20"/>
    </row>
    <row r="328" spans="1:8" ht="15.75" customHeight="1">
      <c r="A328" s="17"/>
      <c r="B328" s="20"/>
      <c r="E328" s="19"/>
      <c r="F328" s="19"/>
      <c r="H328" s="20"/>
    </row>
    <row r="329" spans="1:8" ht="15.75" customHeight="1">
      <c r="A329" s="17"/>
      <c r="B329" s="20"/>
      <c r="E329" s="19"/>
      <c r="F329" s="19"/>
      <c r="H329" s="20"/>
    </row>
    <row r="330" spans="1:8" ht="15.75" customHeight="1">
      <c r="A330" s="17"/>
      <c r="B330" s="20"/>
      <c r="E330" s="19"/>
      <c r="F330" s="19"/>
      <c r="H330" s="20"/>
    </row>
    <row r="331" spans="1:8" ht="15.75" customHeight="1">
      <c r="A331" s="17"/>
      <c r="B331" s="20"/>
      <c r="E331" s="19"/>
      <c r="F331" s="19"/>
      <c r="H331" s="20"/>
    </row>
    <row r="332" spans="1:8" ht="15.75" customHeight="1">
      <c r="A332" s="17"/>
      <c r="B332" s="20"/>
      <c r="E332" s="19"/>
      <c r="F332" s="19"/>
      <c r="H332" s="20"/>
    </row>
    <row r="333" spans="1:8" ht="15.75" customHeight="1">
      <c r="A333" s="17"/>
      <c r="B333" s="20"/>
      <c r="E333" s="19"/>
      <c r="F333" s="19"/>
      <c r="H333" s="20"/>
    </row>
    <row r="334" spans="1:8" ht="15.75" customHeight="1">
      <c r="A334" s="17"/>
      <c r="B334" s="20"/>
      <c r="E334" s="19"/>
      <c r="F334" s="19"/>
      <c r="H334" s="20"/>
    </row>
    <row r="335" spans="1:8" ht="15.75" customHeight="1">
      <c r="A335" s="17"/>
      <c r="B335" s="20"/>
      <c r="E335" s="19"/>
      <c r="F335" s="19"/>
      <c r="H335" s="20"/>
    </row>
    <row r="336" spans="1:8" ht="15.75" customHeight="1">
      <c r="A336" s="17"/>
      <c r="B336" s="20"/>
      <c r="E336" s="19"/>
      <c r="F336" s="19"/>
      <c r="H336" s="20"/>
    </row>
    <row r="337" spans="1:8" ht="15.75" customHeight="1">
      <c r="A337" s="17"/>
      <c r="B337" s="20"/>
      <c r="E337" s="19"/>
      <c r="F337" s="19"/>
      <c r="H337" s="20"/>
    </row>
    <row r="338" spans="1:8" ht="15.75" customHeight="1">
      <c r="A338" s="17"/>
      <c r="B338" s="20"/>
      <c r="E338" s="19"/>
      <c r="F338" s="19"/>
      <c r="H338" s="20"/>
    </row>
    <row r="339" spans="1:8" ht="15.75" customHeight="1">
      <c r="A339" s="17"/>
      <c r="B339" s="20"/>
      <c r="E339" s="19"/>
      <c r="F339" s="19"/>
      <c r="H339" s="20"/>
    </row>
    <row r="340" spans="1:8" ht="15.75" customHeight="1">
      <c r="A340" s="17"/>
      <c r="B340" s="20"/>
      <c r="E340" s="19"/>
      <c r="F340" s="19"/>
      <c r="H340" s="20"/>
    </row>
    <row r="341" spans="1:8" ht="15.75" customHeight="1">
      <c r="A341" s="17"/>
      <c r="B341" s="20"/>
      <c r="E341" s="19"/>
      <c r="F341" s="19"/>
      <c r="H341" s="20"/>
    </row>
    <row r="342" spans="1:8" ht="15.75" customHeight="1">
      <c r="A342" s="17"/>
      <c r="B342" s="20"/>
      <c r="E342" s="19"/>
      <c r="F342" s="19"/>
      <c r="H342" s="20"/>
    </row>
    <row r="343" spans="1:8" ht="15.75" customHeight="1">
      <c r="A343" s="17"/>
      <c r="B343" s="20"/>
      <c r="E343" s="19"/>
      <c r="F343" s="19"/>
      <c r="H343" s="20"/>
    </row>
    <row r="344" spans="1:8" ht="15.75" customHeight="1">
      <c r="A344" s="17"/>
      <c r="B344" s="20"/>
      <c r="E344" s="19"/>
      <c r="F344" s="19"/>
      <c r="H344" s="20"/>
    </row>
    <row r="345" spans="1:8" ht="15.75" customHeight="1">
      <c r="A345" s="17"/>
      <c r="B345" s="20"/>
      <c r="E345" s="19"/>
      <c r="F345" s="19"/>
      <c r="H345" s="20"/>
    </row>
    <row r="346" spans="1:8" ht="15.75" customHeight="1">
      <c r="A346" s="17"/>
      <c r="B346" s="20"/>
      <c r="E346" s="19"/>
      <c r="F346" s="19"/>
      <c r="H346" s="20"/>
    </row>
    <row r="347" spans="1:8" ht="15.75" customHeight="1">
      <c r="A347" s="17"/>
      <c r="B347" s="20"/>
      <c r="E347" s="19"/>
      <c r="F347" s="19"/>
      <c r="H347" s="20"/>
    </row>
    <row r="348" spans="1:8" ht="15.75" customHeight="1">
      <c r="A348" s="17"/>
      <c r="B348" s="20"/>
      <c r="E348" s="19"/>
      <c r="F348" s="19"/>
      <c r="H348" s="20"/>
    </row>
    <row r="349" spans="1:8" ht="15.75" customHeight="1">
      <c r="A349" s="17"/>
      <c r="B349" s="20"/>
      <c r="E349" s="19"/>
      <c r="F349" s="19"/>
      <c r="H349" s="20"/>
    </row>
    <row r="350" spans="1:8" ht="15.75" customHeight="1">
      <c r="A350" s="17"/>
      <c r="B350" s="20"/>
      <c r="E350" s="19"/>
      <c r="F350" s="19"/>
      <c r="H350" s="20"/>
    </row>
    <row r="351" spans="1:8" ht="15.75" customHeight="1">
      <c r="A351" s="17"/>
      <c r="B351" s="20"/>
      <c r="E351" s="19"/>
      <c r="F351" s="19"/>
      <c r="H351" s="20"/>
    </row>
    <row r="352" spans="1:8" ht="15.75" customHeight="1">
      <c r="A352" s="17"/>
      <c r="B352" s="20"/>
      <c r="E352" s="19"/>
      <c r="F352" s="19"/>
      <c r="H352" s="20"/>
    </row>
    <row r="353" spans="1:8" ht="15.75" customHeight="1">
      <c r="A353" s="17"/>
      <c r="B353" s="20"/>
      <c r="E353" s="19"/>
      <c r="F353" s="19"/>
      <c r="H353" s="20"/>
    </row>
    <row r="354" spans="1:8" ht="15.75" customHeight="1">
      <c r="A354" s="17"/>
      <c r="B354" s="20"/>
      <c r="E354" s="19"/>
      <c r="F354" s="19"/>
      <c r="H354" s="20"/>
    </row>
    <row r="355" spans="1:8" ht="15.75" customHeight="1">
      <c r="A355" s="17"/>
      <c r="B355" s="20"/>
      <c r="E355" s="19"/>
      <c r="F355" s="19"/>
      <c r="H355" s="20"/>
    </row>
    <row r="356" spans="1:8" ht="15.75" customHeight="1">
      <c r="A356" s="17"/>
      <c r="B356" s="20"/>
      <c r="E356" s="19"/>
      <c r="F356" s="19"/>
      <c r="H356" s="20"/>
    </row>
    <row r="357" spans="1:8" ht="15.75" customHeight="1">
      <c r="A357" s="17"/>
      <c r="B357" s="20"/>
      <c r="E357" s="19"/>
      <c r="F357" s="19"/>
      <c r="H357" s="20"/>
    </row>
    <row r="358" spans="1:8" ht="15.75" customHeight="1">
      <c r="A358" s="17"/>
      <c r="B358" s="20"/>
      <c r="E358" s="19"/>
      <c r="F358" s="19"/>
      <c r="H358" s="20"/>
    </row>
    <row r="359" spans="1:8" ht="15.75" customHeight="1">
      <c r="A359" s="17"/>
      <c r="B359" s="20"/>
      <c r="E359" s="19"/>
      <c r="F359" s="19"/>
      <c r="H359" s="20"/>
    </row>
    <row r="360" spans="1:8" ht="15.75" customHeight="1">
      <c r="A360" s="17"/>
      <c r="B360" s="20"/>
      <c r="E360" s="19"/>
      <c r="F360" s="19"/>
      <c r="H360" s="20"/>
    </row>
    <row r="361" spans="1:8" ht="15.75" customHeight="1">
      <c r="A361" s="17"/>
      <c r="B361" s="20"/>
      <c r="E361" s="19"/>
      <c r="F361" s="19"/>
      <c r="H361" s="20"/>
    </row>
    <row r="362" spans="1:8" ht="15.75" customHeight="1">
      <c r="A362" s="17"/>
      <c r="B362" s="20"/>
      <c r="E362" s="19"/>
      <c r="F362" s="19"/>
      <c r="H362" s="20"/>
    </row>
    <row r="363" spans="1:8" ht="15.75" customHeight="1">
      <c r="A363" s="17"/>
      <c r="B363" s="20"/>
      <c r="E363" s="19"/>
      <c r="F363" s="19"/>
      <c r="H363" s="20"/>
    </row>
    <row r="364" spans="1:8" ht="15.75" customHeight="1">
      <c r="A364" s="17"/>
      <c r="B364" s="20"/>
      <c r="E364" s="19"/>
      <c r="F364" s="19"/>
      <c r="H364" s="20"/>
    </row>
    <row r="365" spans="1:8" ht="15.75" customHeight="1">
      <c r="A365" s="17"/>
      <c r="B365" s="20"/>
      <c r="E365" s="19"/>
      <c r="F365" s="19"/>
      <c r="H365" s="20"/>
    </row>
    <row r="366" spans="1:8" ht="15.75" customHeight="1">
      <c r="A366" s="17"/>
      <c r="B366" s="20"/>
      <c r="E366" s="19"/>
      <c r="F366" s="19"/>
      <c r="H366" s="20"/>
    </row>
    <row r="367" spans="1:8" ht="15.75" customHeight="1">
      <c r="A367" s="17"/>
      <c r="B367" s="20"/>
      <c r="E367" s="19"/>
      <c r="F367" s="19"/>
      <c r="H367" s="20"/>
    </row>
    <row r="368" spans="1:8" ht="15.75" customHeight="1">
      <c r="A368" s="17"/>
      <c r="B368" s="20"/>
      <c r="E368" s="19"/>
      <c r="F368" s="19"/>
      <c r="H368" s="20"/>
    </row>
    <row r="369" spans="1:8" ht="15.75" customHeight="1">
      <c r="A369" s="17"/>
      <c r="B369" s="20"/>
      <c r="E369" s="19"/>
      <c r="F369" s="19"/>
      <c r="H369" s="20"/>
    </row>
    <row r="370" spans="1:8" ht="15.75" customHeight="1">
      <c r="A370" s="17"/>
      <c r="B370" s="20"/>
      <c r="E370" s="19"/>
      <c r="F370" s="19"/>
      <c r="H370" s="20"/>
    </row>
    <row r="371" spans="1:8" ht="15.75" customHeight="1">
      <c r="A371" s="17"/>
      <c r="B371" s="20"/>
      <c r="E371" s="19"/>
      <c r="F371" s="19"/>
      <c r="H371" s="20"/>
    </row>
    <row r="372" spans="1:8" ht="15.75" customHeight="1">
      <c r="A372" s="17"/>
      <c r="B372" s="20"/>
      <c r="E372" s="19"/>
      <c r="F372" s="19"/>
      <c r="H372" s="20"/>
    </row>
    <row r="373" spans="1:8" ht="15.75" customHeight="1">
      <c r="A373" s="17"/>
      <c r="B373" s="20"/>
      <c r="E373" s="19"/>
      <c r="F373" s="19"/>
      <c r="H373" s="20"/>
    </row>
    <row r="374" spans="1:8" ht="15.75" customHeight="1">
      <c r="A374" s="17"/>
      <c r="B374" s="20"/>
      <c r="E374" s="19"/>
      <c r="F374" s="19"/>
      <c r="H374" s="20"/>
    </row>
    <row r="375" spans="1:8" ht="15.75" customHeight="1">
      <c r="A375" s="17"/>
      <c r="B375" s="20"/>
      <c r="E375" s="19"/>
      <c r="F375" s="19"/>
      <c r="H375" s="20"/>
    </row>
    <row r="376" spans="1:8" ht="15.75" customHeight="1">
      <c r="A376" s="17"/>
      <c r="B376" s="20"/>
      <c r="E376" s="19"/>
      <c r="F376" s="19"/>
      <c r="H376" s="20"/>
    </row>
    <row r="377" spans="1:8" ht="15.75" customHeight="1">
      <c r="A377" s="17"/>
      <c r="B377" s="20"/>
      <c r="E377" s="19"/>
      <c r="F377" s="19"/>
      <c r="H377" s="20"/>
    </row>
    <row r="378" spans="1:8" ht="15.75" customHeight="1">
      <c r="A378" s="17"/>
      <c r="B378" s="20"/>
      <c r="E378" s="19"/>
      <c r="F378" s="19"/>
      <c r="H378" s="20"/>
    </row>
    <row r="379" spans="1:8" ht="15.75" customHeight="1">
      <c r="A379" s="17"/>
      <c r="B379" s="20"/>
      <c r="E379" s="19"/>
      <c r="F379" s="19"/>
      <c r="H379" s="20"/>
    </row>
    <row r="380" spans="1:8" ht="15.75" customHeight="1">
      <c r="A380" s="17"/>
      <c r="B380" s="20"/>
      <c r="E380" s="19"/>
      <c r="F380" s="19"/>
      <c r="H380" s="20"/>
    </row>
    <row r="381" spans="1:8" ht="15.75" customHeight="1">
      <c r="A381" s="17"/>
      <c r="B381" s="20"/>
      <c r="E381" s="19"/>
      <c r="F381" s="19"/>
      <c r="H381" s="20"/>
    </row>
    <row r="382" spans="1:8" ht="15.75" customHeight="1">
      <c r="A382" s="17"/>
      <c r="B382" s="20"/>
      <c r="E382" s="19"/>
      <c r="F382" s="19"/>
      <c r="H382" s="20"/>
    </row>
    <row r="383" spans="1:8" ht="15.75" customHeight="1">
      <c r="A383" s="17"/>
      <c r="B383" s="20"/>
      <c r="E383" s="19"/>
      <c r="F383" s="19"/>
      <c r="H383" s="20"/>
    </row>
    <row r="384" spans="1:8" ht="15.75" customHeight="1">
      <c r="A384" s="17"/>
      <c r="B384" s="20"/>
      <c r="E384" s="19"/>
      <c r="F384" s="19"/>
      <c r="H384" s="20"/>
    </row>
    <row r="385" spans="1:8" ht="15.75" customHeight="1">
      <c r="A385" s="17"/>
      <c r="B385" s="20"/>
      <c r="E385" s="19"/>
      <c r="F385" s="19"/>
      <c r="H385" s="20"/>
    </row>
    <row r="386" spans="1:8" ht="15.75" customHeight="1">
      <c r="A386" s="17"/>
      <c r="B386" s="20"/>
      <c r="E386" s="19"/>
      <c r="F386" s="19"/>
      <c r="H386" s="20"/>
    </row>
    <row r="387" spans="1:8" ht="15.75" customHeight="1">
      <c r="A387" s="17"/>
      <c r="B387" s="20"/>
      <c r="E387" s="19"/>
      <c r="F387" s="19"/>
      <c r="H387" s="20"/>
    </row>
    <row r="388" spans="1:8" ht="15.75" customHeight="1">
      <c r="A388" s="17"/>
      <c r="B388" s="20"/>
      <c r="E388" s="19"/>
      <c r="F388" s="19"/>
      <c r="H388" s="20"/>
    </row>
    <row r="389" spans="1:8" ht="15.75" customHeight="1">
      <c r="A389" s="17"/>
      <c r="B389" s="20"/>
      <c r="E389" s="19"/>
      <c r="F389" s="19"/>
      <c r="H389" s="20"/>
    </row>
    <row r="390" spans="1:8" ht="15.75" customHeight="1">
      <c r="A390" s="17"/>
      <c r="B390" s="20"/>
      <c r="E390" s="19"/>
      <c r="F390" s="19"/>
      <c r="H390" s="20"/>
    </row>
    <row r="391" spans="1:8" ht="15.75" customHeight="1">
      <c r="A391" s="17"/>
      <c r="B391" s="20"/>
      <c r="E391" s="19"/>
      <c r="F391" s="19"/>
      <c r="H391" s="20"/>
    </row>
    <row r="392" spans="1:8" ht="15.75" customHeight="1">
      <c r="A392" s="17"/>
      <c r="B392" s="20"/>
      <c r="E392" s="19"/>
      <c r="F392" s="19"/>
      <c r="H392" s="20"/>
    </row>
    <row r="393" spans="1:8" ht="15.75" customHeight="1">
      <c r="A393" s="17"/>
      <c r="B393" s="20"/>
      <c r="E393" s="19"/>
      <c r="F393" s="19"/>
      <c r="H393" s="20"/>
    </row>
    <row r="394" spans="1:8" ht="15.75" customHeight="1">
      <c r="A394" s="17"/>
      <c r="B394" s="20"/>
      <c r="E394" s="19"/>
      <c r="F394" s="19"/>
      <c r="H394" s="20"/>
    </row>
    <row r="395" spans="1:8" ht="15.75" customHeight="1">
      <c r="A395" s="17"/>
      <c r="B395" s="20"/>
      <c r="E395" s="19"/>
      <c r="F395" s="19"/>
      <c r="H395" s="20"/>
    </row>
    <row r="396" spans="1:8" ht="15.75" customHeight="1">
      <c r="A396" s="17"/>
      <c r="B396" s="20"/>
      <c r="E396" s="19"/>
      <c r="F396" s="19"/>
      <c r="H396" s="20"/>
    </row>
    <row r="397" spans="1:8" ht="15.75" customHeight="1">
      <c r="A397" s="17"/>
      <c r="B397" s="20"/>
      <c r="E397" s="19"/>
      <c r="F397" s="19"/>
      <c r="H397" s="20"/>
    </row>
    <row r="398" spans="1:8" ht="15.75" customHeight="1">
      <c r="A398" s="17"/>
      <c r="B398" s="20"/>
      <c r="E398" s="19"/>
      <c r="F398" s="19"/>
      <c r="H398" s="20"/>
    </row>
    <row r="399" spans="1:8" ht="15.75" customHeight="1">
      <c r="A399" s="17"/>
      <c r="B399" s="20"/>
      <c r="E399" s="19"/>
      <c r="F399" s="19"/>
      <c r="H399" s="20"/>
    </row>
    <row r="400" spans="1:8" ht="15.75" customHeight="1">
      <c r="A400" s="17"/>
      <c r="B400" s="20"/>
      <c r="E400" s="19"/>
      <c r="F400" s="19"/>
      <c r="H400" s="20"/>
    </row>
    <row r="401" spans="1:8" ht="15.75" customHeight="1">
      <c r="A401" s="17"/>
      <c r="B401" s="20"/>
      <c r="E401" s="19"/>
      <c r="F401" s="19"/>
      <c r="H401" s="20"/>
    </row>
    <row r="402" spans="1:8" ht="15.75" customHeight="1">
      <c r="A402" s="17"/>
      <c r="B402" s="20"/>
      <c r="E402" s="19"/>
      <c r="F402" s="19"/>
      <c r="H402" s="20"/>
    </row>
    <row r="403" spans="1:8" ht="15.75" customHeight="1">
      <c r="A403" s="17"/>
      <c r="B403" s="20"/>
      <c r="E403" s="19"/>
      <c r="F403" s="19"/>
      <c r="H403" s="20"/>
    </row>
    <row r="404" spans="1:8" ht="15.75" customHeight="1">
      <c r="A404" s="17"/>
      <c r="B404" s="20"/>
      <c r="E404" s="19"/>
      <c r="F404" s="19"/>
      <c r="H404" s="20"/>
    </row>
    <row r="405" spans="1:8" ht="15.75" customHeight="1">
      <c r="A405" s="17"/>
      <c r="B405" s="20"/>
      <c r="E405" s="19"/>
      <c r="F405" s="19"/>
      <c r="H405" s="20"/>
    </row>
    <row r="406" spans="1:8" ht="15.75" customHeight="1">
      <c r="A406" s="17"/>
      <c r="B406" s="20"/>
      <c r="E406" s="19"/>
      <c r="F406" s="19"/>
      <c r="H406" s="20"/>
    </row>
    <row r="407" spans="1:8" ht="15.75" customHeight="1">
      <c r="A407" s="17"/>
      <c r="B407" s="20"/>
      <c r="E407" s="19"/>
      <c r="F407" s="19"/>
      <c r="H407" s="20"/>
    </row>
    <row r="408" spans="1:8" ht="15.75" customHeight="1">
      <c r="A408" s="17"/>
      <c r="B408" s="20"/>
      <c r="E408" s="19"/>
      <c r="F408" s="19"/>
      <c r="H408" s="20"/>
    </row>
    <row r="409" spans="1:8" ht="15.75" customHeight="1">
      <c r="A409" s="17"/>
      <c r="B409" s="20"/>
      <c r="E409" s="19"/>
      <c r="F409" s="19"/>
      <c r="H409" s="20"/>
    </row>
    <row r="410" spans="1:8" ht="15.75" customHeight="1">
      <c r="A410" s="17"/>
      <c r="B410" s="20"/>
      <c r="E410" s="19"/>
      <c r="F410" s="19"/>
      <c r="H410" s="20"/>
    </row>
    <row r="411" spans="1:8" ht="15.75" customHeight="1">
      <c r="A411" s="17"/>
      <c r="B411" s="20"/>
      <c r="E411" s="19"/>
      <c r="F411" s="19"/>
      <c r="H411" s="20"/>
    </row>
    <row r="412" spans="1:8" ht="15.75" customHeight="1">
      <c r="A412" s="17"/>
      <c r="B412" s="20"/>
      <c r="E412" s="19"/>
      <c r="F412" s="19"/>
      <c r="H412" s="20"/>
    </row>
    <row r="413" spans="1:8" ht="15.75" customHeight="1">
      <c r="A413" s="17"/>
      <c r="B413" s="20"/>
      <c r="E413" s="19"/>
      <c r="F413" s="19"/>
      <c r="H413" s="20"/>
    </row>
    <row r="414" spans="1:8" ht="15.75" customHeight="1">
      <c r="A414" s="17"/>
      <c r="B414" s="20"/>
      <c r="E414" s="19"/>
      <c r="F414" s="19"/>
      <c r="H414" s="20"/>
    </row>
    <row r="415" spans="1:8" ht="15.75" customHeight="1">
      <c r="A415" s="17"/>
      <c r="B415" s="20"/>
      <c r="E415" s="19"/>
      <c r="F415" s="19"/>
      <c r="H415" s="20"/>
    </row>
    <row r="416" spans="1:8" ht="15.75" customHeight="1">
      <c r="A416" s="17"/>
      <c r="B416" s="20"/>
      <c r="E416" s="19"/>
      <c r="F416" s="19"/>
      <c r="H416" s="20"/>
    </row>
    <row r="417" spans="1:8" ht="15.75" customHeight="1">
      <c r="A417" s="17"/>
      <c r="B417" s="20"/>
      <c r="E417" s="19"/>
      <c r="F417" s="19"/>
      <c r="H417" s="20"/>
    </row>
    <row r="418" spans="1:8" ht="15.75" customHeight="1">
      <c r="A418" s="17"/>
      <c r="B418" s="20"/>
      <c r="E418" s="19"/>
      <c r="F418" s="19"/>
      <c r="H418" s="20"/>
    </row>
    <row r="419" spans="1:8" ht="15.75" customHeight="1">
      <c r="A419" s="17"/>
      <c r="B419" s="20"/>
      <c r="E419" s="19"/>
      <c r="F419" s="19"/>
      <c r="H419" s="20"/>
    </row>
    <row r="420" spans="1:8" ht="15.75" customHeight="1">
      <c r="A420" s="17"/>
      <c r="B420" s="20"/>
      <c r="E420" s="19"/>
      <c r="F420" s="19"/>
      <c r="H420" s="20"/>
    </row>
    <row r="421" spans="1:8" ht="15.75" customHeight="1">
      <c r="A421" s="17"/>
      <c r="B421" s="20"/>
      <c r="E421" s="19"/>
      <c r="F421" s="19"/>
      <c r="H421" s="20"/>
    </row>
    <row r="422" spans="1:8" ht="15.75" customHeight="1">
      <c r="A422" s="17"/>
      <c r="B422" s="20"/>
      <c r="E422" s="19"/>
      <c r="F422" s="19"/>
      <c r="H422" s="20"/>
    </row>
    <row r="423" spans="1:8" ht="15.75" customHeight="1">
      <c r="A423" s="17"/>
      <c r="B423" s="20"/>
      <c r="E423" s="19"/>
      <c r="F423" s="19"/>
      <c r="H423" s="20"/>
    </row>
    <row r="424" spans="1:8" ht="15.75" customHeight="1">
      <c r="A424" s="17"/>
      <c r="B424" s="20"/>
      <c r="E424" s="19"/>
      <c r="F424" s="19"/>
      <c r="H424" s="20"/>
    </row>
    <row r="425" spans="1:8" ht="15.75" customHeight="1">
      <c r="A425" s="17"/>
      <c r="B425" s="20"/>
      <c r="E425" s="19"/>
      <c r="F425" s="19"/>
      <c r="H425" s="20"/>
    </row>
    <row r="426" spans="1:8" ht="15.75" customHeight="1">
      <c r="A426" s="17"/>
      <c r="B426" s="20"/>
      <c r="E426" s="19"/>
      <c r="F426" s="19"/>
      <c r="H426" s="20"/>
    </row>
    <row r="427" spans="1:8" ht="15.75" customHeight="1">
      <c r="A427" s="17"/>
      <c r="B427" s="20"/>
      <c r="E427" s="19"/>
      <c r="F427" s="19"/>
      <c r="H427" s="20"/>
    </row>
    <row r="428" spans="1:8" ht="15.75" customHeight="1">
      <c r="A428" s="17"/>
      <c r="B428" s="20"/>
      <c r="E428" s="19"/>
      <c r="F428" s="19"/>
      <c r="H428" s="20"/>
    </row>
    <row r="429" spans="1:8" ht="15.75" customHeight="1">
      <c r="A429" s="17"/>
      <c r="B429" s="20"/>
      <c r="E429" s="19"/>
      <c r="F429" s="19"/>
      <c r="H429" s="20"/>
    </row>
    <row r="430" spans="1:8" ht="15.75" customHeight="1">
      <c r="A430" s="17"/>
      <c r="B430" s="20"/>
      <c r="E430" s="19"/>
      <c r="F430" s="19"/>
      <c r="H430" s="20"/>
    </row>
    <row r="431" spans="1:8" ht="15.75" customHeight="1">
      <c r="A431" s="17"/>
      <c r="B431" s="20"/>
      <c r="E431" s="19"/>
      <c r="F431" s="19"/>
      <c r="H431" s="20"/>
    </row>
    <row r="432" spans="1:8" ht="15.75" customHeight="1">
      <c r="A432" s="17"/>
      <c r="B432" s="20"/>
      <c r="E432" s="19"/>
      <c r="F432" s="19"/>
      <c r="H432" s="20"/>
    </row>
    <row r="433" spans="1:8" ht="15.75" customHeight="1">
      <c r="A433" s="17"/>
      <c r="B433" s="20"/>
      <c r="E433" s="19"/>
      <c r="F433" s="19"/>
      <c r="H433" s="20"/>
    </row>
    <row r="434" spans="1:8" ht="15.75" customHeight="1">
      <c r="A434" s="17"/>
      <c r="B434" s="20"/>
      <c r="E434" s="19"/>
      <c r="F434" s="19"/>
      <c r="H434" s="20"/>
    </row>
    <row r="435" spans="1:8" ht="15.75" customHeight="1">
      <c r="A435" s="17"/>
      <c r="B435" s="20"/>
      <c r="E435" s="19"/>
      <c r="F435" s="19"/>
      <c r="H435" s="20"/>
    </row>
    <row r="436" spans="1:8" ht="15.75" customHeight="1">
      <c r="A436" s="17"/>
      <c r="B436" s="20"/>
      <c r="E436" s="19"/>
      <c r="F436" s="19"/>
      <c r="H436" s="20"/>
    </row>
    <row r="437" spans="1:8" ht="15.75" customHeight="1">
      <c r="A437" s="17"/>
      <c r="B437" s="20"/>
      <c r="E437" s="19"/>
      <c r="F437" s="19"/>
      <c r="H437" s="20"/>
    </row>
    <row r="438" spans="1:8" ht="15.75" customHeight="1">
      <c r="A438" s="17"/>
      <c r="B438" s="20"/>
      <c r="E438" s="19"/>
      <c r="F438" s="19"/>
      <c r="H438" s="20"/>
    </row>
    <row r="439" spans="1:8" ht="15.75" customHeight="1">
      <c r="A439" s="17"/>
      <c r="B439" s="20"/>
      <c r="E439" s="19"/>
      <c r="F439" s="19"/>
      <c r="H439" s="20"/>
    </row>
    <row r="440" spans="1:8" ht="15.75" customHeight="1">
      <c r="A440" s="17"/>
      <c r="B440" s="20"/>
      <c r="E440" s="19"/>
      <c r="F440" s="19"/>
      <c r="H440" s="20"/>
    </row>
    <row r="441" spans="1:8" ht="15.75" customHeight="1">
      <c r="A441" s="17"/>
      <c r="B441" s="20"/>
      <c r="E441" s="19"/>
      <c r="F441" s="19"/>
      <c r="H441" s="20"/>
    </row>
    <row r="442" spans="1:8" ht="15.75" customHeight="1">
      <c r="A442" s="17"/>
      <c r="B442" s="20"/>
      <c r="E442" s="19"/>
      <c r="F442" s="19"/>
      <c r="H442" s="20"/>
    </row>
    <row r="443" spans="1:8" ht="15.75" customHeight="1">
      <c r="A443" s="17"/>
      <c r="B443" s="20"/>
      <c r="E443" s="19"/>
      <c r="F443" s="19"/>
      <c r="H443" s="20"/>
    </row>
    <row r="444" spans="1:8" ht="15.75" customHeight="1">
      <c r="A444" s="17"/>
      <c r="B444" s="20"/>
      <c r="E444" s="19"/>
      <c r="F444" s="19"/>
      <c r="H444" s="20"/>
    </row>
    <row r="445" spans="1:8" ht="15.75" customHeight="1">
      <c r="A445" s="17"/>
      <c r="B445" s="20"/>
      <c r="E445" s="19"/>
      <c r="F445" s="19"/>
      <c r="H445" s="20"/>
    </row>
    <row r="446" spans="1:8" ht="15.75" customHeight="1">
      <c r="A446" s="17"/>
      <c r="B446" s="20"/>
      <c r="E446" s="19"/>
      <c r="F446" s="19"/>
      <c r="H446" s="20"/>
    </row>
    <row r="447" spans="1:8" ht="15.75" customHeight="1">
      <c r="A447" s="17"/>
      <c r="B447" s="20"/>
      <c r="E447" s="19"/>
      <c r="F447" s="19"/>
      <c r="H447" s="20"/>
    </row>
    <row r="448" spans="1:8" ht="15.75" customHeight="1">
      <c r="A448" s="17"/>
      <c r="B448" s="20"/>
      <c r="E448" s="19"/>
      <c r="F448" s="19"/>
      <c r="H448" s="20"/>
    </row>
    <row r="449" spans="1:8" ht="15.75" customHeight="1">
      <c r="A449" s="17"/>
      <c r="B449" s="20"/>
      <c r="E449" s="19"/>
      <c r="F449" s="19"/>
      <c r="H449" s="20"/>
    </row>
    <row r="450" spans="1:8" ht="15.75" customHeight="1">
      <c r="A450" s="17"/>
      <c r="B450" s="20"/>
      <c r="E450" s="19"/>
      <c r="F450" s="19"/>
      <c r="H450" s="20"/>
    </row>
    <row r="451" spans="1:8" ht="15.75" customHeight="1">
      <c r="A451" s="17"/>
      <c r="B451" s="20"/>
      <c r="E451" s="19"/>
      <c r="F451" s="19"/>
      <c r="H451" s="20"/>
    </row>
    <row r="452" spans="1:8" ht="15.75" customHeight="1">
      <c r="A452" s="17"/>
      <c r="B452" s="20"/>
      <c r="E452" s="19"/>
      <c r="F452" s="19"/>
      <c r="H452" s="20"/>
    </row>
    <row r="453" spans="1:8" ht="15.75" customHeight="1">
      <c r="A453" s="17"/>
      <c r="B453" s="20"/>
      <c r="E453" s="19"/>
      <c r="F453" s="19"/>
      <c r="H453" s="20"/>
    </row>
    <row r="454" spans="1:8" ht="15.75" customHeight="1">
      <c r="A454" s="17"/>
      <c r="B454" s="20"/>
      <c r="E454" s="19"/>
      <c r="F454" s="19"/>
      <c r="H454" s="20"/>
    </row>
    <row r="455" spans="1:8" ht="15.75" customHeight="1">
      <c r="A455" s="17"/>
      <c r="B455" s="20"/>
      <c r="E455" s="19"/>
      <c r="F455" s="19"/>
      <c r="H455" s="20"/>
    </row>
    <row r="456" spans="1:8" ht="15.75" customHeight="1">
      <c r="A456" s="17"/>
      <c r="B456" s="20"/>
      <c r="E456" s="19"/>
      <c r="F456" s="19"/>
      <c r="H456" s="20"/>
    </row>
    <row r="457" spans="1:8" ht="15.75" customHeight="1">
      <c r="A457" s="17"/>
      <c r="B457" s="20"/>
      <c r="E457" s="19"/>
      <c r="F457" s="19"/>
      <c r="H457" s="20"/>
    </row>
    <row r="458" spans="1:8" ht="15.75" customHeight="1">
      <c r="A458" s="17"/>
      <c r="B458" s="20"/>
      <c r="E458" s="19"/>
      <c r="F458" s="19"/>
      <c r="H458" s="20"/>
    </row>
    <row r="459" spans="1:8" ht="15.75" customHeight="1">
      <c r="A459" s="17"/>
      <c r="B459" s="20"/>
      <c r="E459" s="19"/>
      <c r="F459" s="19"/>
      <c r="H459" s="20"/>
    </row>
    <row r="460" spans="1:8" ht="15.75" customHeight="1">
      <c r="A460" s="17"/>
      <c r="B460" s="20"/>
      <c r="E460" s="19"/>
      <c r="F460" s="19"/>
      <c r="H460" s="20"/>
    </row>
    <row r="461" spans="1:8" ht="15.75" customHeight="1">
      <c r="A461" s="17"/>
      <c r="B461" s="20"/>
      <c r="E461" s="19"/>
      <c r="F461" s="19"/>
      <c r="H461" s="20"/>
    </row>
    <row r="462" spans="1:8" ht="15.75" customHeight="1">
      <c r="A462" s="17"/>
      <c r="B462" s="20"/>
      <c r="E462" s="19"/>
      <c r="F462" s="19"/>
      <c r="H462" s="20"/>
    </row>
    <row r="463" spans="1:8" ht="15.75" customHeight="1">
      <c r="A463" s="17"/>
      <c r="B463" s="20"/>
      <c r="E463" s="19"/>
      <c r="F463" s="19"/>
      <c r="H463" s="20"/>
    </row>
    <row r="464" spans="1:8" ht="15.75" customHeight="1">
      <c r="A464" s="17"/>
      <c r="B464" s="20"/>
      <c r="E464" s="19"/>
      <c r="F464" s="19"/>
      <c r="H464" s="20"/>
    </row>
    <row r="465" spans="1:8" ht="15.75" customHeight="1">
      <c r="A465" s="17"/>
      <c r="B465" s="20"/>
      <c r="E465" s="19"/>
      <c r="F465" s="19"/>
      <c r="H465" s="20"/>
    </row>
    <row r="466" spans="1:8" ht="15.75" customHeight="1">
      <c r="A466" s="17"/>
      <c r="B466" s="20"/>
      <c r="E466" s="19"/>
      <c r="F466" s="19"/>
      <c r="H466" s="20"/>
    </row>
    <row r="467" spans="1:8" ht="15.75" customHeight="1">
      <c r="A467" s="17"/>
      <c r="B467" s="20"/>
      <c r="E467" s="19"/>
      <c r="F467" s="19"/>
      <c r="H467" s="20"/>
    </row>
    <row r="468" spans="1:8" ht="15.75" customHeight="1">
      <c r="A468" s="17"/>
      <c r="B468" s="20"/>
      <c r="E468" s="19"/>
      <c r="F468" s="19"/>
      <c r="H468" s="20"/>
    </row>
    <row r="469" spans="1:8" ht="15.75" customHeight="1">
      <c r="A469" s="17"/>
      <c r="B469" s="20"/>
      <c r="E469" s="19"/>
      <c r="F469" s="19"/>
      <c r="H469" s="20"/>
    </row>
    <row r="470" spans="1:8" ht="15.75" customHeight="1">
      <c r="A470" s="17"/>
      <c r="B470" s="20"/>
      <c r="E470" s="19"/>
      <c r="F470" s="19"/>
      <c r="H470" s="20"/>
    </row>
    <row r="471" spans="1:8" ht="15.75" customHeight="1">
      <c r="A471" s="17"/>
      <c r="B471" s="20"/>
      <c r="E471" s="19"/>
      <c r="F471" s="19"/>
      <c r="H471" s="20"/>
    </row>
    <row r="472" spans="1:8" ht="15.75" customHeight="1">
      <c r="A472" s="17"/>
      <c r="B472" s="20"/>
      <c r="E472" s="19"/>
      <c r="F472" s="19"/>
      <c r="H472" s="20"/>
    </row>
    <row r="473" spans="1:8" ht="15.75" customHeight="1">
      <c r="A473" s="17"/>
      <c r="B473" s="20"/>
      <c r="E473" s="19"/>
      <c r="F473" s="19"/>
      <c r="H473" s="20"/>
    </row>
    <row r="474" spans="1:8" ht="15.75" customHeight="1">
      <c r="A474" s="17"/>
      <c r="B474" s="20"/>
      <c r="E474" s="19"/>
      <c r="F474" s="19"/>
      <c r="H474" s="20"/>
    </row>
    <row r="475" spans="1:8" ht="15.75" customHeight="1">
      <c r="A475" s="17"/>
      <c r="B475" s="20"/>
      <c r="E475" s="19"/>
      <c r="F475" s="19"/>
      <c r="H475" s="20"/>
    </row>
    <row r="476" spans="1:8" ht="15.75" customHeight="1">
      <c r="A476" s="17"/>
      <c r="B476" s="20"/>
      <c r="E476" s="19"/>
      <c r="F476" s="19"/>
      <c r="H476" s="20"/>
    </row>
    <row r="477" spans="1:8" ht="15.75" customHeight="1">
      <c r="A477" s="17"/>
      <c r="B477" s="20"/>
      <c r="E477" s="19"/>
      <c r="F477" s="19"/>
      <c r="H477" s="20"/>
    </row>
    <row r="478" spans="1:8" ht="15.75" customHeight="1">
      <c r="A478" s="17"/>
      <c r="B478" s="20"/>
      <c r="E478" s="19"/>
      <c r="F478" s="19"/>
      <c r="H478" s="20"/>
    </row>
    <row r="479" spans="1:8" ht="15.75" customHeight="1">
      <c r="A479" s="17"/>
      <c r="B479" s="20"/>
      <c r="E479" s="19"/>
      <c r="F479" s="19"/>
      <c r="H479" s="20"/>
    </row>
    <row r="480" spans="1:8" ht="15.75" customHeight="1">
      <c r="A480" s="17"/>
      <c r="B480" s="20"/>
      <c r="E480" s="19"/>
      <c r="F480" s="19"/>
      <c r="H480" s="20"/>
    </row>
    <row r="481" spans="1:8" ht="15.75" customHeight="1">
      <c r="A481" s="17"/>
      <c r="B481" s="20"/>
      <c r="E481" s="19"/>
      <c r="F481" s="19"/>
      <c r="H481" s="20"/>
    </row>
    <row r="482" spans="1:8" ht="15.75" customHeight="1">
      <c r="A482" s="17"/>
      <c r="B482" s="20"/>
      <c r="E482" s="19"/>
      <c r="F482" s="19"/>
      <c r="H482" s="20"/>
    </row>
    <row r="483" spans="1:8" ht="15.75" customHeight="1">
      <c r="A483" s="17"/>
      <c r="B483" s="20"/>
      <c r="E483" s="19"/>
      <c r="F483" s="19"/>
      <c r="H483" s="20"/>
    </row>
    <row r="484" spans="1:8" ht="15.75" customHeight="1">
      <c r="A484" s="17"/>
      <c r="B484" s="20"/>
      <c r="E484" s="19"/>
      <c r="F484" s="19"/>
      <c r="H484" s="20"/>
    </row>
    <row r="485" spans="1:8" ht="15.75" customHeight="1">
      <c r="A485" s="17"/>
      <c r="B485" s="20"/>
      <c r="E485" s="19"/>
      <c r="F485" s="19"/>
      <c r="H485" s="20"/>
    </row>
    <row r="486" spans="1:8" ht="15.75" customHeight="1">
      <c r="A486" s="17"/>
      <c r="B486" s="20"/>
      <c r="E486" s="19"/>
      <c r="F486" s="19"/>
      <c r="H486" s="20"/>
    </row>
    <row r="487" spans="1:8" ht="15.75" customHeight="1">
      <c r="A487" s="17"/>
      <c r="B487" s="20"/>
      <c r="E487" s="19"/>
      <c r="F487" s="19"/>
      <c r="H487" s="20"/>
    </row>
    <row r="488" spans="1:8" ht="15.75" customHeight="1">
      <c r="A488" s="17"/>
      <c r="B488" s="20"/>
      <c r="E488" s="19"/>
      <c r="F488" s="19"/>
      <c r="H488" s="20"/>
    </row>
    <row r="489" spans="1:8" ht="15.75" customHeight="1">
      <c r="A489" s="17"/>
      <c r="B489" s="20"/>
      <c r="E489" s="19"/>
      <c r="F489" s="19"/>
      <c r="H489" s="20"/>
    </row>
    <row r="490" spans="1:8" ht="15.75" customHeight="1">
      <c r="A490" s="17"/>
      <c r="B490" s="20"/>
      <c r="E490" s="19"/>
      <c r="F490" s="19"/>
      <c r="H490" s="20"/>
    </row>
    <row r="491" spans="1:8" ht="15.75" customHeight="1">
      <c r="A491" s="17"/>
      <c r="B491" s="20"/>
      <c r="E491" s="19"/>
      <c r="F491" s="19"/>
      <c r="H491" s="20"/>
    </row>
    <row r="492" spans="1:8" ht="15.75" customHeight="1">
      <c r="A492" s="17"/>
      <c r="B492" s="20"/>
      <c r="E492" s="19"/>
      <c r="F492" s="19"/>
      <c r="H492" s="20"/>
    </row>
    <row r="493" spans="1:8" ht="15.75" customHeight="1">
      <c r="A493" s="17"/>
      <c r="B493" s="20"/>
      <c r="E493" s="19"/>
      <c r="F493" s="19"/>
      <c r="H493" s="20"/>
    </row>
    <row r="494" spans="1:8" ht="15.75" customHeight="1">
      <c r="A494" s="17"/>
      <c r="B494" s="20"/>
      <c r="E494" s="19"/>
      <c r="F494" s="19"/>
      <c r="H494" s="20"/>
    </row>
    <row r="495" spans="1:8" ht="15.75" customHeight="1">
      <c r="A495" s="17"/>
      <c r="B495" s="20"/>
      <c r="E495" s="19"/>
      <c r="F495" s="19"/>
      <c r="H495" s="20"/>
    </row>
    <row r="496" spans="1:8" ht="15.75" customHeight="1">
      <c r="A496" s="17"/>
      <c r="B496" s="20"/>
      <c r="E496" s="19"/>
      <c r="F496" s="19"/>
      <c r="H496" s="20"/>
    </row>
    <row r="497" spans="1:8" ht="15.75" customHeight="1">
      <c r="A497" s="17"/>
      <c r="B497" s="20"/>
      <c r="E497" s="19"/>
      <c r="F497" s="19"/>
      <c r="H497" s="20"/>
    </row>
    <row r="498" spans="1:8" ht="15.75" customHeight="1">
      <c r="A498" s="17"/>
      <c r="B498" s="20"/>
      <c r="E498" s="19"/>
      <c r="F498" s="19"/>
      <c r="H498" s="20"/>
    </row>
    <row r="499" spans="1:8" ht="15.75" customHeight="1">
      <c r="A499" s="17"/>
      <c r="B499" s="20"/>
      <c r="E499" s="19"/>
      <c r="F499" s="19"/>
      <c r="H499" s="20"/>
    </row>
    <row r="500" spans="1:8" ht="15.75" customHeight="1">
      <c r="A500" s="17"/>
      <c r="B500" s="20"/>
      <c r="E500" s="19"/>
      <c r="F500" s="19"/>
      <c r="H500" s="20"/>
    </row>
    <row r="501" spans="1:8" ht="15.75" customHeight="1">
      <c r="A501" s="17"/>
      <c r="B501" s="20"/>
      <c r="E501" s="19"/>
      <c r="F501" s="19"/>
      <c r="H501" s="20"/>
    </row>
    <row r="502" spans="1:8" ht="15.75" customHeight="1">
      <c r="A502" s="17"/>
      <c r="B502" s="20"/>
      <c r="E502" s="19"/>
      <c r="F502" s="19"/>
      <c r="H502" s="20"/>
    </row>
    <row r="503" spans="1:8" ht="15.75" customHeight="1">
      <c r="A503" s="17"/>
      <c r="B503" s="20"/>
      <c r="E503" s="19"/>
      <c r="F503" s="19"/>
      <c r="H503" s="20"/>
    </row>
    <row r="504" spans="1:8" ht="15.75" customHeight="1">
      <c r="A504" s="17"/>
      <c r="B504" s="20"/>
      <c r="E504" s="19"/>
      <c r="F504" s="19"/>
      <c r="H504" s="20"/>
    </row>
    <row r="505" spans="1:8" ht="15.75" customHeight="1">
      <c r="A505" s="17"/>
      <c r="B505" s="20"/>
      <c r="E505" s="19"/>
      <c r="F505" s="19"/>
      <c r="H505" s="20"/>
    </row>
    <row r="506" spans="1:8" ht="15.75" customHeight="1">
      <c r="A506" s="17"/>
      <c r="B506" s="20"/>
      <c r="E506" s="19"/>
      <c r="F506" s="19"/>
      <c r="H506" s="20"/>
    </row>
    <row r="507" spans="1:8" ht="15.75" customHeight="1">
      <c r="A507" s="17"/>
      <c r="B507" s="20"/>
      <c r="E507" s="19"/>
      <c r="F507" s="19"/>
      <c r="H507" s="20"/>
    </row>
    <row r="508" spans="1:8" ht="15.75" customHeight="1">
      <c r="A508" s="17"/>
      <c r="B508" s="20"/>
      <c r="E508" s="19"/>
      <c r="F508" s="19"/>
      <c r="H508" s="20"/>
    </row>
    <row r="509" spans="1:8" ht="15.75" customHeight="1">
      <c r="A509" s="17"/>
      <c r="B509" s="20"/>
      <c r="E509" s="19"/>
      <c r="F509" s="19"/>
      <c r="H509" s="20"/>
    </row>
    <row r="510" spans="1:8" ht="15.75" customHeight="1">
      <c r="A510" s="17"/>
      <c r="B510" s="20"/>
      <c r="E510" s="19"/>
      <c r="F510" s="19"/>
      <c r="H510" s="20"/>
    </row>
    <row r="511" spans="1:8" ht="15.75" customHeight="1">
      <c r="A511" s="17"/>
      <c r="B511" s="20"/>
      <c r="E511" s="19"/>
      <c r="F511" s="19"/>
      <c r="H511" s="20"/>
    </row>
    <row r="512" spans="1:8" ht="15.75" customHeight="1">
      <c r="A512" s="17"/>
      <c r="B512" s="20"/>
      <c r="E512" s="19"/>
      <c r="F512" s="19"/>
      <c r="H512" s="20"/>
    </row>
    <row r="513" spans="1:8" ht="15.75" customHeight="1">
      <c r="A513" s="17"/>
      <c r="B513" s="20"/>
      <c r="E513" s="19"/>
      <c r="F513" s="19"/>
      <c r="H513" s="20"/>
    </row>
    <row r="514" spans="1:8" ht="15.75" customHeight="1">
      <c r="A514" s="17"/>
      <c r="B514" s="20"/>
      <c r="E514" s="19"/>
      <c r="F514" s="19"/>
      <c r="H514" s="20"/>
    </row>
    <row r="515" spans="1:8" ht="15.75" customHeight="1">
      <c r="A515" s="17"/>
      <c r="B515" s="20"/>
      <c r="E515" s="19"/>
      <c r="F515" s="19"/>
      <c r="H515" s="20"/>
    </row>
    <row r="516" spans="1:8" ht="15.75" customHeight="1">
      <c r="A516" s="17"/>
      <c r="B516" s="20"/>
      <c r="E516" s="19"/>
      <c r="F516" s="19"/>
      <c r="H516" s="20"/>
    </row>
    <row r="517" spans="1:8" ht="15.75" customHeight="1">
      <c r="A517" s="17"/>
      <c r="B517" s="20"/>
      <c r="E517" s="19"/>
      <c r="F517" s="19"/>
      <c r="H517" s="20"/>
    </row>
    <row r="518" spans="1:8" ht="15.75" customHeight="1">
      <c r="A518" s="17"/>
      <c r="B518" s="20"/>
      <c r="E518" s="19"/>
      <c r="F518" s="19"/>
      <c r="H518" s="20"/>
    </row>
    <row r="519" spans="1:8" ht="15.75" customHeight="1">
      <c r="A519" s="17"/>
      <c r="B519" s="20"/>
      <c r="E519" s="19"/>
      <c r="F519" s="19"/>
      <c r="H519" s="20"/>
    </row>
    <row r="520" spans="1:8" ht="15.75" customHeight="1">
      <c r="A520" s="17"/>
      <c r="B520" s="20"/>
      <c r="E520" s="19"/>
      <c r="F520" s="19"/>
      <c r="H520" s="20"/>
    </row>
    <row r="521" spans="1:8" ht="15.75" customHeight="1">
      <c r="A521" s="17"/>
      <c r="B521" s="20"/>
      <c r="E521" s="19"/>
      <c r="F521" s="19"/>
      <c r="H521" s="20"/>
    </row>
    <row r="522" spans="1:8" ht="15.75" customHeight="1">
      <c r="A522" s="17"/>
      <c r="B522" s="20"/>
      <c r="E522" s="19"/>
      <c r="F522" s="19"/>
      <c r="H522" s="20"/>
    </row>
    <row r="523" spans="1:8" ht="15.75" customHeight="1">
      <c r="A523" s="17"/>
      <c r="B523" s="20"/>
      <c r="E523" s="19"/>
      <c r="F523" s="19"/>
      <c r="H523" s="20"/>
    </row>
    <row r="524" spans="1:8" ht="15.75" customHeight="1">
      <c r="A524" s="17"/>
      <c r="B524" s="20"/>
      <c r="E524" s="19"/>
      <c r="F524" s="19"/>
      <c r="H524" s="20"/>
    </row>
    <row r="525" spans="1:8" ht="15.75" customHeight="1">
      <c r="A525" s="17"/>
      <c r="B525" s="20"/>
      <c r="E525" s="19"/>
      <c r="F525" s="19"/>
      <c r="H525" s="20"/>
    </row>
    <row r="526" spans="1:8" ht="15.75" customHeight="1">
      <c r="A526" s="17"/>
      <c r="B526" s="20"/>
      <c r="E526" s="19"/>
      <c r="F526" s="19"/>
      <c r="H526" s="20"/>
    </row>
    <row r="527" spans="1:8" ht="15.75" customHeight="1">
      <c r="A527" s="17"/>
      <c r="B527" s="20"/>
      <c r="E527" s="19"/>
      <c r="F527" s="19"/>
      <c r="H527" s="20"/>
    </row>
    <row r="528" spans="1:8" ht="15.75" customHeight="1">
      <c r="A528" s="17"/>
      <c r="B528" s="20"/>
      <c r="E528" s="19"/>
      <c r="F528" s="19"/>
      <c r="H528" s="20"/>
    </row>
    <row r="529" spans="1:8" ht="15.75" customHeight="1">
      <c r="A529" s="17"/>
      <c r="B529" s="20"/>
      <c r="E529" s="19"/>
      <c r="F529" s="19"/>
      <c r="H529" s="20"/>
    </row>
    <row r="530" spans="1:8" ht="15.75" customHeight="1">
      <c r="A530" s="17"/>
      <c r="B530" s="20"/>
      <c r="E530" s="19"/>
      <c r="F530" s="19"/>
      <c r="H530" s="20"/>
    </row>
    <row r="531" spans="1:8" ht="15.75" customHeight="1">
      <c r="A531" s="17"/>
      <c r="B531" s="20"/>
      <c r="E531" s="19"/>
      <c r="F531" s="19"/>
      <c r="H531" s="20"/>
    </row>
    <row r="532" spans="1:8" ht="15.75" customHeight="1">
      <c r="A532" s="17"/>
      <c r="B532" s="20"/>
      <c r="E532" s="19"/>
      <c r="F532" s="19"/>
      <c r="H532" s="20"/>
    </row>
    <row r="533" spans="1:8" ht="15.75" customHeight="1">
      <c r="A533" s="17"/>
      <c r="B533" s="20"/>
      <c r="E533" s="19"/>
      <c r="F533" s="19"/>
      <c r="H533" s="20"/>
    </row>
    <row r="534" spans="1:8" ht="15.75" customHeight="1">
      <c r="A534" s="17"/>
      <c r="B534" s="20"/>
      <c r="E534" s="19"/>
      <c r="F534" s="19"/>
      <c r="H534" s="20"/>
    </row>
    <row r="535" spans="1:8" ht="15.75" customHeight="1">
      <c r="A535" s="17"/>
      <c r="B535" s="20"/>
      <c r="E535" s="19"/>
      <c r="F535" s="19"/>
      <c r="H535" s="20"/>
    </row>
    <row r="536" spans="1:8" ht="15.75" customHeight="1">
      <c r="A536" s="17"/>
      <c r="B536" s="20"/>
      <c r="E536" s="19"/>
      <c r="F536" s="19"/>
      <c r="H536" s="20"/>
    </row>
    <row r="537" spans="1:8" ht="15.75" customHeight="1">
      <c r="A537" s="17"/>
      <c r="B537" s="20"/>
      <c r="E537" s="19"/>
      <c r="F537" s="19"/>
      <c r="H537" s="20"/>
    </row>
    <row r="538" spans="1:8" ht="15.75" customHeight="1">
      <c r="A538" s="17"/>
      <c r="B538" s="20"/>
      <c r="E538" s="19"/>
      <c r="F538" s="19"/>
      <c r="H538" s="20"/>
    </row>
    <row r="539" spans="1:8" ht="15.75" customHeight="1">
      <c r="A539" s="17"/>
      <c r="B539" s="20"/>
      <c r="E539" s="19"/>
      <c r="F539" s="19"/>
      <c r="H539" s="20"/>
    </row>
    <row r="540" spans="1:8" ht="15.75" customHeight="1">
      <c r="A540" s="17"/>
      <c r="B540" s="20"/>
      <c r="E540" s="19"/>
      <c r="F540" s="19"/>
      <c r="H540" s="20"/>
    </row>
    <row r="541" spans="1:8" ht="15.75" customHeight="1">
      <c r="A541" s="17"/>
      <c r="B541" s="20"/>
      <c r="E541" s="19"/>
      <c r="F541" s="19"/>
      <c r="H541" s="20"/>
    </row>
    <row r="542" spans="1:8" ht="15.75" customHeight="1">
      <c r="A542" s="17"/>
      <c r="B542" s="20"/>
      <c r="E542" s="19"/>
      <c r="F542" s="19"/>
      <c r="H542" s="20"/>
    </row>
    <row r="543" spans="1:8" ht="15.75" customHeight="1">
      <c r="A543" s="17"/>
      <c r="B543" s="20"/>
      <c r="E543" s="19"/>
      <c r="F543" s="19"/>
      <c r="H543" s="20"/>
    </row>
    <row r="544" spans="1:8" ht="15.75" customHeight="1">
      <c r="A544" s="17"/>
      <c r="B544" s="20"/>
      <c r="E544" s="19"/>
      <c r="F544" s="19"/>
      <c r="H544" s="20"/>
    </row>
    <row r="545" spans="1:8" ht="15.75" customHeight="1">
      <c r="A545" s="17"/>
      <c r="B545" s="20"/>
      <c r="E545" s="19"/>
      <c r="F545" s="19"/>
      <c r="H545" s="20"/>
    </row>
    <row r="546" spans="1:8" ht="15.75" customHeight="1">
      <c r="A546" s="17"/>
      <c r="B546" s="20"/>
      <c r="E546" s="19"/>
      <c r="F546" s="19"/>
      <c r="H546" s="20"/>
    </row>
    <row r="547" spans="1:8" ht="15.75" customHeight="1">
      <c r="A547" s="17"/>
      <c r="B547" s="20"/>
      <c r="E547" s="19"/>
      <c r="F547" s="19"/>
      <c r="H547" s="20"/>
    </row>
    <row r="548" spans="1:8" ht="15.75" customHeight="1">
      <c r="A548" s="17"/>
      <c r="B548" s="20"/>
      <c r="E548" s="19"/>
      <c r="F548" s="19"/>
      <c r="H548" s="20"/>
    </row>
    <row r="549" spans="1:8" ht="15.75" customHeight="1">
      <c r="A549" s="17"/>
      <c r="B549" s="20"/>
      <c r="E549" s="19"/>
      <c r="F549" s="19"/>
      <c r="H549" s="20"/>
    </row>
    <row r="550" spans="1:8" ht="15.75" customHeight="1">
      <c r="A550" s="17"/>
      <c r="B550" s="20"/>
      <c r="E550" s="19"/>
      <c r="F550" s="19"/>
      <c r="H550" s="20"/>
    </row>
    <row r="551" spans="1:8" ht="15.75" customHeight="1">
      <c r="A551" s="17"/>
      <c r="B551" s="20"/>
      <c r="E551" s="19"/>
      <c r="F551" s="19"/>
      <c r="H551" s="20"/>
    </row>
    <row r="552" spans="1:8" ht="15.75" customHeight="1">
      <c r="A552" s="17"/>
      <c r="B552" s="20"/>
      <c r="E552" s="19"/>
      <c r="F552" s="19"/>
      <c r="H552" s="20"/>
    </row>
    <row r="553" spans="1:8" ht="15.75" customHeight="1">
      <c r="A553" s="17"/>
      <c r="B553" s="20"/>
      <c r="E553" s="19"/>
      <c r="F553" s="19"/>
      <c r="H553" s="20"/>
    </row>
    <row r="554" spans="1:8" ht="15.75" customHeight="1">
      <c r="A554" s="17"/>
      <c r="B554" s="20"/>
      <c r="E554" s="19"/>
      <c r="F554" s="19"/>
      <c r="H554" s="20"/>
    </row>
    <row r="555" spans="1:8" ht="15.75" customHeight="1">
      <c r="A555" s="17"/>
      <c r="B555" s="20"/>
      <c r="E555" s="19"/>
      <c r="F555" s="19"/>
      <c r="H555" s="20"/>
    </row>
    <row r="556" spans="1:8" ht="15.75" customHeight="1">
      <c r="A556" s="17"/>
      <c r="B556" s="20"/>
      <c r="E556" s="19"/>
      <c r="F556" s="19"/>
      <c r="H556" s="20"/>
    </row>
    <row r="557" spans="1:8" ht="15.75" customHeight="1">
      <c r="A557" s="17"/>
      <c r="B557" s="20"/>
      <c r="E557" s="19"/>
      <c r="F557" s="19"/>
      <c r="H557" s="20"/>
    </row>
    <row r="558" spans="1:8" ht="15.75" customHeight="1">
      <c r="A558" s="17"/>
      <c r="B558" s="20"/>
      <c r="E558" s="19"/>
      <c r="F558" s="19"/>
      <c r="H558" s="20"/>
    </row>
    <row r="559" spans="1:8" ht="15.75" customHeight="1">
      <c r="A559" s="17"/>
      <c r="B559" s="20"/>
      <c r="E559" s="19"/>
      <c r="F559" s="19"/>
      <c r="H559" s="20"/>
    </row>
    <row r="560" spans="1:8" ht="15.75" customHeight="1">
      <c r="A560" s="17"/>
      <c r="B560" s="20"/>
      <c r="E560" s="19"/>
      <c r="F560" s="19"/>
      <c r="H560" s="20"/>
    </row>
    <row r="561" spans="1:8" ht="15.75" customHeight="1">
      <c r="A561" s="17"/>
      <c r="B561" s="20"/>
      <c r="E561" s="19"/>
      <c r="F561" s="19"/>
      <c r="H561" s="20"/>
    </row>
    <row r="562" spans="1:8" ht="15.75" customHeight="1">
      <c r="A562" s="17"/>
      <c r="B562" s="20"/>
      <c r="E562" s="19"/>
      <c r="F562" s="19"/>
      <c r="H562" s="20"/>
    </row>
    <row r="563" spans="1:8" ht="15.75" customHeight="1">
      <c r="A563" s="17"/>
      <c r="B563" s="20"/>
      <c r="E563" s="19"/>
      <c r="F563" s="19"/>
      <c r="H563" s="20"/>
    </row>
    <row r="564" spans="1:8" ht="15.75" customHeight="1">
      <c r="A564" s="17"/>
      <c r="B564" s="20"/>
      <c r="E564" s="19"/>
      <c r="F564" s="19"/>
      <c r="H564" s="20"/>
    </row>
    <row r="565" spans="1:8" ht="15.75" customHeight="1">
      <c r="A565" s="17"/>
      <c r="B565" s="20"/>
      <c r="E565" s="19"/>
      <c r="F565" s="19"/>
      <c r="H565" s="20"/>
    </row>
    <row r="566" spans="1:8" ht="15.75" customHeight="1">
      <c r="A566" s="17"/>
      <c r="B566" s="20"/>
      <c r="E566" s="19"/>
      <c r="F566" s="19"/>
      <c r="H566" s="20"/>
    </row>
    <row r="567" spans="1:8" ht="15.75" customHeight="1">
      <c r="A567" s="17"/>
      <c r="B567" s="20"/>
      <c r="E567" s="19"/>
      <c r="F567" s="19"/>
      <c r="H567" s="20"/>
    </row>
    <row r="568" spans="1:8" ht="15.75" customHeight="1">
      <c r="A568" s="17"/>
      <c r="B568" s="20"/>
      <c r="E568" s="19"/>
      <c r="F568" s="19"/>
      <c r="H568" s="20"/>
    </row>
    <row r="569" spans="1:8" ht="15.75" customHeight="1">
      <c r="A569" s="17"/>
      <c r="B569" s="20"/>
      <c r="E569" s="19"/>
      <c r="F569" s="19"/>
      <c r="H569" s="20"/>
    </row>
    <row r="570" spans="1:8" ht="15.75" customHeight="1">
      <c r="A570" s="17"/>
      <c r="B570" s="20"/>
      <c r="E570" s="19"/>
      <c r="F570" s="19"/>
      <c r="H570" s="20"/>
    </row>
    <row r="571" spans="1:8" ht="15.75" customHeight="1">
      <c r="A571" s="17"/>
      <c r="B571" s="20"/>
      <c r="E571" s="19"/>
      <c r="F571" s="19"/>
      <c r="H571" s="20"/>
    </row>
    <row r="572" spans="1:8" ht="15.75" customHeight="1">
      <c r="A572" s="17"/>
      <c r="B572" s="20"/>
      <c r="E572" s="19"/>
      <c r="F572" s="19"/>
      <c r="H572" s="20"/>
    </row>
    <row r="573" spans="1:8" ht="15.75" customHeight="1">
      <c r="A573" s="17"/>
      <c r="B573" s="20"/>
      <c r="E573" s="19"/>
      <c r="F573" s="19"/>
      <c r="H573" s="20"/>
    </row>
    <row r="574" spans="1:8" ht="15.75" customHeight="1">
      <c r="A574" s="17"/>
      <c r="B574" s="20"/>
      <c r="E574" s="19"/>
      <c r="F574" s="19"/>
      <c r="H574" s="20"/>
    </row>
    <row r="575" spans="1:8" ht="15.75" customHeight="1">
      <c r="A575" s="17"/>
      <c r="B575" s="20"/>
      <c r="E575" s="19"/>
      <c r="F575" s="19"/>
      <c r="H575" s="20"/>
    </row>
    <row r="576" spans="1:8" ht="15.75" customHeight="1">
      <c r="A576" s="17"/>
      <c r="B576" s="20"/>
      <c r="E576" s="19"/>
      <c r="F576" s="19"/>
      <c r="H576" s="20"/>
    </row>
    <row r="577" spans="1:8" ht="15.75" customHeight="1">
      <c r="A577" s="17"/>
      <c r="B577" s="20"/>
      <c r="E577" s="19"/>
      <c r="F577" s="19"/>
      <c r="H577" s="20"/>
    </row>
    <row r="578" spans="1:8" ht="15.75" customHeight="1">
      <c r="A578" s="17"/>
      <c r="B578" s="20"/>
      <c r="E578" s="19"/>
      <c r="F578" s="19"/>
      <c r="H578" s="20"/>
    </row>
    <row r="579" spans="1:8" ht="15.75" customHeight="1">
      <c r="A579" s="17"/>
      <c r="B579" s="20"/>
      <c r="E579" s="19"/>
      <c r="F579" s="19"/>
      <c r="H579" s="20"/>
    </row>
    <row r="580" spans="1:8" ht="15.75" customHeight="1">
      <c r="A580" s="17"/>
      <c r="B580" s="20"/>
      <c r="E580" s="19"/>
      <c r="F580" s="19"/>
      <c r="H580" s="20"/>
    </row>
    <row r="581" spans="1:8" ht="15.75" customHeight="1">
      <c r="A581" s="17"/>
      <c r="B581" s="20"/>
      <c r="E581" s="19"/>
      <c r="F581" s="19"/>
      <c r="H581" s="20"/>
    </row>
    <row r="582" spans="1:8" ht="15.75" customHeight="1">
      <c r="A582" s="17"/>
      <c r="B582" s="20"/>
      <c r="E582" s="19"/>
      <c r="F582" s="19"/>
      <c r="H582" s="20"/>
    </row>
    <row r="583" spans="1:8" ht="15.75" customHeight="1">
      <c r="A583" s="17"/>
      <c r="B583" s="20"/>
      <c r="E583" s="19"/>
      <c r="F583" s="19"/>
      <c r="H583" s="20"/>
    </row>
    <row r="584" spans="1:8" ht="15.75" customHeight="1">
      <c r="A584" s="17"/>
      <c r="B584" s="20"/>
      <c r="E584" s="19"/>
      <c r="F584" s="19"/>
      <c r="H584" s="20"/>
    </row>
    <row r="585" spans="1:8" ht="15.75" customHeight="1">
      <c r="A585" s="17"/>
      <c r="B585" s="20"/>
      <c r="E585" s="19"/>
      <c r="F585" s="19"/>
      <c r="H585" s="20"/>
    </row>
    <row r="586" spans="1:8" ht="15.75" customHeight="1">
      <c r="A586" s="17"/>
      <c r="B586" s="20"/>
      <c r="E586" s="19"/>
      <c r="F586" s="19"/>
      <c r="H586" s="20"/>
    </row>
    <row r="587" spans="1:8" ht="15.75" customHeight="1">
      <c r="A587" s="17"/>
      <c r="B587" s="20"/>
      <c r="E587" s="19"/>
      <c r="F587" s="19"/>
      <c r="H587" s="20"/>
    </row>
    <row r="588" spans="1:8" ht="15.75" customHeight="1">
      <c r="A588" s="17"/>
      <c r="B588" s="20"/>
      <c r="E588" s="19"/>
      <c r="F588" s="19"/>
      <c r="H588" s="20"/>
    </row>
    <row r="589" spans="1:8" ht="15.75" customHeight="1">
      <c r="A589" s="17"/>
      <c r="B589" s="20"/>
      <c r="E589" s="19"/>
      <c r="F589" s="19"/>
      <c r="H589" s="20"/>
    </row>
    <row r="590" spans="1:8" ht="15.75" customHeight="1">
      <c r="A590" s="17"/>
      <c r="B590" s="20"/>
      <c r="E590" s="19"/>
      <c r="F590" s="19"/>
      <c r="H590" s="20"/>
    </row>
    <row r="591" spans="1:8" ht="15.75" customHeight="1">
      <c r="A591" s="17"/>
      <c r="B591" s="20"/>
      <c r="E591" s="19"/>
      <c r="F591" s="19"/>
      <c r="H591" s="20"/>
    </row>
    <row r="592" spans="1:8" ht="15.75" customHeight="1">
      <c r="A592" s="17"/>
      <c r="B592" s="20"/>
      <c r="E592" s="19"/>
      <c r="F592" s="19"/>
      <c r="H592" s="20"/>
    </row>
    <row r="593" spans="1:8" ht="15.75" customHeight="1">
      <c r="A593" s="17"/>
      <c r="B593" s="20"/>
      <c r="E593" s="19"/>
      <c r="F593" s="19"/>
      <c r="H593" s="20"/>
    </row>
    <row r="594" spans="1:8" ht="15.75" customHeight="1">
      <c r="A594" s="17"/>
      <c r="B594" s="20"/>
      <c r="E594" s="19"/>
      <c r="F594" s="19"/>
      <c r="H594" s="20"/>
    </row>
    <row r="595" spans="1:8" ht="15.75" customHeight="1">
      <c r="A595" s="17"/>
      <c r="B595" s="20"/>
      <c r="E595" s="19"/>
      <c r="F595" s="19"/>
      <c r="H595" s="20"/>
    </row>
    <row r="596" spans="1:8" ht="15.75" customHeight="1">
      <c r="A596" s="17"/>
      <c r="B596" s="20"/>
      <c r="E596" s="19"/>
      <c r="F596" s="19"/>
      <c r="H596" s="20"/>
    </row>
    <row r="597" spans="1:8" ht="15.75" customHeight="1">
      <c r="A597" s="17"/>
      <c r="B597" s="20"/>
      <c r="E597" s="19"/>
      <c r="F597" s="19"/>
      <c r="H597" s="20"/>
    </row>
    <row r="598" spans="1:8" ht="15.75" customHeight="1">
      <c r="A598" s="17"/>
      <c r="B598" s="20"/>
      <c r="E598" s="19"/>
      <c r="F598" s="19"/>
      <c r="H598" s="20"/>
    </row>
    <row r="599" spans="1:8" ht="15.75" customHeight="1">
      <c r="A599" s="17"/>
      <c r="B599" s="20"/>
      <c r="E599" s="19"/>
      <c r="F599" s="19"/>
      <c r="H599" s="20"/>
    </row>
    <row r="600" spans="1:8" ht="15.75" customHeight="1">
      <c r="A600" s="17"/>
      <c r="B600" s="20"/>
      <c r="E600" s="19"/>
      <c r="F600" s="19"/>
      <c r="H600" s="20"/>
    </row>
    <row r="601" spans="1:8" ht="15.75" customHeight="1">
      <c r="A601" s="17"/>
      <c r="B601" s="20"/>
      <c r="E601" s="19"/>
      <c r="F601" s="19"/>
      <c r="H601" s="20"/>
    </row>
    <row r="602" spans="1:8" ht="15.75" customHeight="1">
      <c r="A602" s="17"/>
      <c r="B602" s="20"/>
      <c r="E602" s="19"/>
      <c r="F602" s="19"/>
      <c r="H602" s="20"/>
    </row>
    <row r="603" spans="1:8" ht="15.75" customHeight="1">
      <c r="A603" s="17"/>
      <c r="B603" s="20"/>
      <c r="E603" s="19"/>
      <c r="F603" s="19"/>
      <c r="H603" s="20"/>
    </row>
    <row r="604" spans="1:8" ht="15.75" customHeight="1">
      <c r="A604" s="17"/>
      <c r="B604" s="20"/>
      <c r="E604" s="19"/>
      <c r="F604" s="19"/>
      <c r="H604" s="20"/>
    </row>
    <row r="605" spans="1:8" ht="15.75" customHeight="1">
      <c r="A605" s="17"/>
      <c r="B605" s="20"/>
      <c r="E605" s="19"/>
      <c r="F605" s="19"/>
      <c r="H605" s="20"/>
    </row>
    <row r="606" spans="1:8" ht="15.75" customHeight="1">
      <c r="A606" s="17"/>
      <c r="B606" s="20"/>
      <c r="E606" s="19"/>
      <c r="F606" s="19"/>
      <c r="H606" s="20"/>
    </row>
    <row r="607" spans="1:8" ht="15.75" customHeight="1">
      <c r="A607" s="17"/>
      <c r="B607" s="20"/>
      <c r="E607" s="19"/>
      <c r="F607" s="19"/>
      <c r="H607" s="20"/>
    </row>
    <row r="608" spans="1:8" ht="15.75" customHeight="1">
      <c r="A608" s="17"/>
      <c r="B608" s="20"/>
      <c r="E608" s="19"/>
      <c r="F608" s="19"/>
      <c r="H608" s="20"/>
    </row>
    <row r="609" spans="1:8" ht="15.75" customHeight="1">
      <c r="A609" s="17"/>
      <c r="B609" s="20"/>
      <c r="E609" s="19"/>
      <c r="F609" s="19"/>
      <c r="H609" s="20"/>
    </row>
    <row r="610" spans="1:8" ht="15.75" customHeight="1">
      <c r="A610" s="17"/>
      <c r="B610" s="20"/>
      <c r="E610" s="19"/>
      <c r="F610" s="19"/>
      <c r="H610" s="20"/>
    </row>
    <row r="611" spans="1:8" ht="15.75" customHeight="1">
      <c r="A611" s="17"/>
      <c r="B611" s="20"/>
      <c r="E611" s="19"/>
      <c r="F611" s="19"/>
      <c r="H611" s="20"/>
    </row>
    <row r="612" spans="1:8" ht="15.75" customHeight="1">
      <c r="A612" s="17"/>
      <c r="B612" s="20"/>
      <c r="E612" s="19"/>
      <c r="F612" s="19"/>
      <c r="H612" s="20"/>
    </row>
    <row r="613" spans="1:8" ht="15.75" customHeight="1">
      <c r="A613" s="17"/>
      <c r="B613" s="20"/>
      <c r="E613" s="19"/>
      <c r="F613" s="19"/>
      <c r="H613" s="20"/>
    </row>
    <row r="614" spans="1:8" ht="15.75" customHeight="1">
      <c r="A614" s="17"/>
      <c r="B614" s="20"/>
      <c r="E614" s="19"/>
      <c r="F614" s="19"/>
      <c r="H614" s="20"/>
    </row>
    <row r="615" spans="1:8" ht="15.75" customHeight="1">
      <c r="A615" s="17"/>
      <c r="B615" s="20"/>
      <c r="E615" s="19"/>
      <c r="F615" s="19"/>
      <c r="H615" s="20"/>
    </row>
    <row r="616" spans="1:8" ht="15.75" customHeight="1">
      <c r="A616" s="17"/>
      <c r="B616" s="20"/>
      <c r="E616" s="19"/>
      <c r="F616" s="19"/>
      <c r="H616" s="20"/>
    </row>
    <row r="617" spans="1:8" ht="15.75" customHeight="1">
      <c r="A617" s="17"/>
      <c r="B617" s="20"/>
      <c r="E617" s="19"/>
      <c r="F617" s="19"/>
      <c r="H617" s="20"/>
    </row>
    <row r="618" spans="1:8" ht="15.75" customHeight="1">
      <c r="A618" s="17"/>
      <c r="B618" s="20"/>
      <c r="E618" s="19"/>
      <c r="F618" s="19"/>
      <c r="H618" s="20"/>
    </row>
    <row r="619" spans="1:8" ht="15.75" customHeight="1">
      <c r="A619" s="17"/>
      <c r="B619" s="20"/>
      <c r="E619" s="19"/>
      <c r="F619" s="19"/>
      <c r="H619" s="20"/>
    </row>
    <row r="620" spans="1:8" ht="15.75" customHeight="1">
      <c r="A620" s="17"/>
      <c r="B620" s="20"/>
      <c r="E620" s="19"/>
      <c r="F620" s="19"/>
      <c r="H620" s="20"/>
    </row>
    <row r="621" spans="1:8" ht="15.75" customHeight="1">
      <c r="A621" s="17"/>
      <c r="B621" s="20"/>
      <c r="E621" s="19"/>
      <c r="F621" s="19"/>
      <c r="H621" s="20"/>
    </row>
    <row r="622" spans="1:8" ht="15.75" customHeight="1">
      <c r="A622" s="17"/>
      <c r="B622" s="20"/>
      <c r="E622" s="19"/>
      <c r="F622" s="19"/>
      <c r="H622" s="20"/>
    </row>
    <row r="623" spans="1:8" ht="15.75" customHeight="1">
      <c r="A623" s="17"/>
      <c r="B623" s="20"/>
      <c r="E623" s="19"/>
      <c r="F623" s="19"/>
      <c r="H623" s="20"/>
    </row>
    <row r="624" spans="1:8" ht="15.75" customHeight="1">
      <c r="A624" s="17"/>
      <c r="B624" s="20"/>
      <c r="E624" s="19"/>
      <c r="F624" s="19"/>
      <c r="H624" s="20"/>
    </row>
    <row r="625" spans="1:8" ht="15.75" customHeight="1">
      <c r="A625" s="17"/>
      <c r="B625" s="20"/>
      <c r="E625" s="19"/>
      <c r="F625" s="19"/>
      <c r="H625" s="20"/>
    </row>
    <row r="626" spans="1:8" ht="15.75" customHeight="1">
      <c r="A626" s="17"/>
      <c r="B626" s="20"/>
      <c r="E626" s="19"/>
      <c r="F626" s="19"/>
      <c r="H626" s="20"/>
    </row>
    <row r="627" spans="1:8" ht="15.75" customHeight="1">
      <c r="A627" s="17"/>
      <c r="B627" s="20"/>
      <c r="E627" s="19"/>
      <c r="F627" s="19"/>
      <c r="H627" s="20"/>
    </row>
    <row r="628" spans="1:8" ht="15.75" customHeight="1">
      <c r="A628" s="17"/>
      <c r="B628" s="20"/>
      <c r="E628" s="19"/>
      <c r="F628" s="19"/>
      <c r="H628" s="20"/>
    </row>
    <row r="629" spans="1:8" ht="15.75" customHeight="1">
      <c r="A629" s="17"/>
      <c r="B629" s="20"/>
      <c r="E629" s="19"/>
      <c r="F629" s="19"/>
      <c r="H629" s="20"/>
    </row>
    <row r="630" spans="1:8" ht="15.75" customHeight="1">
      <c r="A630" s="17"/>
      <c r="B630" s="20"/>
      <c r="E630" s="19"/>
      <c r="F630" s="19"/>
      <c r="H630" s="20"/>
    </row>
    <row r="631" spans="1:8" ht="15.75" customHeight="1">
      <c r="A631" s="17"/>
      <c r="B631" s="20"/>
      <c r="E631" s="19"/>
      <c r="F631" s="19"/>
      <c r="H631" s="20"/>
    </row>
    <row r="632" spans="1:8" ht="15.75" customHeight="1">
      <c r="A632" s="17"/>
      <c r="B632" s="20"/>
      <c r="E632" s="19"/>
      <c r="F632" s="19"/>
      <c r="H632" s="20"/>
    </row>
    <row r="633" spans="1:8" ht="15.75" customHeight="1">
      <c r="A633" s="17"/>
      <c r="B633" s="20"/>
      <c r="E633" s="19"/>
      <c r="F633" s="19"/>
      <c r="H633" s="20"/>
    </row>
    <row r="634" spans="1:8" ht="15.75" customHeight="1">
      <c r="A634" s="17"/>
      <c r="B634" s="20"/>
      <c r="E634" s="19"/>
      <c r="F634" s="19"/>
      <c r="H634" s="20"/>
    </row>
    <row r="635" spans="1:8" ht="15.75" customHeight="1">
      <c r="A635" s="17"/>
      <c r="B635" s="20"/>
      <c r="E635" s="19"/>
      <c r="F635" s="19"/>
      <c r="H635" s="20"/>
    </row>
    <row r="636" spans="1:8" ht="15.75" customHeight="1">
      <c r="A636" s="17"/>
      <c r="B636" s="20"/>
      <c r="E636" s="19"/>
      <c r="F636" s="19"/>
      <c r="H636" s="20"/>
    </row>
    <row r="637" spans="1:8" ht="15.75" customHeight="1">
      <c r="A637" s="17"/>
      <c r="B637" s="20"/>
      <c r="E637" s="19"/>
      <c r="F637" s="19"/>
      <c r="H637" s="20"/>
    </row>
    <row r="638" spans="1:8" ht="15.75" customHeight="1">
      <c r="A638" s="17"/>
      <c r="B638" s="20"/>
      <c r="E638" s="19"/>
      <c r="F638" s="19"/>
      <c r="H638" s="20"/>
    </row>
    <row r="639" spans="1:8" ht="15.75" customHeight="1">
      <c r="A639" s="17"/>
      <c r="B639" s="20"/>
      <c r="E639" s="19"/>
      <c r="F639" s="19"/>
      <c r="H639" s="20"/>
    </row>
    <row r="640" spans="1:8" ht="15.75" customHeight="1">
      <c r="A640" s="17"/>
      <c r="B640" s="20"/>
      <c r="E640" s="19"/>
      <c r="F640" s="19"/>
      <c r="H640" s="20"/>
    </row>
    <row r="641" spans="1:8" ht="15.75" customHeight="1">
      <c r="A641" s="17"/>
      <c r="B641" s="20"/>
      <c r="E641" s="19"/>
      <c r="F641" s="19"/>
      <c r="H641" s="20"/>
    </row>
    <row r="642" spans="1:8" ht="15.75" customHeight="1">
      <c r="A642" s="17"/>
      <c r="B642" s="20"/>
      <c r="E642" s="19"/>
      <c r="F642" s="19"/>
      <c r="H642" s="20"/>
    </row>
    <row r="643" spans="1:8" ht="15.75" customHeight="1">
      <c r="A643" s="17"/>
      <c r="B643" s="20"/>
      <c r="E643" s="19"/>
      <c r="F643" s="19"/>
      <c r="H643" s="20"/>
    </row>
    <row r="644" spans="1:8" ht="15.75" customHeight="1">
      <c r="A644" s="17"/>
      <c r="B644" s="20"/>
      <c r="E644" s="19"/>
      <c r="F644" s="19"/>
      <c r="H644" s="20"/>
    </row>
    <row r="645" spans="1:8" ht="15.75" customHeight="1">
      <c r="A645" s="17"/>
      <c r="B645" s="20"/>
      <c r="E645" s="19"/>
      <c r="F645" s="19"/>
      <c r="H645" s="20"/>
    </row>
    <row r="646" spans="1:8" ht="15.75" customHeight="1">
      <c r="A646" s="17"/>
      <c r="B646" s="20"/>
      <c r="E646" s="19"/>
      <c r="F646" s="19"/>
      <c r="H646" s="20"/>
    </row>
    <row r="647" spans="1:8" ht="15.75" customHeight="1">
      <c r="A647" s="17"/>
      <c r="B647" s="20"/>
      <c r="E647" s="19"/>
      <c r="F647" s="19"/>
      <c r="H647" s="20"/>
    </row>
    <row r="648" spans="1:8" ht="15.75" customHeight="1">
      <c r="A648" s="17"/>
      <c r="B648" s="20"/>
      <c r="E648" s="19"/>
      <c r="F648" s="19"/>
      <c r="H648" s="20"/>
    </row>
    <row r="649" spans="1:8" ht="15.75" customHeight="1">
      <c r="A649" s="17"/>
      <c r="B649" s="20"/>
      <c r="E649" s="19"/>
      <c r="F649" s="19"/>
      <c r="H649" s="20"/>
    </row>
    <row r="650" spans="1:8" ht="15.75" customHeight="1">
      <c r="A650" s="17"/>
      <c r="B650" s="20"/>
      <c r="E650" s="19"/>
      <c r="F650" s="19"/>
      <c r="H650" s="20"/>
    </row>
    <row r="651" spans="1:8" ht="15.75" customHeight="1">
      <c r="A651" s="17"/>
      <c r="B651" s="20"/>
      <c r="E651" s="19"/>
      <c r="F651" s="19"/>
      <c r="H651" s="20"/>
    </row>
    <row r="652" spans="1:8" ht="15.75" customHeight="1">
      <c r="A652" s="17"/>
      <c r="B652" s="20"/>
      <c r="E652" s="19"/>
      <c r="F652" s="19"/>
      <c r="H652" s="20"/>
    </row>
    <row r="653" spans="1:8" ht="15.75" customHeight="1">
      <c r="A653" s="17"/>
      <c r="B653" s="20"/>
      <c r="E653" s="19"/>
      <c r="F653" s="19"/>
      <c r="H653" s="20"/>
    </row>
    <row r="654" spans="1:8" ht="15.75" customHeight="1">
      <c r="A654" s="17"/>
      <c r="B654" s="20"/>
      <c r="E654" s="19"/>
      <c r="F654" s="19"/>
      <c r="H654" s="20"/>
    </row>
    <row r="655" spans="1:8" ht="15.75" customHeight="1">
      <c r="A655" s="17"/>
      <c r="B655" s="20"/>
      <c r="E655" s="19"/>
      <c r="F655" s="19"/>
      <c r="H655" s="20"/>
    </row>
    <row r="656" spans="1:8" ht="15.75" customHeight="1">
      <c r="A656" s="17"/>
      <c r="B656" s="20"/>
      <c r="E656" s="19"/>
      <c r="F656" s="19"/>
      <c r="H656" s="20"/>
    </row>
    <row r="657" spans="1:8" ht="15.75" customHeight="1">
      <c r="A657" s="17"/>
      <c r="B657" s="20"/>
      <c r="E657" s="19"/>
      <c r="F657" s="19"/>
      <c r="H657" s="20"/>
    </row>
    <row r="658" spans="1:8" ht="15.75" customHeight="1">
      <c r="A658" s="17"/>
      <c r="B658" s="20"/>
      <c r="E658" s="19"/>
      <c r="F658" s="19"/>
      <c r="H658" s="20"/>
    </row>
    <row r="659" spans="1:8" ht="15.75" customHeight="1">
      <c r="A659" s="17"/>
      <c r="B659" s="20"/>
      <c r="E659" s="19"/>
      <c r="F659" s="19"/>
      <c r="H659" s="20"/>
    </row>
    <row r="660" spans="1:8" ht="15.75" customHeight="1">
      <c r="A660" s="17"/>
      <c r="B660" s="20"/>
      <c r="E660" s="19"/>
      <c r="F660" s="19"/>
      <c r="H660" s="20"/>
    </row>
    <row r="661" spans="1:8" ht="15.75" customHeight="1">
      <c r="A661" s="17"/>
      <c r="B661" s="20"/>
      <c r="E661" s="19"/>
      <c r="F661" s="19"/>
      <c r="H661" s="20"/>
    </row>
    <row r="662" spans="1:8" ht="15.75" customHeight="1">
      <c r="A662" s="17"/>
      <c r="B662" s="20"/>
      <c r="E662" s="19"/>
      <c r="F662" s="19"/>
      <c r="H662" s="20"/>
    </row>
    <row r="663" spans="1:8" ht="15.75" customHeight="1">
      <c r="A663" s="17"/>
      <c r="B663" s="20"/>
      <c r="E663" s="19"/>
      <c r="F663" s="19"/>
      <c r="H663" s="20"/>
    </row>
    <row r="664" spans="1:8" ht="15.75" customHeight="1">
      <c r="A664" s="17"/>
      <c r="B664" s="20"/>
      <c r="E664" s="19"/>
      <c r="F664" s="19"/>
      <c r="H664" s="20"/>
    </row>
    <row r="665" spans="1:8" ht="15.75" customHeight="1">
      <c r="A665" s="17"/>
      <c r="B665" s="20"/>
      <c r="E665" s="19"/>
      <c r="F665" s="19"/>
      <c r="H665" s="20"/>
    </row>
    <row r="666" spans="1:8" ht="15.75" customHeight="1">
      <c r="A666" s="17"/>
      <c r="B666" s="20"/>
      <c r="E666" s="19"/>
      <c r="F666" s="19"/>
      <c r="H666" s="20"/>
    </row>
    <row r="667" spans="1:8" ht="15.75" customHeight="1">
      <c r="A667" s="17"/>
      <c r="B667" s="20"/>
      <c r="E667" s="19"/>
      <c r="F667" s="19"/>
      <c r="H667" s="20"/>
    </row>
    <row r="668" spans="1:8" ht="15.75" customHeight="1">
      <c r="A668" s="17"/>
      <c r="B668" s="20"/>
      <c r="E668" s="19"/>
      <c r="F668" s="19"/>
      <c r="H668" s="20"/>
    </row>
    <row r="669" spans="1:8" ht="15.75" customHeight="1">
      <c r="A669" s="17"/>
      <c r="B669" s="20"/>
      <c r="E669" s="19"/>
      <c r="F669" s="19"/>
      <c r="H669" s="20"/>
    </row>
    <row r="670" spans="1:8" ht="15.75" customHeight="1">
      <c r="A670" s="17"/>
      <c r="B670" s="20"/>
      <c r="E670" s="19"/>
      <c r="F670" s="19"/>
      <c r="H670" s="20"/>
    </row>
    <row r="671" spans="1:8" ht="15.75" customHeight="1">
      <c r="A671" s="17"/>
      <c r="B671" s="20"/>
      <c r="E671" s="19"/>
      <c r="F671" s="19"/>
      <c r="H671" s="20"/>
    </row>
    <row r="672" spans="1:8" ht="15.75" customHeight="1">
      <c r="A672" s="17"/>
      <c r="B672" s="20"/>
      <c r="E672" s="19"/>
      <c r="F672" s="19"/>
      <c r="H672" s="20"/>
    </row>
    <row r="673" spans="1:8" ht="15.75" customHeight="1">
      <c r="A673" s="17"/>
      <c r="B673" s="20"/>
      <c r="E673" s="19"/>
      <c r="F673" s="19"/>
      <c r="H673" s="20"/>
    </row>
    <row r="674" spans="1:8" ht="15.75" customHeight="1">
      <c r="A674" s="17"/>
      <c r="B674" s="20"/>
      <c r="E674" s="19"/>
      <c r="F674" s="19"/>
      <c r="H674" s="20"/>
    </row>
    <row r="675" spans="1:8" ht="15.75" customHeight="1">
      <c r="A675" s="17"/>
      <c r="B675" s="20"/>
      <c r="E675" s="19"/>
      <c r="F675" s="19"/>
      <c r="H675" s="20"/>
    </row>
    <row r="676" spans="1:8" ht="15.75" customHeight="1">
      <c r="A676" s="17"/>
      <c r="B676" s="20"/>
      <c r="E676" s="19"/>
      <c r="F676" s="19"/>
      <c r="H676" s="20"/>
    </row>
    <row r="677" spans="1:8" ht="15.75" customHeight="1">
      <c r="A677" s="17"/>
      <c r="B677" s="20"/>
      <c r="E677" s="19"/>
      <c r="F677" s="19"/>
      <c r="H677" s="20"/>
    </row>
    <row r="678" spans="1:8" ht="15.75" customHeight="1">
      <c r="A678" s="17"/>
      <c r="B678" s="20"/>
      <c r="E678" s="19"/>
      <c r="F678" s="19"/>
      <c r="H678" s="20"/>
    </row>
    <row r="679" spans="1:8" ht="15.75" customHeight="1">
      <c r="A679" s="17"/>
      <c r="B679" s="20"/>
      <c r="E679" s="19"/>
      <c r="F679" s="19"/>
      <c r="H679" s="20"/>
    </row>
    <row r="680" spans="1:8" ht="15.75" customHeight="1">
      <c r="A680" s="17"/>
      <c r="B680" s="20"/>
      <c r="E680" s="19"/>
      <c r="F680" s="19"/>
      <c r="H680" s="20"/>
    </row>
    <row r="681" spans="1:8" ht="15.75" customHeight="1">
      <c r="A681" s="17"/>
      <c r="B681" s="20"/>
      <c r="E681" s="19"/>
      <c r="F681" s="19"/>
      <c r="H681" s="20"/>
    </row>
    <row r="682" spans="1:8" ht="15.75" customHeight="1">
      <c r="A682" s="17"/>
      <c r="B682" s="20"/>
      <c r="E682" s="19"/>
      <c r="F682" s="19"/>
      <c r="H682" s="20"/>
    </row>
    <row r="683" spans="1:8" ht="15.75" customHeight="1">
      <c r="A683" s="17"/>
      <c r="B683" s="20"/>
      <c r="E683" s="19"/>
      <c r="F683" s="19"/>
      <c r="H683" s="20"/>
    </row>
    <row r="684" spans="1:8" ht="15.75" customHeight="1">
      <c r="A684" s="17"/>
      <c r="B684" s="20"/>
      <c r="E684" s="19"/>
      <c r="F684" s="19"/>
      <c r="H684" s="20"/>
    </row>
    <row r="685" spans="1:8" ht="15.75" customHeight="1">
      <c r="A685" s="17"/>
      <c r="B685" s="20"/>
      <c r="E685" s="19"/>
      <c r="F685" s="19"/>
      <c r="H685" s="20"/>
    </row>
    <row r="686" spans="1:8" ht="15.75" customHeight="1">
      <c r="A686" s="17"/>
      <c r="B686" s="20"/>
      <c r="E686" s="19"/>
      <c r="F686" s="19"/>
      <c r="H686" s="20"/>
    </row>
    <row r="687" spans="1:8" ht="15.75" customHeight="1">
      <c r="A687" s="17"/>
      <c r="B687" s="20"/>
      <c r="E687" s="19"/>
      <c r="F687" s="19"/>
      <c r="H687" s="20"/>
    </row>
    <row r="688" spans="1:8" ht="15.75" customHeight="1">
      <c r="A688" s="17"/>
      <c r="B688" s="20"/>
      <c r="E688" s="19"/>
      <c r="F688" s="19"/>
      <c r="H688" s="20"/>
    </row>
    <row r="689" spans="1:8" ht="15.75" customHeight="1">
      <c r="A689" s="17"/>
      <c r="B689" s="20"/>
      <c r="E689" s="19"/>
      <c r="F689" s="19"/>
      <c r="H689" s="20"/>
    </row>
    <row r="690" spans="1:8" ht="15.75" customHeight="1">
      <c r="A690" s="17"/>
      <c r="B690" s="20"/>
      <c r="E690" s="19"/>
      <c r="F690" s="19"/>
      <c r="H690" s="20"/>
    </row>
    <row r="691" spans="1:8" ht="15.75" customHeight="1">
      <c r="A691" s="17"/>
      <c r="B691" s="20"/>
      <c r="E691" s="19"/>
      <c r="F691" s="19"/>
      <c r="H691" s="20"/>
    </row>
    <row r="692" spans="1:8" ht="15.75" customHeight="1">
      <c r="A692" s="17"/>
      <c r="B692" s="20"/>
      <c r="E692" s="19"/>
      <c r="F692" s="19"/>
      <c r="H692" s="20"/>
    </row>
    <row r="693" spans="1:8" ht="15.75" customHeight="1">
      <c r="A693" s="17"/>
      <c r="B693" s="20"/>
      <c r="E693" s="19"/>
      <c r="F693" s="19"/>
      <c r="H693" s="20"/>
    </row>
    <row r="694" spans="1:8" ht="15.75" customHeight="1">
      <c r="A694" s="17"/>
      <c r="B694" s="20"/>
      <c r="E694" s="19"/>
      <c r="F694" s="19"/>
      <c r="H694" s="20"/>
    </row>
    <row r="695" spans="1:8" ht="15.75" customHeight="1">
      <c r="A695" s="17"/>
      <c r="B695" s="20"/>
      <c r="E695" s="19"/>
      <c r="F695" s="19"/>
      <c r="H695" s="20"/>
    </row>
    <row r="696" spans="1:8" ht="15.75" customHeight="1">
      <c r="A696" s="17"/>
      <c r="B696" s="20"/>
      <c r="E696" s="19"/>
      <c r="F696" s="19"/>
      <c r="H696" s="20"/>
    </row>
    <row r="697" spans="1:8" ht="15.75" customHeight="1">
      <c r="A697" s="17"/>
      <c r="B697" s="20"/>
      <c r="E697" s="19"/>
      <c r="F697" s="19"/>
      <c r="H697" s="20"/>
    </row>
    <row r="698" spans="1:8" ht="15.75" customHeight="1">
      <c r="A698" s="17"/>
      <c r="B698" s="20"/>
      <c r="E698" s="19"/>
      <c r="F698" s="19"/>
      <c r="H698" s="20"/>
    </row>
    <row r="699" spans="1:8" ht="15.75" customHeight="1">
      <c r="A699" s="17"/>
      <c r="B699" s="20"/>
      <c r="E699" s="19"/>
      <c r="F699" s="19"/>
      <c r="H699" s="20"/>
    </row>
    <row r="700" spans="1:8" ht="15.75" customHeight="1">
      <c r="A700" s="17"/>
      <c r="B700" s="20"/>
      <c r="E700" s="19"/>
      <c r="F700" s="19"/>
      <c r="H700" s="20"/>
    </row>
    <row r="701" spans="1:8" ht="15.75" customHeight="1">
      <c r="A701" s="17"/>
      <c r="B701" s="20"/>
      <c r="E701" s="19"/>
      <c r="F701" s="19"/>
      <c r="H701" s="20"/>
    </row>
    <row r="702" spans="1:8" ht="15.75" customHeight="1">
      <c r="A702" s="17"/>
      <c r="B702" s="20"/>
      <c r="E702" s="19"/>
      <c r="F702" s="19"/>
      <c r="H702" s="20"/>
    </row>
    <row r="703" spans="1:8" ht="15.75" customHeight="1">
      <c r="A703" s="17"/>
      <c r="B703" s="20"/>
      <c r="E703" s="19"/>
      <c r="F703" s="19"/>
      <c r="H703" s="20"/>
    </row>
    <row r="704" spans="1:8" ht="15.75" customHeight="1">
      <c r="A704" s="17"/>
      <c r="B704" s="20"/>
      <c r="E704" s="19"/>
      <c r="F704" s="19"/>
      <c r="H704" s="20"/>
    </row>
    <row r="705" spans="1:8" ht="15.75" customHeight="1">
      <c r="A705" s="17"/>
      <c r="B705" s="20"/>
      <c r="E705" s="19"/>
      <c r="F705" s="19"/>
      <c r="H705" s="20"/>
    </row>
    <row r="706" spans="1:8" ht="15.75" customHeight="1">
      <c r="A706" s="17"/>
      <c r="B706" s="20"/>
      <c r="E706" s="19"/>
      <c r="F706" s="19"/>
      <c r="H706" s="20"/>
    </row>
    <row r="707" spans="1:8" ht="15.75" customHeight="1">
      <c r="A707" s="17"/>
      <c r="B707" s="20"/>
      <c r="E707" s="19"/>
      <c r="F707" s="19"/>
      <c r="H707" s="20"/>
    </row>
    <row r="708" spans="1:8" ht="15.75" customHeight="1">
      <c r="A708" s="17"/>
      <c r="B708" s="20"/>
      <c r="E708" s="19"/>
      <c r="F708" s="19"/>
      <c r="H708" s="20"/>
    </row>
    <row r="709" spans="1:8" ht="15.75" customHeight="1">
      <c r="A709" s="17"/>
      <c r="B709" s="20"/>
      <c r="E709" s="19"/>
      <c r="F709" s="19"/>
      <c r="H709" s="20"/>
    </row>
    <row r="710" spans="1:8" ht="15.75" customHeight="1">
      <c r="A710" s="17"/>
      <c r="B710" s="20"/>
      <c r="E710" s="19"/>
      <c r="F710" s="19"/>
      <c r="H710" s="20"/>
    </row>
    <row r="711" spans="1:8" ht="15.75" customHeight="1">
      <c r="A711" s="17"/>
      <c r="B711" s="20"/>
      <c r="E711" s="19"/>
      <c r="F711" s="19"/>
      <c r="H711" s="20"/>
    </row>
    <row r="712" spans="1:8" ht="15.75" customHeight="1">
      <c r="A712" s="17"/>
      <c r="B712" s="20"/>
      <c r="E712" s="19"/>
      <c r="F712" s="19"/>
      <c r="H712" s="20"/>
    </row>
    <row r="713" spans="1:8" ht="15.75" customHeight="1">
      <c r="A713" s="17"/>
      <c r="B713" s="20"/>
      <c r="E713" s="19"/>
      <c r="F713" s="19"/>
      <c r="H713" s="20"/>
    </row>
    <row r="714" spans="1:8" ht="15.75" customHeight="1">
      <c r="A714" s="17"/>
      <c r="B714" s="20"/>
      <c r="E714" s="19"/>
      <c r="F714" s="19"/>
      <c r="H714" s="20"/>
    </row>
    <row r="715" spans="1:8" ht="15.75" customHeight="1">
      <c r="A715" s="17"/>
      <c r="B715" s="20"/>
      <c r="E715" s="19"/>
      <c r="F715" s="19"/>
      <c r="H715" s="20"/>
    </row>
    <row r="716" spans="1:8" ht="15.75" customHeight="1">
      <c r="A716" s="17"/>
      <c r="B716" s="20"/>
      <c r="E716" s="19"/>
      <c r="F716" s="19"/>
      <c r="H716" s="20"/>
    </row>
    <row r="717" spans="1:8" ht="15.75" customHeight="1">
      <c r="A717" s="17"/>
      <c r="B717" s="20"/>
      <c r="E717" s="19"/>
      <c r="F717" s="19"/>
      <c r="H717" s="20"/>
    </row>
    <row r="718" spans="1:8" ht="15.75" customHeight="1">
      <c r="A718" s="17"/>
      <c r="B718" s="20"/>
      <c r="E718" s="19"/>
      <c r="F718" s="19"/>
      <c r="H718" s="20"/>
    </row>
    <row r="719" spans="1:8" ht="15.75" customHeight="1">
      <c r="A719" s="17"/>
      <c r="B719" s="20"/>
      <c r="E719" s="19"/>
      <c r="F719" s="19"/>
      <c r="H719" s="20"/>
    </row>
    <row r="720" spans="1:8" ht="15.75" customHeight="1">
      <c r="A720" s="17"/>
      <c r="B720" s="20"/>
      <c r="E720" s="19"/>
      <c r="F720" s="19"/>
      <c r="H720" s="20"/>
    </row>
    <row r="721" spans="1:8" ht="15.75" customHeight="1">
      <c r="A721" s="17"/>
      <c r="B721" s="20"/>
      <c r="E721" s="19"/>
      <c r="F721" s="19"/>
      <c r="H721" s="20"/>
    </row>
    <row r="722" spans="1:8" ht="15.75" customHeight="1">
      <c r="A722" s="17"/>
      <c r="B722" s="20"/>
      <c r="E722" s="19"/>
      <c r="F722" s="19"/>
      <c r="H722" s="20"/>
    </row>
    <row r="723" spans="1:8" ht="15.75" customHeight="1">
      <c r="A723" s="17"/>
      <c r="B723" s="20"/>
      <c r="E723" s="19"/>
      <c r="F723" s="19"/>
      <c r="H723" s="20"/>
    </row>
    <row r="724" spans="1:8" ht="15.75" customHeight="1">
      <c r="A724" s="17"/>
      <c r="B724" s="20"/>
      <c r="E724" s="19"/>
      <c r="F724" s="19"/>
      <c r="H724" s="20"/>
    </row>
    <row r="725" spans="1:8" ht="15.75" customHeight="1">
      <c r="A725" s="17"/>
      <c r="B725" s="20"/>
      <c r="E725" s="19"/>
      <c r="F725" s="19"/>
      <c r="H725" s="20"/>
    </row>
    <row r="726" spans="1:8" ht="15.75" customHeight="1">
      <c r="A726" s="17"/>
      <c r="B726" s="20"/>
      <c r="E726" s="19"/>
      <c r="F726" s="19"/>
      <c r="H726" s="20"/>
    </row>
    <row r="727" spans="1:8" ht="15.75" customHeight="1">
      <c r="A727" s="17"/>
      <c r="B727" s="20"/>
      <c r="E727" s="19"/>
      <c r="F727" s="19"/>
      <c r="H727" s="20"/>
    </row>
    <row r="728" spans="1:8" ht="15.75" customHeight="1">
      <c r="A728" s="17"/>
      <c r="B728" s="20"/>
      <c r="E728" s="19"/>
      <c r="F728" s="19"/>
      <c r="H728" s="20"/>
    </row>
    <row r="729" spans="1:8" ht="15.75" customHeight="1">
      <c r="A729" s="17"/>
      <c r="B729" s="20"/>
      <c r="E729" s="19"/>
      <c r="F729" s="19"/>
      <c r="H729" s="20"/>
    </row>
    <row r="730" spans="1:8" ht="15.75" customHeight="1">
      <c r="A730" s="17"/>
      <c r="B730" s="20"/>
      <c r="E730" s="19"/>
      <c r="F730" s="19"/>
      <c r="H730" s="20"/>
    </row>
    <row r="731" spans="1:8" ht="15.75" customHeight="1">
      <c r="A731" s="17"/>
      <c r="B731" s="20"/>
      <c r="E731" s="19"/>
      <c r="F731" s="19"/>
      <c r="H731" s="20"/>
    </row>
    <row r="732" spans="1:8" ht="15.75" customHeight="1">
      <c r="A732" s="17"/>
      <c r="B732" s="20"/>
      <c r="E732" s="19"/>
      <c r="F732" s="19"/>
      <c r="H732" s="20"/>
    </row>
    <row r="733" spans="1:8" ht="15.75" customHeight="1">
      <c r="A733" s="17"/>
      <c r="B733" s="20"/>
      <c r="E733" s="19"/>
      <c r="F733" s="19"/>
      <c r="H733" s="20"/>
    </row>
    <row r="734" spans="1:8" ht="15.75" customHeight="1">
      <c r="A734" s="17"/>
      <c r="B734" s="20"/>
      <c r="E734" s="19"/>
      <c r="F734" s="19"/>
      <c r="H734" s="20"/>
    </row>
    <row r="735" spans="1:8" ht="15.75" customHeight="1">
      <c r="A735" s="17"/>
      <c r="B735" s="20"/>
      <c r="E735" s="19"/>
      <c r="F735" s="19"/>
      <c r="H735" s="20"/>
    </row>
    <row r="736" spans="1:8" ht="15.75" customHeight="1">
      <c r="A736" s="17"/>
      <c r="B736" s="20"/>
      <c r="E736" s="19"/>
      <c r="F736" s="19"/>
      <c r="H736" s="20"/>
    </row>
    <row r="737" spans="1:8" ht="15.75" customHeight="1">
      <c r="A737" s="17"/>
      <c r="B737" s="20"/>
      <c r="E737" s="19"/>
      <c r="F737" s="19"/>
      <c r="H737" s="20"/>
    </row>
    <row r="738" spans="1:8" ht="15.75" customHeight="1">
      <c r="A738" s="17"/>
      <c r="B738" s="20"/>
      <c r="E738" s="19"/>
      <c r="F738" s="19"/>
      <c r="H738" s="20"/>
    </row>
    <row r="739" spans="1:8" ht="15.75" customHeight="1">
      <c r="A739" s="17"/>
      <c r="B739" s="20"/>
      <c r="E739" s="19"/>
      <c r="F739" s="19"/>
      <c r="H739" s="20"/>
    </row>
    <row r="740" spans="1:8" ht="15.75" customHeight="1">
      <c r="A740" s="17"/>
      <c r="B740" s="20"/>
      <c r="E740" s="19"/>
      <c r="F740" s="19"/>
      <c r="H740" s="20"/>
    </row>
    <row r="741" spans="1:8" ht="15.75" customHeight="1">
      <c r="A741" s="17"/>
      <c r="B741" s="20"/>
      <c r="E741" s="19"/>
      <c r="F741" s="19"/>
      <c r="H741" s="20"/>
    </row>
    <row r="742" spans="1:8" ht="15.75" customHeight="1">
      <c r="A742" s="17"/>
      <c r="B742" s="20"/>
      <c r="E742" s="19"/>
      <c r="F742" s="19"/>
      <c r="H742" s="20"/>
    </row>
    <row r="743" spans="1:8" ht="15.75" customHeight="1">
      <c r="A743" s="17"/>
      <c r="B743" s="20"/>
      <c r="E743" s="19"/>
      <c r="F743" s="19"/>
      <c r="H743" s="20"/>
    </row>
    <row r="744" spans="1:8" ht="15.75" customHeight="1">
      <c r="A744" s="17"/>
      <c r="B744" s="20"/>
      <c r="E744" s="19"/>
      <c r="F744" s="19"/>
      <c r="H744" s="20"/>
    </row>
    <row r="745" spans="1:8" ht="15.75" customHeight="1">
      <c r="A745" s="17"/>
      <c r="B745" s="20"/>
      <c r="E745" s="19"/>
      <c r="F745" s="19"/>
      <c r="H745" s="20"/>
    </row>
    <row r="746" spans="1:8" ht="15.75" customHeight="1">
      <c r="A746" s="17"/>
      <c r="B746" s="20"/>
      <c r="E746" s="19"/>
      <c r="F746" s="19"/>
      <c r="H746" s="20"/>
    </row>
    <row r="747" spans="1:8" ht="15.75" customHeight="1">
      <c r="A747" s="17"/>
      <c r="B747" s="20"/>
      <c r="E747" s="19"/>
      <c r="F747" s="19"/>
      <c r="H747" s="20"/>
    </row>
    <row r="748" spans="1:8" ht="15.75" customHeight="1">
      <c r="A748" s="17"/>
      <c r="B748" s="20"/>
      <c r="E748" s="19"/>
      <c r="F748" s="19"/>
      <c r="H748" s="20"/>
    </row>
    <row r="749" spans="1:8" ht="15.75" customHeight="1">
      <c r="A749" s="17"/>
      <c r="B749" s="20"/>
      <c r="E749" s="19"/>
      <c r="F749" s="19"/>
      <c r="H749" s="20"/>
    </row>
    <row r="750" spans="1:8" ht="15.75" customHeight="1">
      <c r="A750" s="17"/>
      <c r="B750" s="20"/>
      <c r="E750" s="19"/>
      <c r="F750" s="19"/>
      <c r="H750" s="20"/>
    </row>
    <row r="751" spans="1:8" ht="15.75" customHeight="1">
      <c r="A751" s="17"/>
      <c r="B751" s="20"/>
      <c r="E751" s="19"/>
      <c r="F751" s="19"/>
      <c r="H751" s="20"/>
    </row>
    <row r="752" spans="1:8" ht="15.75" customHeight="1">
      <c r="A752" s="17"/>
      <c r="B752" s="20"/>
      <c r="E752" s="19"/>
      <c r="F752" s="19"/>
      <c r="H752" s="20"/>
    </row>
    <row r="753" spans="1:8" ht="15.75" customHeight="1">
      <c r="A753" s="17"/>
      <c r="B753" s="20"/>
      <c r="E753" s="19"/>
      <c r="F753" s="19"/>
      <c r="H753" s="20"/>
    </row>
    <row r="754" spans="1:8" ht="15.75" customHeight="1">
      <c r="A754" s="17"/>
      <c r="B754" s="20"/>
      <c r="E754" s="19"/>
      <c r="F754" s="19"/>
      <c r="H754" s="20"/>
    </row>
    <row r="755" spans="1:8" ht="15.75" customHeight="1">
      <c r="A755" s="17"/>
      <c r="B755" s="20"/>
      <c r="E755" s="19"/>
      <c r="F755" s="19"/>
      <c r="H755" s="20"/>
    </row>
    <row r="756" spans="1:8" ht="15.75" customHeight="1">
      <c r="A756" s="17"/>
      <c r="B756" s="20"/>
      <c r="E756" s="19"/>
      <c r="F756" s="19"/>
      <c r="H756" s="20"/>
    </row>
    <row r="757" spans="1:8" ht="15.75" customHeight="1">
      <c r="A757" s="17"/>
      <c r="B757" s="20"/>
      <c r="E757" s="19"/>
      <c r="F757" s="19"/>
      <c r="H757" s="20"/>
    </row>
    <row r="758" spans="1:8" ht="15.75" customHeight="1">
      <c r="A758" s="17"/>
      <c r="B758" s="20"/>
      <c r="E758" s="19"/>
      <c r="F758" s="19"/>
      <c r="H758" s="20"/>
    </row>
    <row r="759" spans="1:8" ht="15.75" customHeight="1">
      <c r="A759" s="17"/>
      <c r="B759" s="20"/>
      <c r="E759" s="19"/>
      <c r="F759" s="19"/>
      <c r="H759" s="20"/>
    </row>
    <row r="760" spans="1:8" ht="15.75" customHeight="1">
      <c r="A760" s="17"/>
      <c r="B760" s="20"/>
      <c r="E760" s="19"/>
      <c r="F760" s="19"/>
      <c r="H760" s="20"/>
    </row>
    <row r="761" spans="1:8" ht="15.75" customHeight="1">
      <c r="A761" s="17"/>
      <c r="B761" s="20"/>
      <c r="E761" s="19"/>
      <c r="F761" s="19"/>
      <c r="H761" s="20"/>
    </row>
    <row r="762" spans="1:8" ht="15.75" customHeight="1">
      <c r="A762" s="17"/>
      <c r="B762" s="20"/>
      <c r="E762" s="19"/>
      <c r="F762" s="19"/>
      <c r="H762" s="20"/>
    </row>
    <row r="763" spans="1:8" ht="15.75" customHeight="1">
      <c r="A763" s="17"/>
      <c r="B763" s="20"/>
      <c r="E763" s="19"/>
      <c r="F763" s="19"/>
      <c r="H763" s="20"/>
    </row>
    <row r="764" spans="1:8" ht="15.75" customHeight="1">
      <c r="A764" s="17"/>
      <c r="B764" s="20"/>
      <c r="E764" s="19"/>
      <c r="F764" s="19"/>
      <c r="H764" s="20"/>
    </row>
    <row r="765" spans="1:8" ht="15.75" customHeight="1">
      <c r="A765" s="17"/>
      <c r="B765" s="20"/>
      <c r="E765" s="19"/>
      <c r="F765" s="19"/>
      <c r="H765" s="20"/>
    </row>
    <row r="766" spans="1:8" ht="15.75" customHeight="1">
      <c r="A766" s="17"/>
      <c r="B766" s="20"/>
      <c r="E766" s="19"/>
      <c r="F766" s="19"/>
      <c r="H766" s="20"/>
    </row>
    <row r="767" spans="1:8" ht="15.75" customHeight="1">
      <c r="A767" s="17"/>
      <c r="B767" s="20"/>
      <c r="E767" s="19"/>
      <c r="F767" s="19"/>
      <c r="H767" s="20"/>
    </row>
    <row r="768" spans="1:8" ht="15.75" customHeight="1">
      <c r="A768" s="17"/>
      <c r="B768" s="20"/>
      <c r="E768" s="19"/>
      <c r="F768" s="19"/>
      <c r="H768" s="20"/>
    </row>
    <row r="769" spans="1:8" ht="15.75" customHeight="1">
      <c r="A769" s="17"/>
      <c r="B769" s="20"/>
      <c r="E769" s="19"/>
      <c r="F769" s="19"/>
      <c r="H769" s="20"/>
    </row>
    <row r="770" spans="1:8" ht="15.75" customHeight="1">
      <c r="A770" s="17"/>
      <c r="B770" s="20"/>
      <c r="E770" s="19"/>
      <c r="F770" s="19"/>
      <c r="H770" s="20"/>
    </row>
    <row r="771" spans="1:8" ht="15.75" customHeight="1">
      <c r="A771" s="17"/>
      <c r="B771" s="20"/>
      <c r="E771" s="19"/>
      <c r="F771" s="19"/>
      <c r="H771" s="20"/>
    </row>
    <row r="772" spans="1:8" ht="15.75" customHeight="1">
      <c r="A772" s="17"/>
      <c r="B772" s="20"/>
      <c r="E772" s="19"/>
      <c r="F772" s="19"/>
      <c r="H772" s="20"/>
    </row>
    <row r="773" spans="1:8" ht="15.75" customHeight="1">
      <c r="A773" s="17"/>
      <c r="B773" s="20"/>
      <c r="E773" s="19"/>
      <c r="F773" s="19"/>
      <c r="H773" s="20"/>
    </row>
    <row r="774" spans="1:8" ht="15.75" customHeight="1">
      <c r="A774" s="17"/>
      <c r="B774" s="20"/>
      <c r="E774" s="19"/>
      <c r="F774" s="19"/>
      <c r="H774" s="20"/>
    </row>
    <row r="775" spans="1:8" ht="15.75" customHeight="1">
      <c r="A775" s="17"/>
      <c r="B775" s="20"/>
      <c r="E775" s="19"/>
      <c r="F775" s="19"/>
      <c r="H775" s="20"/>
    </row>
    <row r="776" spans="1:8" ht="15.75" customHeight="1">
      <c r="A776" s="17"/>
      <c r="B776" s="20"/>
      <c r="E776" s="19"/>
      <c r="F776" s="19"/>
      <c r="H776" s="20"/>
    </row>
    <row r="777" spans="1:8" ht="15.75" customHeight="1">
      <c r="A777" s="17"/>
      <c r="B777" s="20"/>
      <c r="E777" s="19"/>
      <c r="F777" s="19"/>
      <c r="H777" s="20"/>
    </row>
    <row r="778" spans="1:8" ht="15.75" customHeight="1">
      <c r="A778" s="17"/>
      <c r="B778" s="20"/>
      <c r="E778" s="19"/>
      <c r="F778" s="19"/>
      <c r="H778" s="20"/>
    </row>
    <row r="779" spans="1:8" ht="15.75" customHeight="1">
      <c r="A779" s="17"/>
      <c r="B779" s="20"/>
      <c r="E779" s="19"/>
      <c r="F779" s="19"/>
      <c r="H779" s="20"/>
    </row>
    <row r="780" spans="1:8" ht="15.75" customHeight="1">
      <c r="A780" s="17"/>
      <c r="B780" s="20"/>
      <c r="E780" s="19"/>
      <c r="F780" s="19"/>
      <c r="H780" s="20"/>
    </row>
    <row r="781" spans="1:8" ht="15.75" customHeight="1">
      <c r="A781" s="17"/>
      <c r="B781" s="20"/>
      <c r="E781" s="19"/>
      <c r="F781" s="19"/>
      <c r="H781" s="20"/>
    </row>
    <row r="782" spans="1:8" ht="15.75" customHeight="1">
      <c r="A782" s="17"/>
      <c r="B782" s="20"/>
      <c r="E782" s="19"/>
      <c r="F782" s="19"/>
      <c r="H782" s="20"/>
    </row>
    <row r="783" spans="1:8" ht="15.75" customHeight="1">
      <c r="A783" s="17"/>
      <c r="B783" s="20"/>
      <c r="E783" s="19"/>
      <c r="F783" s="19"/>
      <c r="H783" s="20"/>
    </row>
    <row r="784" spans="1:8" ht="15.75" customHeight="1">
      <c r="A784" s="17"/>
      <c r="B784" s="20"/>
      <c r="E784" s="19"/>
      <c r="F784" s="19"/>
      <c r="H784" s="20"/>
    </row>
    <row r="785" spans="1:8" ht="15.75" customHeight="1">
      <c r="A785" s="17"/>
      <c r="B785" s="20"/>
      <c r="E785" s="19"/>
      <c r="F785" s="19"/>
      <c r="H785" s="20"/>
    </row>
    <row r="786" spans="1:8" ht="15.75" customHeight="1">
      <c r="A786" s="17"/>
      <c r="B786" s="20"/>
      <c r="E786" s="19"/>
      <c r="F786" s="19"/>
      <c r="H786" s="20"/>
    </row>
    <row r="787" spans="1:8" ht="15.75" customHeight="1">
      <c r="A787" s="17"/>
      <c r="B787" s="20"/>
      <c r="E787" s="19"/>
      <c r="F787" s="19"/>
      <c r="H787" s="20"/>
    </row>
    <row r="788" spans="1:8" ht="15.75" customHeight="1">
      <c r="A788" s="17"/>
      <c r="B788" s="20"/>
      <c r="E788" s="19"/>
      <c r="F788" s="19"/>
      <c r="H788" s="20"/>
    </row>
    <row r="789" spans="1:8" ht="15.75" customHeight="1">
      <c r="A789" s="17"/>
      <c r="B789" s="20"/>
      <c r="E789" s="19"/>
      <c r="F789" s="19"/>
      <c r="H789" s="20"/>
    </row>
    <row r="790" spans="1:8" ht="15.75" customHeight="1">
      <c r="A790" s="17"/>
      <c r="B790" s="20"/>
      <c r="E790" s="19"/>
      <c r="F790" s="19"/>
      <c r="H790" s="20"/>
    </row>
    <row r="791" spans="1:8" ht="15.75" customHeight="1">
      <c r="A791" s="17"/>
      <c r="B791" s="20"/>
      <c r="E791" s="19"/>
      <c r="F791" s="19"/>
      <c r="H791" s="20"/>
    </row>
    <row r="792" spans="1:8" ht="15.75" customHeight="1">
      <c r="A792" s="17"/>
      <c r="B792" s="20"/>
      <c r="E792" s="19"/>
      <c r="F792" s="19"/>
      <c r="H792" s="20"/>
    </row>
    <row r="793" spans="1:8" ht="15.75" customHeight="1">
      <c r="A793" s="17"/>
      <c r="B793" s="20"/>
      <c r="E793" s="19"/>
      <c r="F793" s="19"/>
      <c r="H793" s="20"/>
    </row>
    <row r="794" spans="1:8" ht="15.75" customHeight="1">
      <c r="A794" s="17"/>
      <c r="B794" s="20"/>
      <c r="E794" s="19"/>
      <c r="F794" s="19"/>
      <c r="H794" s="20"/>
    </row>
    <row r="795" spans="1:8" ht="15.75" customHeight="1">
      <c r="A795" s="17"/>
      <c r="B795" s="20"/>
      <c r="E795" s="19"/>
      <c r="F795" s="19"/>
      <c r="H795" s="20"/>
    </row>
    <row r="796" spans="1:8" ht="15.75" customHeight="1">
      <c r="A796" s="17"/>
      <c r="B796" s="20"/>
      <c r="E796" s="19"/>
      <c r="F796" s="19"/>
      <c r="H796" s="20"/>
    </row>
    <row r="797" spans="1:8" ht="15.75" customHeight="1">
      <c r="A797" s="17"/>
      <c r="B797" s="20"/>
      <c r="E797" s="19"/>
      <c r="F797" s="19"/>
      <c r="H797" s="20"/>
    </row>
    <row r="798" spans="1:8" ht="15.75" customHeight="1">
      <c r="A798" s="17"/>
      <c r="B798" s="20"/>
      <c r="E798" s="19"/>
      <c r="F798" s="19"/>
      <c r="H798" s="20"/>
    </row>
    <row r="799" spans="1:8" ht="15.75" customHeight="1">
      <c r="A799" s="17"/>
      <c r="B799" s="20"/>
      <c r="E799" s="19"/>
      <c r="F799" s="19"/>
      <c r="H799" s="20"/>
    </row>
    <row r="800" spans="1:8" ht="15.75" customHeight="1">
      <c r="A800" s="17"/>
      <c r="B800" s="20"/>
      <c r="E800" s="19"/>
      <c r="F800" s="19"/>
      <c r="H800" s="20"/>
    </row>
    <row r="801" spans="1:8" ht="15.75" customHeight="1">
      <c r="A801" s="17"/>
      <c r="B801" s="20"/>
      <c r="E801" s="19"/>
      <c r="F801" s="19"/>
      <c r="H801" s="20"/>
    </row>
    <row r="802" spans="1:8" ht="15.75" customHeight="1">
      <c r="A802" s="17"/>
      <c r="B802" s="20"/>
      <c r="E802" s="19"/>
      <c r="F802" s="19"/>
      <c r="H802" s="20"/>
    </row>
    <row r="803" spans="1:8" ht="15.75" customHeight="1">
      <c r="A803" s="17"/>
      <c r="B803" s="20"/>
      <c r="E803" s="19"/>
      <c r="F803" s="19"/>
      <c r="H803" s="20"/>
    </row>
    <row r="804" spans="1:8" ht="15.75" customHeight="1">
      <c r="A804" s="17"/>
      <c r="B804" s="20"/>
      <c r="E804" s="19"/>
      <c r="F804" s="19"/>
      <c r="H804" s="20"/>
    </row>
    <row r="805" spans="1:8" ht="15.75" customHeight="1">
      <c r="A805" s="17"/>
      <c r="B805" s="20"/>
      <c r="E805" s="19"/>
      <c r="F805" s="19"/>
      <c r="H805" s="20"/>
    </row>
    <row r="806" spans="1:8" ht="15.75" customHeight="1">
      <c r="A806" s="17"/>
      <c r="B806" s="20"/>
      <c r="E806" s="19"/>
      <c r="F806" s="19"/>
      <c r="H806" s="20"/>
    </row>
    <row r="807" spans="1:8" ht="15.75" customHeight="1">
      <c r="A807" s="17"/>
      <c r="B807" s="20"/>
      <c r="E807" s="19"/>
      <c r="F807" s="19"/>
      <c r="H807" s="20"/>
    </row>
    <row r="808" spans="1:8" ht="15.75" customHeight="1">
      <c r="A808" s="17"/>
      <c r="B808" s="20"/>
      <c r="E808" s="19"/>
      <c r="F808" s="19"/>
      <c r="H808" s="20"/>
    </row>
    <row r="809" spans="1:8" ht="15.75" customHeight="1">
      <c r="A809" s="17"/>
      <c r="B809" s="20"/>
      <c r="E809" s="19"/>
      <c r="F809" s="19"/>
      <c r="H809" s="20"/>
    </row>
    <row r="810" spans="1:8" ht="15.75" customHeight="1">
      <c r="A810" s="17"/>
      <c r="B810" s="20"/>
      <c r="E810" s="19"/>
      <c r="F810" s="19"/>
      <c r="H810" s="20"/>
    </row>
    <row r="811" spans="1:8" ht="15.75" customHeight="1">
      <c r="A811" s="17"/>
      <c r="B811" s="20"/>
      <c r="E811" s="19"/>
      <c r="F811" s="19"/>
      <c r="H811" s="20"/>
    </row>
    <row r="812" spans="1:8" ht="15.75" customHeight="1">
      <c r="A812" s="17"/>
      <c r="B812" s="20"/>
      <c r="E812" s="19"/>
      <c r="F812" s="19"/>
      <c r="H812" s="20"/>
    </row>
    <row r="813" spans="1:8" ht="15.75" customHeight="1">
      <c r="A813" s="17"/>
      <c r="B813" s="20"/>
      <c r="E813" s="19"/>
      <c r="F813" s="19"/>
      <c r="H813" s="20"/>
    </row>
    <row r="814" spans="1:8" ht="15.75" customHeight="1">
      <c r="A814" s="17"/>
      <c r="B814" s="20"/>
      <c r="E814" s="19"/>
      <c r="F814" s="19"/>
      <c r="H814" s="20"/>
    </row>
    <row r="815" spans="1:8" ht="15.75" customHeight="1">
      <c r="A815" s="17"/>
      <c r="B815" s="20"/>
      <c r="E815" s="19"/>
      <c r="F815" s="19"/>
      <c r="H815" s="20"/>
    </row>
    <row r="816" spans="1:8" ht="15.75" customHeight="1">
      <c r="A816" s="17"/>
      <c r="B816" s="20"/>
      <c r="E816" s="19"/>
      <c r="F816" s="19"/>
      <c r="H816" s="20"/>
    </row>
    <row r="817" spans="1:8" ht="15.75" customHeight="1">
      <c r="A817" s="17"/>
      <c r="B817" s="20"/>
      <c r="E817" s="19"/>
      <c r="F817" s="19"/>
      <c r="H817" s="20"/>
    </row>
    <row r="818" spans="1:8" ht="15.75" customHeight="1">
      <c r="A818" s="17"/>
      <c r="B818" s="20"/>
      <c r="E818" s="19"/>
      <c r="F818" s="19"/>
      <c r="H818" s="20"/>
    </row>
    <row r="819" spans="1:8" ht="15.75" customHeight="1">
      <c r="A819" s="17"/>
      <c r="B819" s="20"/>
      <c r="E819" s="19"/>
      <c r="F819" s="19"/>
      <c r="H819" s="20"/>
    </row>
    <row r="820" spans="1:8" ht="15.75" customHeight="1">
      <c r="A820" s="17"/>
      <c r="B820" s="20"/>
      <c r="E820" s="19"/>
      <c r="F820" s="19"/>
      <c r="H820" s="20"/>
    </row>
    <row r="821" spans="1:8" ht="15.75" customHeight="1">
      <c r="A821" s="17"/>
      <c r="B821" s="20"/>
      <c r="E821" s="19"/>
      <c r="F821" s="19"/>
      <c r="H821" s="20"/>
    </row>
    <row r="822" spans="1:8" ht="15.75" customHeight="1">
      <c r="A822" s="17"/>
      <c r="B822" s="20"/>
      <c r="E822" s="19"/>
      <c r="F822" s="19"/>
      <c r="H822" s="20"/>
    </row>
    <row r="823" spans="1:8" ht="15.75" customHeight="1">
      <c r="A823" s="17"/>
      <c r="B823" s="20"/>
      <c r="E823" s="19"/>
      <c r="F823" s="19"/>
      <c r="H823" s="20"/>
    </row>
    <row r="824" spans="1:8" ht="15.75" customHeight="1">
      <c r="A824" s="17"/>
      <c r="B824" s="20"/>
      <c r="E824" s="19"/>
      <c r="F824" s="19"/>
      <c r="H824" s="20"/>
    </row>
    <row r="825" spans="1:8" ht="15.75" customHeight="1">
      <c r="A825" s="17"/>
      <c r="B825" s="20"/>
      <c r="E825" s="19"/>
      <c r="F825" s="19"/>
      <c r="H825" s="20"/>
    </row>
    <row r="826" spans="1:8" ht="15.75" customHeight="1">
      <c r="A826" s="17"/>
      <c r="B826" s="20"/>
      <c r="E826" s="19"/>
      <c r="F826" s="19"/>
      <c r="H826" s="20"/>
    </row>
    <row r="827" spans="1:8" ht="15.75" customHeight="1">
      <c r="A827" s="17"/>
      <c r="B827" s="20"/>
      <c r="E827" s="19"/>
      <c r="F827" s="19"/>
      <c r="H827" s="20"/>
    </row>
    <row r="828" spans="1:8" ht="15.75" customHeight="1">
      <c r="A828" s="17"/>
      <c r="B828" s="20"/>
      <c r="E828" s="19"/>
      <c r="F828" s="19"/>
      <c r="H828" s="20"/>
    </row>
    <row r="829" spans="1:8" ht="15.75" customHeight="1">
      <c r="A829" s="17"/>
      <c r="B829" s="20"/>
      <c r="E829" s="19"/>
      <c r="F829" s="19"/>
      <c r="H829" s="20"/>
    </row>
    <row r="830" spans="1:8" ht="15.75" customHeight="1">
      <c r="A830" s="17"/>
      <c r="B830" s="20"/>
      <c r="E830" s="19"/>
      <c r="F830" s="19"/>
      <c r="H830" s="20"/>
    </row>
    <row r="831" spans="1:8" ht="15.75" customHeight="1">
      <c r="A831" s="17"/>
      <c r="B831" s="20"/>
      <c r="E831" s="19"/>
      <c r="F831" s="19"/>
      <c r="H831" s="20"/>
    </row>
    <row r="832" spans="1:8" ht="15.75" customHeight="1">
      <c r="A832" s="17"/>
      <c r="B832" s="20"/>
      <c r="E832" s="19"/>
      <c r="F832" s="19"/>
      <c r="H832" s="20"/>
    </row>
    <row r="833" spans="1:8" ht="15.75" customHeight="1">
      <c r="A833" s="17"/>
      <c r="B833" s="20"/>
      <c r="E833" s="19"/>
      <c r="F833" s="19"/>
      <c r="H833" s="20"/>
    </row>
    <row r="834" spans="1:8" ht="15.75" customHeight="1">
      <c r="A834" s="17"/>
      <c r="B834" s="20"/>
      <c r="E834" s="19"/>
      <c r="F834" s="19"/>
      <c r="H834" s="20"/>
    </row>
    <row r="835" spans="1:8" ht="15.75" customHeight="1">
      <c r="A835" s="17"/>
      <c r="B835" s="20"/>
      <c r="E835" s="19"/>
      <c r="F835" s="19"/>
      <c r="H835" s="20"/>
    </row>
    <row r="836" spans="1:8" ht="15.75" customHeight="1">
      <c r="A836" s="17"/>
      <c r="B836" s="20"/>
      <c r="E836" s="19"/>
      <c r="F836" s="19"/>
      <c r="H836" s="20"/>
    </row>
    <row r="837" spans="1:8" ht="15.75" customHeight="1">
      <c r="A837" s="17"/>
      <c r="B837" s="20"/>
      <c r="E837" s="19"/>
      <c r="F837" s="19"/>
      <c r="H837" s="20"/>
    </row>
    <row r="838" spans="1:8" ht="15.75" customHeight="1">
      <c r="A838" s="17"/>
      <c r="B838" s="20"/>
      <c r="E838" s="19"/>
      <c r="F838" s="19"/>
      <c r="H838" s="20"/>
    </row>
    <row r="839" spans="1:8" ht="15.75" customHeight="1">
      <c r="A839" s="17"/>
      <c r="B839" s="20"/>
      <c r="E839" s="19"/>
      <c r="F839" s="19"/>
      <c r="H839" s="20"/>
    </row>
    <row r="840" spans="1:8" ht="15.75" customHeight="1">
      <c r="A840" s="17"/>
      <c r="B840" s="20"/>
      <c r="E840" s="19"/>
      <c r="F840" s="19"/>
      <c r="H840" s="20"/>
    </row>
    <row r="841" spans="1:8" ht="15.75" customHeight="1">
      <c r="A841" s="17"/>
      <c r="B841" s="20"/>
      <c r="E841" s="19"/>
      <c r="F841" s="19"/>
      <c r="H841" s="20"/>
    </row>
    <row r="842" spans="1:8" ht="15.75" customHeight="1">
      <c r="A842" s="17"/>
      <c r="B842" s="20"/>
      <c r="E842" s="19"/>
      <c r="F842" s="19"/>
      <c r="H842" s="20"/>
    </row>
    <row r="843" spans="1:8" ht="15.75" customHeight="1">
      <c r="A843" s="17"/>
      <c r="B843" s="20"/>
      <c r="E843" s="19"/>
      <c r="F843" s="19"/>
      <c r="H843" s="20"/>
    </row>
    <row r="844" spans="1:8" ht="15.75" customHeight="1">
      <c r="A844" s="17"/>
      <c r="B844" s="20"/>
      <c r="E844" s="19"/>
      <c r="F844" s="19"/>
      <c r="H844" s="20"/>
    </row>
    <row r="845" spans="1:8" ht="15.75" customHeight="1">
      <c r="A845" s="17"/>
      <c r="B845" s="20"/>
      <c r="E845" s="19"/>
      <c r="F845" s="19"/>
      <c r="H845" s="20"/>
    </row>
    <row r="846" spans="1:8" ht="15.75" customHeight="1">
      <c r="A846" s="17"/>
      <c r="B846" s="20"/>
      <c r="E846" s="19"/>
      <c r="F846" s="19"/>
      <c r="H846" s="20"/>
    </row>
    <row r="847" spans="1:8" ht="15.75" customHeight="1">
      <c r="A847" s="17"/>
      <c r="B847" s="20"/>
      <c r="E847" s="19"/>
      <c r="F847" s="19"/>
      <c r="H847" s="20"/>
    </row>
    <row r="848" spans="1:8" ht="15.75" customHeight="1">
      <c r="A848" s="17"/>
      <c r="B848" s="20"/>
      <c r="E848" s="19"/>
      <c r="F848" s="19"/>
      <c r="H848" s="20"/>
    </row>
    <row r="849" spans="1:8" ht="15.75" customHeight="1">
      <c r="A849" s="17"/>
      <c r="B849" s="20"/>
      <c r="E849" s="19"/>
      <c r="F849" s="19"/>
      <c r="H849" s="20"/>
    </row>
    <row r="850" spans="1:8" ht="15.75" customHeight="1">
      <c r="A850" s="17"/>
      <c r="B850" s="20"/>
      <c r="E850" s="19"/>
      <c r="F850" s="19"/>
      <c r="H850" s="20"/>
    </row>
    <row r="851" spans="1:8" ht="15.75" customHeight="1">
      <c r="A851" s="17"/>
      <c r="B851" s="20"/>
      <c r="E851" s="19"/>
      <c r="F851" s="19"/>
      <c r="H851" s="20"/>
    </row>
    <row r="852" spans="1:8" ht="15.75" customHeight="1">
      <c r="A852" s="17"/>
      <c r="B852" s="20"/>
      <c r="E852" s="19"/>
      <c r="F852" s="19"/>
      <c r="H852" s="20"/>
    </row>
    <row r="853" spans="1:8" ht="15.75" customHeight="1">
      <c r="A853" s="17"/>
      <c r="B853" s="20"/>
      <c r="E853" s="19"/>
      <c r="F853" s="19"/>
      <c r="H853" s="20"/>
    </row>
    <row r="854" spans="1:8" ht="15.75" customHeight="1">
      <c r="A854" s="17"/>
      <c r="B854" s="20"/>
      <c r="E854" s="19"/>
      <c r="F854" s="19"/>
      <c r="H854" s="20"/>
    </row>
    <row r="855" spans="1:8" ht="15.75" customHeight="1">
      <c r="A855" s="17"/>
      <c r="B855" s="20"/>
      <c r="E855" s="19"/>
      <c r="F855" s="19"/>
      <c r="H855" s="20"/>
    </row>
    <row r="856" spans="1:8" ht="15.75" customHeight="1">
      <c r="A856" s="17"/>
      <c r="B856" s="20"/>
      <c r="E856" s="19"/>
      <c r="F856" s="19"/>
      <c r="H856" s="20"/>
    </row>
    <row r="857" spans="1:8" ht="15.75" customHeight="1">
      <c r="A857" s="17"/>
      <c r="B857" s="20"/>
      <c r="E857" s="19"/>
      <c r="F857" s="19"/>
      <c r="H857" s="20"/>
    </row>
    <row r="858" spans="1:8" ht="15.75" customHeight="1">
      <c r="A858" s="17"/>
      <c r="B858" s="20"/>
      <c r="E858" s="19"/>
      <c r="F858" s="19"/>
      <c r="H858" s="20"/>
    </row>
    <row r="859" spans="1:8" ht="15.75" customHeight="1">
      <c r="A859" s="17"/>
      <c r="B859" s="20"/>
      <c r="E859" s="19"/>
      <c r="F859" s="19"/>
      <c r="H859" s="20"/>
    </row>
    <row r="860" spans="1:8" ht="15.75" customHeight="1">
      <c r="A860" s="17"/>
      <c r="B860" s="20"/>
      <c r="E860" s="19"/>
      <c r="F860" s="19"/>
      <c r="H860" s="20"/>
    </row>
    <row r="861" spans="1:8" ht="15.75" customHeight="1">
      <c r="A861" s="17"/>
      <c r="B861" s="20"/>
      <c r="E861" s="19"/>
      <c r="F861" s="19"/>
      <c r="H861" s="20"/>
    </row>
    <row r="862" spans="1:8" ht="15.75" customHeight="1">
      <c r="A862" s="17"/>
      <c r="B862" s="20"/>
      <c r="E862" s="19"/>
      <c r="F862" s="19"/>
      <c r="H862" s="20"/>
    </row>
    <row r="863" spans="1:8" ht="15.75" customHeight="1">
      <c r="A863" s="17"/>
      <c r="B863" s="20"/>
      <c r="E863" s="19"/>
      <c r="F863" s="19"/>
      <c r="H863" s="20"/>
    </row>
    <row r="864" spans="1:8" ht="15.75" customHeight="1">
      <c r="A864" s="17"/>
      <c r="B864" s="20"/>
      <c r="E864" s="19"/>
      <c r="F864" s="19"/>
      <c r="H864" s="20"/>
    </row>
    <row r="865" spans="1:8" ht="15.75" customHeight="1">
      <c r="A865" s="17"/>
      <c r="B865" s="20"/>
      <c r="E865" s="19"/>
      <c r="F865" s="19"/>
      <c r="H865" s="20"/>
    </row>
    <row r="866" spans="1:8" ht="15.75" customHeight="1">
      <c r="A866" s="17"/>
      <c r="B866" s="20"/>
      <c r="E866" s="19"/>
      <c r="F866" s="19"/>
      <c r="H866" s="20"/>
    </row>
    <row r="867" spans="1:8" ht="15.75" customHeight="1">
      <c r="A867" s="17"/>
      <c r="B867" s="20"/>
      <c r="E867" s="19"/>
      <c r="F867" s="19"/>
      <c r="H867" s="20"/>
    </row>
    <row r="868" spans="1:8" ht="15.75" customHeight="1">
      <c r="A868" s="17"/>
      <c r="B868" s="20"/>
      <c r="E868" s="19"/>
      <c r="F868" s="19"/>
      <c r="H868" s="20"/>
    </row>
    <row r="869" spans="1:8" ht="15.75" customHeight="1">
      <c r="A869" s="17"/>
      <c r="B869" s="20"/>
      <c r="E869" s="19"/>
      <c r="F869" s="19"/>
      <c r="H869" s="20"/>
    </row>
    <row r="870" spans="1:8" ht="15.75" customHeight="1">
      <c r="A870" s="17"/>
      <c r="B870" s="20"/>
      <c r="E870" s="19"/>
      <c r="F870" s="19"/>
      <c r="H870" s="20"/>
    </row>
    <row r="871" spans="1:8" ht="15.75" customHeight="1">
      <c r="A871" s="17"/>
      <c r="B871" s="20"/>
      <c r="E871" s="19"/>
      <c r="F871" s="19"/>
      <c r="H871" s="20"/>
    </row>
    <row r="872" spans="1:8" ht="15.75" customHeight="1">
      <c r="A872" s="17"/>
      <c r="B872" s="20"/>
      <c r="E872" s="19"/>
      <c r="F872" s="19"/>
      <c r="H872" s="20"/>
    </row>
    <row r="873" spans="1:8" ht="15.75" customHeight="1">
      <c r="A873" s="17"/>
      <c r="B873" s="20"/>
      <c r="E873" s="19"/>
      <c r="F873" s="19"/>
      <c r="H873" s="20"/>
    </row>
    <row r="874" spans="1:8" ht="15.75" customHeight="1">
      <c r="A874" s="17"/>
      <c r="B874" s="20"/>
      <c r="E874" s="19"/>
      <c r="F874" s="19"/>
      <c r="H874" s="20"/>
    </row>
    <row r="875" spans="1:8" ht="15.75" customHeight="1">
      <c r="A875" s="17"/>
      <c r="B875" s="20"/>
      <c r="E875" s="19"/>
      <c r="F875" s="19"/>
      <c r="H875" s="20"/>
    </row>
    <row r="876" spans="1:8" ht="15.75" customHeight="1">
      <c r="A876" s="17"/>
      <c r="B876" s="20"/>
      <c r="E876" s="19"/>
      <c r="F876" s="19"/>
      <c r="H876" s="20"/>
    </row>
    <row r="877" spans="1:8" ht="15.75" customHeight="1">
      <c r="A877" s="17"/>
      <c r="B877" s="20"/>
      <c r="E877" s="19"/>
      <c r="F877" s="19"/>
      <c r="H877" s="20"/>
    </row>
    <row r="878" spans="1:8" ht="15.75" customHeight="1">
      <c r="A878" s="17"/>
      <c r="B878" s="20"/>
      <c r="E878" s="19"/>
      <c r="F878" s="19"/>
      <c r="H878" s="20"/>
    </row>
    <row r="879" spans="1:8" ht="15.75" customHeight="1">
      <c r="A879" s="17"/>
      <c r="B879" s="20"/>
      <c r="E879" s="19"/>
      <c r="F879" s="19"/>
      <c r="H879" s="20"/>
    </row>
    <row r="880" spans="1:8" ht="15.75" customHeight="1">
      <c r="A880" s="17"/>
      <c r="B880" s="20"/>
      <c r="E880" s="19"/>
      <c r="F880" s="19"/>
      <c r="H880" s="20"/>
    </row>
    <row r="881" spans="1:8" ht="15.75" customHeight="1">
      <c r="A881" s="17"/>
      <c r="B881" s="20"/>
      <c r="E881" s="19"/>
      <c r="F881" s="19"/>
      <c r="H881" s="20"/>
    </row>
    <row r="882" spans="1:8" ht="15.75" customHeight="1">
      <c r="A882" s="17"/>
      <c r="B882" s="20"/>
      <c r="E882" s="19"/>
      <c r="F882" s="19"/>
      <c r="H882" s="20"/>
    </row>
    <row r="883" spans="1:8" ht="15.75" customHeight="1">
      <c r="A883" s="17"/>
      <c r="B883" s="20"/>
      <c r="E883" s="19"/>
      <c r="F883" s="19"/>
      <c r="H883" s="20"/>
    </row>
    <row r="884" spans="1:8" ht="15.75" customHeight="1">
      <c r="A884" s="17"/>
      <c r="B884" s="20"/>
      <c r="E884" s="19"/>
      <c r="F884" s="19"/>
      <c r="H884" s="20"/>
    </row>
    <row r="885" spans="1:8" ht="15.75" customHeight="1">
      <c r="A885" s="17"/>
      <c r="B885" s="20"/>
      <c r="E885" s="19"/>
      <c r="F885" s="19"/>
      <c r="H885" s="20"/>
    </row>
    <row r="886" spans="1:8" ht="15.75" customHeight="1">
      <c r="A886" s="17"/>
      <c r="B886" s="20"/>
      <c r="E886" s="19"/>
      <c r="F886" s="19"/>
      <c r="H886" s="20"/>
    </row>
    <row r="887" spans="1:8" ht="15.75" customHeight="1">
      <c r="A887" s="17"/>
      <c r="B887" s="20"/>
      <c r="E887" s="19"/>
      <c r="F887" s="19"/>
      <c r="H887" s="20"/>
    </row>
    <row r="888" spans="1:8" ht="15.75" customHeight="1">
      <c r="A888" s="17"/>
      <c r="B888" s="20"/>
      <c r="E888" s="19"/>
      <c r="F888" s="19"/>
      <c r="H888" s="20"/>
    </row>
    <row r="889" spans="1:8" ht="15.75" customHeight="1">
      <c r="A889" s="17"/>
      <c r="B889" s="20"/>
      <c r="E889" s="19"/>
      <c r="F889" s="19"/>
      <c r="H889" s="20"/>
    </row>
    <row r="890" spans="1:8" ht="15.75" customHeight="1">
      <c r="A890" s="17"/>
      <c r="B890" s="20"/>
      <c r="E890" s="19"/>
      <c r="F890" s="19"/>
      <c r="H890" s="20"/>
    </row>
    <row r="891" spans="1:8" ht="15.75" customHeight="1">
      <c r="A891" s="17"/>
      <c r="B891" s="20"/>
      <c r="E891" s="19"/>
      <c r="F891" s="19"/>
      <c r="H891" s="20"/>
    </row>
    <row r="892" spans="1:8" ht="15.75" customHeight="1">
      <c r="A892" s="17"/>
      <c r="B892" s="20"/>
      <c r="E892" s="19"/>
      <c r="F892" s="19"/>
      <c r="H892" s="20"/>
    </row>
    <row r="893" spans="1:8" ht="15.75" customHeight="1">
      <c r="A893" s="17"/>
      <c r="B893" s="20"/>
      <c r="E893" s="19"/>
      <c r="F893" s="19"/>
      <c r="H893" s="20"/>
    </row>
    <row r="894" spans="1:8" ht="15.75" customHeight="1">
      <c r="A894" s="17"/>
      <c r="B894" s="20"/>
      <c r="E894" s="19"/>
      <c r="F894" s="19"/>
      <c r="H894" s="20"/>
    </row>
    <row r="895" spans="1:8" ht="15.75" customHeight="1">
      <c r="A895" s="17"/>
      <c r="B895" s="20"/>
      <c r="E895" s="19"/>
      <c r="F895" s="19"/>
      <c r="H895" s="20"/>
    </row>
    <row r="896" spans="1:8" ht="15.75" customHeight="1">
      <c r="A896" s="17"/>
      <c r="B896" s="20"/>
      <c r="E896" s="19"/>
      <c r="F896" s="19"/>
      <c r="H896" s="20"/>
    </row>
    <row r="897" spans="1:8" ht="15.75" customHeight="1">
      <c r="A897" s="17"/>
      <c r="B897" s="20"/>
      <c r="E897" s="19"/>
      <c r="F897" s="19"/>
      <c r="H897" s="20"/>
    </row>
    <row r="898" spans="1:8" ht="15.75" customHeight="1">
      <c r="A898" s="17"/>
      <c r="B898" s="20"/>
      <c r="E898" s="19"/>
      <c r="F898" s="19"/>
      <c r="H898" s="20"/>
    </row>
    <row r="899" spans="1:8" ht="15.75" customHeight="1">
      <c r="A899" s="17"/>
      <c r="B899" s="20"/>
      <c r="E899" s="19"/>
      <c r="F899" s="19"/>
      <c r="H899" s="20"/>
    </row>
    <row r="900" spans="1:8" ht="15.75" customHeight="1">
      <c r="A900" s="17"/>
      <c r="B900" s="20"/>
      <c r="E900" s="19"/>
      <c r="F900" s="19"/>
      <c r="H900" s="20"/>
    </row>
    <row r="901" spans="1:8" ht="15.75" customHeight="1">
      <c r="A901" s="17"/>
      <c r="B901" s="20"/>
      <c r="E901" s="19"/>
      <c r="F901" s="19"/>
      <c r="H901" s="20"/>
    </row>
    <row r="902" spans="1:8" ht="15.75" customHeight="1">
      <c r="A902" s="17"/>
      <c r="B902" s="20"/>
      <c r="E902" s="19"/>
      <c r="F902" s="19"/>
      <c r="H902" s="20"/>
    </row>
    <row r="903" spans="1:8" ht="15.75" customHeight="1">
      <c r="A903" s="17"/>
      <c r="B903" s="20"/>
      <c r="E903" s="19"/>
      <c r="F903" s="19"/>
      <c r="H903" s="20"/>
    </row>
    <row r="904" spans="1:8" ht="15.75" customHeight="1">
      <c r="A904" s="17"/>
      <c r="B904" s="20"/>
      <c r="E904" s="19"/>
      <c r="F904" s="19"/>
      <c r="H904" s="20"/>
    </row>
    <row r="905" spans="1:8" ht="15.75" customHeight="1">
      <c r="A905" s="17"/>
      <c r="B905" s="20"/>
      <c r="E905" s="19"/>
      <c r="F905" s="19"/>
      <c r="H905" s="20"/>
    </row>
    <row r="906" spans="1:8" ht="15.75" customHeight="1">
      <c r="A906" s="17"/>
      <c r="B906" s="20"/>
      <c r="E906" s="19"/>
      <c r="F906" s="19"/>
      <c r="H906" s="20"/>
    </row>
    <row r="907" spans="1:8" ht="15.75" customHeight="1">
      <c r="A907" s="17"/>
      <c r="B907" s="20"/>
      <c r="E907" s="19"/>
      <c r="F907" s="19"/>
      <c r="H907" s="20"/>
    </row>
    <row r="908" spans="1:8" ht="15.75" customHeight="1">
      <c r="A908" s="17"/>
      <c r="B908" s="20"/>
      <c r="E908" s="19"/>
      <c r="F908" s="19"/>
      <c r="H908" s="20"/>
    </row>
    <row r="909" spans="1:8" ht="15.75" customHeight="1">
      <c r="A909" s="17"/>
      <c r="B909" s="20"/>
      <c r="E909" s="19"/>
      <c r="F909" s="19"/>
      <c r="H909" s="20"/>
    </row>
    <row r="910" spans="1:8" ht="15.75" customHeight="1">
      <c r="A910" s="17"/>
      <c r="B910" s="20"/>
      <c r="E910" s="19"/>
      <c r="F910" s="19"/>
      <c r="H910" s="20"/>
    </row>
    <row r="911" spans="1:8" ht="15.75" customHeight="1">
      <c r="A911" s="17"/>
      <c r="B911" s="20"/>
      <c r="E911" s="19"/>
      <c r="F911" s="19"/>
      <c r="H911" s="20"/>
    </row>
    <row r="912" spans="1:8" ht="15.75" customHeight="1">
      <c r="A912" s="17"/>
      <c r="B912" s="20"/>
      <c r="E912" s="19"/>
      <c r="F912" s="19"/>
      <c r="H912" s="20"/>
    </row>
    <row r="913" spans="1:8" ht="15.75" customHeight="1">
      <c r="A913" s="17"/>
      <c r="B913" s="20"/>
      <c r="E913" s="19"/>
      <c r="F913" s="19"/>
      <c r="H913" s="20"/>
    </row>
    <row r="914" spans="1:8" ht="15.75" customHeight="1">
      <c r="A914" s="17"/>
      <c r="B914" s="20"/>
      <c r="E914" s="19"/>
      <c r="F914" s="19"/>
      <c r="H914" s="20"/>
    </row>
    <row r="915" spans="1:8" ht="15.75" customHeight="1">
      <c r="A915" s="17"/>
      <c r="B915" s="20"/>
      <c r="E915" s="19"/>
      <c r="F915" s="19"/>
      <c r="H915" s="20"/>
    </row>
    <row r="916" spans="1:8" ht="15.75" customHeight="1">
      <c r="A916" s="17"/>
      <c r="B916" s="20"/>
      <c r="E916" s="19"/>
      <c r="F916" s="19"/>
      <c r="H916" s="20"/>
    </row>
    <row r="917" spans="1:8" ht="15.75" customHeight="1">
      <c r="A917" s="17"/>
      <c r="B917" s="20"/>
      <c r="E917" s="19"/>
      <c r="F917" s="19"/>
      <c r="H917" s="20"/>
    </row>
    <row r="918" spans="1:8" ht="15.75" customHeight="1">
      <c r="A918" s="17"/>
      <c r="B918" s="20"/>
      <c r="E918" s="19"/>
      <c r="F918" s="19"/>
      <c r="H918" s="20"/>
    </row>
    <row r="919" spans="1:8" ht="15.75" customHeight="1">
      <c r="A919" s="17"/>
      <c r="B919" s="20"/>
      <c r="E919" s="19"/>
      <c r="F919" s="19"/>
      <c r="H919" s="20"/>
    </row>
    <row r="920" spans="1:8" ht="15.75" customHeight="1">
      <c r="A920" s="17"/>
      <c r="B920" s="20"/>
      <c r="E920" s="19"/>
      <c r="F920" s="19"/>
      <c r="H920" s="20"/>
    </row>
    <row r="921" spans="1:8" ht="15.75" customHeight="1">
      <c r="A921" s="17"/>
      <c r="B921" s="20"/>
      <c r="E921" s="19"/>
      <c r="F921" s="19"/>
      <c r="H921" s="20"/>
    </row>
    <row r="922" spans="1:8" ht="15.75" customHeight="1">
      <c r="A922" s="17"/>
      <c r="B922" s="20"/>
      <c r="E922" s="19"/>
      <c r="F922" s="19"/>
      <c r="H922" s="20"/>
    </row>
    <row r="923" spans="1:8" ht="15.75" customHeight="1">
      <c r="A923" s="17"/>
      <c r="B923" s="20"/>
      <c r="E923" s="19"/>
      <c r="F923" s="19"/>
      <c r="H923" s="20"/>
    </row>
    <row r="924" spans="1:8" ht="15.75" customHeight="1">
      <c r="A924" s="17"/>
      <c r="B924" s="20"/>
      <c r="E924" s="19"/>
      <c r="F924" s="19"/>
      <c r="H924" s="20"/>
    </row>
    <row r="925" spans="1:8" ht="15.75" customHeight="1">
      <c r="A925" s="17"/>
      <c r="B925" s="20"/>
      <c r="E925" s="19"/>
      <c r="F925" s="19"/>
      <c r="H925" s="20"/>
    </row>
    <row r="926" spans="1:8" ht="15.75" customHeight="1">
      <c r="A926" s="17"/>
      <c r="B926" s="20"/>
      <c r="E926" s="19"/>
      <c r="F926" s="19"/>
      <c r="H926" s="20"/>
    </row>
    <row r="927" spans="1:8" ht="15.75" customHeight="1">
      <c r="A927" s="17"/>
      <c r="B927" s="20"/>
      <c r="E927" s="19"/>
      <c r="F927" s="19"/>
      <c r="H927" s="20"/>
    </row>
    <row r="928" spans="1:8" ht="15.75" customHeight="1">
      <c r="A928" s="17"/>
      <c r="B928" s="20"/>
      <c r="E928" s="19"/>
      <c r="F928" s="19"/>
      <c r="H928" s="20"/>
    </row>
    <row r="929" spans="1:8" ht="15.75" customHeight="1">
      <c r="A929" s="17"/>
      <c r="B929" s="20"/>
      <c r="E929" s="19"/>
      <c r="F929" s="19"/>
      <c r="H929" s="20"/>
    </row>
    <row r="930" spans="1:8" ht="15.75" customHeight="1">
      <c r="A930" s="17"/>
      <c r="B930" s="20"/>
      <c r="E930" s="19"/>
      <c r="F930" s="19"/>
      <c r="H930" s="20"/>
    </row>
    <row r="931" spans="1:8" ht="15.75" customHeight="1">
      <c r="A931" s="17"/>
      <c r="B931" s="20"/>
      <c r="E931" s="19"/>
      <c r="F931" s="19"/>
      <c r="H931" s="20"/>
    </row>
    <row r="932" spans="1:8" ht="15.75" customHeight="1">
      <c r="A932" s="17"/>
      <c r="B932" s="20"/>
      <c r="E932" s="19"/>
      <c r="F932" s="19"/>
      <c r="H932" s="20"/>
    </row>
    <row r="933" spans="1:8" ht="15.75" customHeight="1">
      <c r="A933" s="17"/>
      <c r="B933" s="20"/>
      <c r="E933" s="19"/>
      <c r="F933" s="19"/>
      <c r="H933" s="20"/>
    </row>
    <row r="934" spans="1:8" ht="15.75" customHeight="1">
      <c r="A934" s="17"/>
      <c r="B934" s="20"/>
      <c r="E934" s="19"/>
      <c r="F934" s="19"/>
      <c r="H934" s="20"/>
    </row>
    <row r="935" spans="1:8" ht="15.75" customHeight="1">
      <c r="A935" s="17"/>
      <c r="B935" s="20"/>
      <c r="E935" s="19"/>
      <c r="F935" s="19"/>
      <c r="H935" s="20"/>
    </row>
    <row r="936" spans="1:8" ht="15.75" customHeight="1">
      <c r="A936" s="17"/>
      <c r="B936" s="20"/>
      <c r="E936" s="19"/>
      <c r="F936" s="19"/>
      <c r="H936" s="20"/>
    </row>
    <row r="937" spans="1:8" ht="15.75" customHeight="1">
      <c r="A937" s="17"/>
      <c r="B937" s="20"/>
      <c r="E937" s="19"/>
      <c r="F937" s="19"/>
      <c r="H937" s="20"/>
    </row>
    <row r="938" spans="1:8" ht="15.75" customHeight="1">
      <c r="A938" s="17"/>
      <c r="B938" s="20"/>
      <c r="E938" s="19"/>
      <c r="F938" s="19"/>
      <c r="H938" s="20"/>
    </row>
    <row r="939" spans="1:8" ht="15.75" customHeight="1">
      <c r="A939" s="17"/>
      <c r="B939" s="20"/>
      <c r="E939" s="19"/>
      <c r="F939" s="19"/>
      <c r="H939" s="20"/>
    </row>
    <row r="940" spans="1:8" ht="15.75" customHeight="1">
      <c r="A940" s="17"/>
      <c r="B940" s="20"/>
      <c r="E940" s="19"/>
      <c r="F940" s="19"/>
      <c r="H940" s="20"/>
    </row>
    <row r="941" spans="1:8" ht="15.75" customHeight="1">
      <c r="A941" s="17"/>
      <c r="B941" s="20"/>
      <c r="E941" s="19"/>
      <c r="F941" s="19"/>
      <c r="H941" s="20"/>
    </row>
    <row r="942" spans="1:8" ht="15.75" customHeight="1">
      <c r="A942" s="17"/>
      <c r="B942" s="20"/>
      <c r="E942" s="19"/>
      <c r="F942" s="19"/>
      <c r="H942" s="20"/>
    </row>
    <row r="943" spans="1:8" ht="15.75" customHeight="1">
      <c r="A943" s="17"/>
      <c r="B943" s="20"/>
      <c r="E943" s="19"/>
      <c r="F943" s="19"/>
      <c r="H943" s="20"/>
    </row>
    <row r="944" spans="1:8" ht="15.75" customHeight="1">
      <c r="A944" s="17"/>
      <c r="B944" s="20"/>
      <c r="E944" s="19"/>
      <c r="F944" s="19"/>
      <c r="H944" s="20"/>
    </row>
    <row r="945" spans="1:8" ht="15.75" customHeight="1">
      <c r="A945" s="17"/>
      <c r="B945" s="20"/>
      <c r="E945" s="19"/>
      <c r="F945" s="19"/>
      <c r="H945" s="20"/>
    </row>
    <row r="946" spans="1:8" ht="15.75" customHeight="1">
      <c r="A946" s="17"/>
      <c r="B946" s="20"/>
      <c r="E946" s="19"/>
      <c r="F946" s="19"/>
      <c r="H946" s="20"/>
    </row>
    <row r="947" spans="1:8" ht="15.75" customHeight="1">
      <c r="A947" s="17"/>
      <c r="B947" s="20"/>
      <c r="E947" s="19"/>
      <c r="F947" s="19"/>
      <c r="H947" s="20"/>
    </row>
    <row r="948" spans="1:8" ht="15.75" customHeight="1">
      <c r="A948" s="17"/>
      <c r="B948" s="20"/>
      <c r="E948" s="19"/>
      <c r="F948" s="19"/>
      <c r="H948" s="20"/>
    </row>
    <row r="949" spans="1:8" ht="15.75" customHeight="1">
      <c r="A949" s="17"/>
      <c r="B949" s="20"/>
      <c r="E949" s="19"/>
      <c r="F949" s="19"/>
      <c r="H949" s="20"/>
    </row>
    <row r="950" spans="1:8" ht="15.75" customHeight="1">
      <c r="A950" s="17"/>
      <c r="B950" s="20"/>
      <c r="E950" s="19"/>
      <c r="F950" s="19"/>
      <c r="H950" s="20"/>
    </row>
    <row r="951" spans="1:8" ht="15.75" customHeight="1">
      <c r="A951" s="17"/>
      <c r="B951" s="20"/>
      <c r="E951" s="19"/>
      <c r="F951" s="19"/>
      <c r="H951" s="20"/>
    </row>
    <row r="952" spans="1:8" ht="15.75" customHeight="1">
      <c r="A952" s="17"/>
      <c r="B952" s="20"/>
      <c r="E952" s="19"/>
      <c r="F952" s="19"/>
      <c r="H952" s="20"/>
    </row>
    <row r="953" spans="1:8" ht="15.75" customHeight="1">
      <c r="A953" s="17"/>
      <c r="B953" s="20"/>
      <c r="E953" s="19"/>
      <c r="F953" s="19"/>
      <c r="H953" s="20"/>
    </row>
    <row r="954" spans="1:8" ht="15.75" customHeight="1">
      <c r="A954" s="17"/>
      <c r="B954" s="20"/>
      <c r="E954" s="19"/>
      <c r="F954" s="19"/>
      <c r="H954" s="20"/>
    </row>
    <row r="955" spans="1:8" ht="15.75" customHeight="1">
      <c r="A955" s="17"/>
      <c r="B955" s="20"/>
      <c r="E955" s="19"/>
      <c r="F955" s="19"/>
      <c r="H955" s="20"/>
    </row>
    <row r="956" spans="1:8" ht="15.75" customHeight="1">
      <c r="A956" s="17"/>
      <c r="B956" s="20"/>
      <c r="E956" s="19"/>
      <c r="F956" s="19"/>
      <c r="H956" s="20"/>
    </row>
    <row r="957" spans="1:8" ht="15.75" customHeight="1">
      <c r="A957" s="17"/>
      <c r="B957" s="20"/>
      <c r="E957" s="19"/>
      <c r="F957" s="19"/>
      <c r="H957" s="20"/>
    </row>
    <row r="958" spans="1:8" ht="15.75" customHeight="1">
      <c r="A958" s="17"/>
      <c r="B958" s="20"/>
      <c r="E958" s="19"/>
      <c r="F958" s="19"/>
      <c r="H958" s="20"/>
    </row>
    <row r="959" spans="1:8" ht="15.75" customHeight="1">
      <c r="A959" s="17"/>
      <c r="B959" s="20"/>
      <c r="E959" s="19"/>
      <c r="F959" s="19"/>
      <c r="H959" s="20"/>
    </row>
    <row r="960" spans="1:8" ht="15.75" customHeight="1">
      <c r="A960" s="17"/>
      <c r="B960" s="20"/>
      <c r="E960" s="19"/>
      <c r="F960" s="19"/>
      <c r="H960" s="20"/>
    </row>
    <row r="961" spans="1:8" ht="15.75" customHeight="1">
      <c r="A961" s="17"/>
      <c r="B961" s="20"/>
      <c r="E961" s="19"/>
      <c r="F961" s="19"/>
      <c r="H961" s="20"/>
    </row>
    <row r="962" spans="1:8" ht="15.75" customHeight="1">
      <c r="A962" s="17"/>
      <c r="B962" s="20"/>
      <c r="E962" s="19"/>
      <c r="F962" s="19"/>
      <c r="H962" s="20"/>
    </row>
    <row r="963" spans="1:8" ht="15.75" customHeight="1">
      <c r="A963" s="17"/>
      <c r="B963" s="20"/>
      <c r="E963" s="19"/>
      <c r="F963" s="19"/>
      <c r="H963" s="20"/>
    </row>
    <row r="964" spans="1:8" ht="15.75" customHeight="1">
      <c r="A964" s="17"/>
      <c r="B964" s="20"/>
      <c r="E964" s="19"/>
      <c r="F964" s="19"/>
      <c r="H964" s="20"/>
    </row>
    <row r="965" spans="1:8" ht="15.75" customHeight="1">
      <c r="A965" s="17"/>
      <c r="B965" s="20"/>
      <c r="E965" s="19"/>
      <c r="F965" s="19"/>
      <c r="H965" s="20"/>
    </row>
    <row r="966" spans="1:8" ht="15.75" customHeight="1">
      <c r="A966" s="17"/>
      <c r="B966" s="20"/>
      <c r="E966" s="19"/>
      <c r="F966" s="19"/>
      <c r="H966" s="20"/>
    </row>
    <row r="967" spans="1:8" ht="15.75" customHeight="1">
      <c r="A967" s="17"/>
      <c r="B967" s="20"/>
      <c r="E967" s="19"/>
      <c r="F967" s="19"/>
      <c r="H967" s="20"/>
    </row>
    <row r="968" spans="1:8" ht="15.75" customHeight="1">
      <c r="A968" s="17"/>
      <c r="B968" s="20"/>
      <c r="E968" s="19"/>
      <c r="F968" s="19"/>
      <c r="H968" s="20"/>
    </row>
    <row r="969" spans="1:8" ht="15.75" customHeight="1">
      <c r="A969" s="17"/>
      <c r="B969" s="20"/>
      <c r="E969" s="19"/>
      <c r="F969" s="19"/>
      <c r="H969" s="20"/>
    </row>
    <row r="970" spans="1:8" ht="15.75" customHeight="1">
      <c r="A970" s="17"/>
      <c r="B970" s="20"/>
      <c r="E970" s="19"/>
      <c r="F970" s="19"/>
      <c r="H970" s="20"/>
    </row>
    <row r="971" spans="1:8" ht="15.75" customHeight="1">
      <c r="A971" s="17"/>
      <c r="B971" s="20"/>
      <c r="E971" s="19"/>
      <c r="F971" s="19"/>
      <c r="H971" s="20"/>
    </row>
    <row r="972" spans="1:8" ht="15.75" customHeight="1">
      <c r="A972" s="17"/>
      <c r="B972" s="20"/>
      <c r="E972" s="19"/>
      <c r="F972" s="19"/>
      <c r="H972" s="20"/>
    </row>
    <row r="973" spans="1:8" ht="15.75" customHeight="1">
      <c r="A973" s="17"/>
      <c r="B973" s="20"/>
      <c r="E973" s="19"/>
      <c r="F973" s="19"/>
      <c r="H973" s="20"/>
    </row>
    <row r="974" spans="1:8" ht="15.75" customHeight="1">
      <c r="A974" s="17"/>
      <c r="B974" s="20"/>
      <c r="E974" s="19"/>
      <c r="F974" s="19"/>
      <c r="H974" s="20"/>
    </row>
    <row r="975" spans="1:8" ht="15.75" customHeight="1">
      <c r="A975" s="17"/>
      <c r="B975" s="20"/>
      <c r="E975" s="19"/>
      <c r="F975" s="19"/>
      <c r="H975" s="20"/>
    </row>
    <row r="976" spans="1:8" ht="15.75" customHeight="1">
      <c r="A976" s="17"/>
      <c r="B976" s="20"/>
      <c r="E976" s="19"/>
      <c r="F976" s="19"/>
      <c r="H976" s="20"/>
    </row>
    <row r="977" spans="1:8" ht="15.75" customHeight="1">
      <c r="A977" s="17"/>
      <c r="B977" s="20"/>
      <c r="E977" s="19"/>
      <c r="F977" s="19"/>
      <c r="H977" s="20"/>
    </row>
    <row r="978" spans="1:8" ht="15.75" customHeight="1">
      <c r="A978" s="17"/>
      <c r="B978" s="20"/>
      <c r="E978" s="19"/>
      <c r="F978" s="19"/>
      <c r="H978" s="20"/>
    </row>
    <row r="979" spans="1:8" ht="15.75" customHeight="1">
      <c r="A979" s="17"/>
      <c r="B979" s="20"/>
      <c r="E979" s="19"/>
      <c r="F979" s="19"/>
      <c r="H979" s="20"/>
    </row>
    <row r="980" spans="1:8" ht="15.75" customHeight="1">
      <c r="A980" s="17"/>
      <c r="B980" s="20"/>
      <c r="E980" s="19"/>
      <c r="F980" s="19"/>
      <c r="H980" s="20"/>
    </row>
    <row r="981" spans="1:8" ht="15.75" customHeight="1">
      <c r="A981" s="17"/>
      <c r="B981" s="20"/>
      <c r="E981" s="19"/>
      <c r="F981" s="19"/>
      <c r="H981" s="20"/>
    </row>
    <row r="982" spans="1:8" ht="15.75" customHeight="1">
      <c r="A982" s="17"/>
      <c r="B982" s="20"/>
      <c r="E982" s="19"/>
      <c r="F982" s="19"/>
      <c r="H982" s="20"/>
    </row>
    <row r="983" spans="1:8" ht="15.75" customHeight="1">
      <c r="A983" s="17"/>
      <c r="B983" s="20"/>
      <c r="E983" s="19"/>
      <c r="F983" s="19"/>
      <c r="H983" s="20"/>
    </row>
    <row r="984" spans="1:8" ht="15.75" customHeight="1">
      <c r="A984" s="17"/>
      <c r="B984" s="20"/>
      <c r="E984" s="19"/>
      <c r="F984" s="19"/>
      <c r="H984" s="20"/>
    </row>
    <row r="985" spans="1:8" ht="15.75" customHeight="1">
      <c r="A985" s="17"/>
      <c r="B985" s="20"/>
      <c r="E985" s="19"/>
      <c r="F985" s="19"/>
      <c r="H985" s="20"/>
    </row>
    <row r="986" spans="1:8" ht="15.75" customHeight="1">
      <c r="A986" s="17"/>
      <c r="B986" s="20"/>
      <c r="E986" s="19"/>
      <c r="F986" s="19"/>
      <c r="H986" s="20"/>
    </row>
    <row r="987" spans="1:8" ht="15.75" customHeight="1">
      <c r="A987" s="17"/>
      <c r="B987" s="20"/>
      <c r="E987" s="19"/>
      <c r="F987" s="19"/>
      <c r="H987" s="20"/>
    </row>
    <row r="988" spans="1:8" ht="15.75" customHeight="1">
      <c r="A988" s="17"/>
      <c r="B988" s="20"/>
      <c r="E988" s="19"/>
      <c r="F988" s="19"/>
      <c r="H988" s="20"/>
    </row>
    <row r="989" spans="1:8" ht="15.75" customHeight="1">
      <c r="A989" s="17"/>
      <c r="B989" s="20"/>
      <c r="E989" s="19"/>
      <c r="F989" s="19"/>
      <c r="H989" s="20"/>
    </row>
    <row r="990" spans="1:8" ht="15.75" customHeight="1">
      <c r="A990" s="17"/>
      <c r="B990" s="20"/>
      <c r="E990" s="19"/>
      <c r="F990" s="19"/>
      <c r="H990" s="20"/>
    </row>
    <row r="991" spans="1:8" ht="15.75" customHeight="1">
      <c r="A991" s="17"/>
      <c r="B991" s="20"/>
      <c r="E991" s="19"/>
      <c r="F991" s="19"/>
      <c r="H991" s="20"/>
    </row>
    <row r="992" spans="1:8" ht="15.75" customHeight="1">
      <c r="A992" s="17"/>
      <c r="B992" s="20"/>
      <c r="E992" s="19"/>
      <c r="F992" s="19"/>
      <c r="H992" s="20"/>
    </row>
    <row r="993" spans="1:8" ht="15.75" customHeight="1">
      <c r="A993" s="17"/>
      <c r="B993" s="20"/>
      <c r="E993" s="19"/>
      <c r="F993" s="19"/>
      <c r="H993" s="20"/>
    </row>
    <row r="994" spans="1:8" ht="15.75" customHeight="1">
      <c r="A994" s="17"/>
      <c r="B994" s="20"/>
      <c r="E994" s="19"/>
      <c r="F994" s="19"/>
      <c r="H994" s="20"/>
    </row>
    <row r="995" spans="1:8" ht="15.75" customHeight="1">
      <c r="A995" s="17"/>
      <c r="B995" s="20"/>
      <c r="E995" s="19"/>
      <c r="F995" s="19"/>
      <c r="H995" s="20"/>
    </row>
    <row r="996" spans="1:8" ht="15.75" customHeight="1">
      <c r="A996" s="17"/>
      <c r="B996" s="20"/>
      <c r="E996" s="19"/>
      <c r="F996" s="19"/>
      <c r="H996" s="20"/>
    </row>
    <row r="997" spans="1:8" ht="15.75" customHeight="1">
      <c r="A997" s="17"/>
      <c r="B997" s="20"/>
      <c r="E997" s="19"/>
      <c r="F997" s="19"/>
      <c r="H997" s="20"/>
    </row>
    <row r="998" spans="1:8" ht="15.75" customHeight="1">
      <c r="A998" s="17"/>
      <c r="B998" s="20"/>
      <c r="E998" s="19"/>
      <c r="F998" s="19"/>
      <c r="H998" s="20"/>
    </row>
    <row r="999" spans="1:8" ht="15.75" customHeight="1">
      <c r="A999" s="17"/>
      <c r="B999" s="20"/>
      <c r="E999" s="19"/>
      <c r="F999" s="19"/>
      <c r="H999" s="20"/>
    </row>
    <row r="1000" spans="1:8" ht="15.75" customHeight="1">
      <c r="A1000" s="17"/>
      <c r="B1000" s="20"/>
      <c r="E1000" s="19"/>
      <c r="F1000" s="19"/>
      <c r="H1000" s="20"/>
    </row>
  </sheetData>
  <mergeCells count="1">
    <mergeCell ref="C89:D89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/>
  <cols>
    <col min="1" max="2" width="8.7109375" customWidth="1"/>
    <col min="3" max="3" width="17.42578125" customWidth="1"/>
    <col min="4" max="4" width="14.28515625" customWidth="1"/>
    <col min="5" max="5" width="15.28515625" customWidth="1"/>
    <col min="6" max="6" width="15.42578125" customWidth="1"/>
    <col min="7" max="7" width="10" customWidth="1"/>
    <col min="8" max="8" width="13.28515625" customWidth="1"/>
    <col min="9" max="9" width="14.28515625" customWidth="1"/>
    <col min="10" max="26" width="8.7109375" customWidth="1"/>
  </cols>
  <sheetData>
    <row r="1" spans="1:9">
      <c r="A1" s="13" t="s">
        <v>189</v>
      </c>
      <c r="I1" s="13" t="s">
        <v>190</v>
      </c>
    </row>
    <row r="2" spans="1:9">
      <c r="A2" s="144" t="s">
        <v>191</v>
      </c>
      <c r="B2" s="144" t="s">
        <v>192</v>
      </c>
      <c r="C2" s="144" t="s">
        <v>193</v>
      </c>
      <c r="D2" s="150" t="s">
        <v>194</v>
      </c>
      <c r="E2" s="141"/>
      <c r="F2" s="142"/>
      <c r="G2" s="144" t="s">
        <v>195</v>
      </c>
      <c r="H2" s="150" t="s">
        <v>196</v>
      </c>
      <c r="I2" s="142"/>
    </row>
    <row r="3" spans="1:9">
      <c r="A3" s="145"/>
      <c r="B3" s="145"/>
      <c r="C3" s="145"/>
      <c r="D3" s="33" t="s">
        <v>9</v>
      </c>
      <c r="E3" s="33" t="s">
        <v>36</v>
      </c>
      <c r="F3" s="34" t="s">
        <v>38</v>
      </c>
      <c r="G3" s="145"/>
      <c r="H3" s="144" t="s">
        <v>197</v>
      </c>
      <c r="I3" s="144" t="s">
        <v>198</v>
      </c>
    </row>
    <row r="4" spans="1:9">
      <c r="A4" s="146"/>
      <c r="B4" s="146"/>
      <c r="C4" s="146"/>
      <c r="D4" s="33" t="s">
        <v>199</v>
      </c>
      <c r="E4" s="33" t="s">
        <v>200</v>
      </c>
      <c r="F4" s="34" t="s">
        <v>199</v>
      </c>
      <c r="G4" s="146"/>
      <c r="H4" s="146"/>
      <c r="I4" s="146"/>
    </row>
    <row r="5" spans="1:9">
      <c r="A5" s="35" t="s">
        <v>201</v>
      </c>
      <c r="B5" s="35">
        <v>1</v>
      </c>
      <c r="C5" s="35" t="s">
        <v>202</v>
      </c>
      <c r="D5" s="36">
        <v>575000</v>
      </c>
      <c r="E5" s="36">
        <v>575000</v>
      </c>
      <c r="F5" s="37"/>
      <c r="G5" s="37" t="s">
        <v>203</v>
      </c>
      <c r="H5" s="37"/>
      <c r="I5" s="37"/>
    </row>
    <row r="6" spans="1:9">
      <c r="A6" s="38" t="s">
        <v>204</v>
      </c>
      <c r="B6" s="38">
        <v>2</v>
      </c>
      <c r="C6" s="38" t="s">
        <v>205</v>
      </c>
      <c r="D6" s="39">
        <v>2925000</v>
      </c>
      <c r="E6" s="39">
        <v>2925000</v>
      </c>
      <c r="F6" s="40"/>
      <c r="G6" s="40" t="s">
        <v>206</v>
      </c>
      <c r="H6" s="40"/>
      <c r="I6" s="40"/>
    </row>
    <row r="7" spans="1:9">
      <c r="A7" s="38" t="s">
        <v>207</v>
      </c>
      <c r="B7" s="38">
        <v>3</v>
      </c>
      <c r="C7" s="38" t="s">
        <v>208</v>
      </c>
      <c r="D7" s="40"/>
      <c r="E7" s="40"/>
      <c r="F7" s="40"/>
      <c r="G7" s="40"/>
      <c r="H7" s="40">
        <v>1500000</v>
      </c>
      <c r="I7" s="40"/>
    </row>
    <row r="8" spans="1:9">
      <c r="A8" s="38" t="s">
        <v>209</v>
      </c>
      <c r="B8" s="38">
        <v>4</v>
      </c>
      <c r="C8" s="38" t="s">
        <v>210</v>
      </c>
      <c r="D8" s="39">
        <v>8000000</v>
      </c>
      <c r="E8" s="39">
        <v>8000000</v>
      </c>
      <c r="F8" s="40"/>
      <c r="G8" s="40" t="s">
        <v>211</v>
      </c>
      <c r="H8" s="40"/>
      <c r="I8" s="40"/>
    </row>
    <row r="9" spans="1:9">
      <c r="A9" s="38"/>
      <c r="B9" s="38">
        <v>5</v>
      </c>
      <c r="C9" s="38"/>
      <c r="D9" s="40"/>
      <c r="E9" s="40"/>
      <c r="F9" s="40"/>
      <c r="G9" s="40"/>
      <c r="H9" s="40"/>
      <c r="I9" s="40"/>
    </row>
    <row r="10" spans="1:9">
      <c r="A10" s="38"/>
      <c r="B10" s="38">
        <v>6</v>
      </c>
      <c r="C10" s="38"/>
      <c r="D10" s="40"/>
      <c r="E10" s="40"/>
      <c r="F10" s="40"/>
      <c r="G10" s="40"/>
      <c r="H10" s="40"/>
      <c r="I10" s="40"/>
    </row>
    <row r="11" spans="1:9">
      <c r="A11" s="38"/>
      <c r="B11" s="38">
        <v>7</v>
      </c>
      <c r="C11" s="38"/>
      <c r="D11" s="40"/>
      <c r="E11" s="40"/>
      <c r="F11" s="40"/>
      <c r="G11" s="40"/>
      <c r="H11" s="40"/>
      <c r="I11" s="40"/>
    </row>
    <row r="12" spans="1:9">
      <c r="A12" s="38"/>
      <c r="B12" s="38">
        <v>8</v>
      </c>
      <c r="C12" s="38"/>
      <c r="D12" s="40"/>
      <c r="E12" s="40"/>
      <c r="F12" s="40"/>
      <c r="G12" s="40"/>
      <c r="H12" s="40"/>
      <c r="I12" s="40"/>
    </row>
    <row r="13" spans="1:9">
      <c r="A13" s="38"/>
      <c r="B13" s="38">
        <v>9</v>
      </c>
      <c r="C13" s="38"/>
      <c r="D13" s="40"/>
      <c r="E13" s="40"/>
      <c r="F13" s="40"/>
      <c r="G13" s="40"/>
      <c r="H13" s="40"/>
      <c r="I13" s="40"/>
    </row>
    <row r="14" spans="1:9">
      <c r="A14" s="38"/>
      <c r="B14" s="38">
        <v>10</v>
      </c>
      <c r="C14" s="38"/>
      <c r="D14" s="40"/>
      <c r="E14" s="40"/>
      <c r="F14" s="40"/>
      <c r="G14" s="40"/>
      <c r="H14" s="40"/>
      <c r="I14" s="40"/>
    </row>
    <row r="15" spans="1:9">
      <c r="A15" s="38"/>
      <c r="B15" s="38">
        <v>11</v>
      </c>
      <c r="C15" s="38"/>
      <c r="D15" s="40"/>
      <c r="E15" s="40"/>
      <c r="F15" s="40"/>
      <c r="G15" s="40"/>
      <c r="H15" s="40"/>
      <c r="I15" s="40"/>
    </row>
    <row r="16" spans="1:9">
      <c r="A16" s="38"/>
      <c r="B16" s="38">
        <v>12</v>
      </c>
      <c r="C16" s="38"/>
      <c r="D16" s="40"/>
      <c r="E16" s="40"/>
      <c r="F16" s="40"/>
      <c r="G16" s="40"/>
      <c r="H16" s="40"/>
      <c r="I16" s="40"/>
    </row>
    <row r="17" spans="1:9">
      <c r="A17" s="38"/>
      <c r="B17" s="38">
        <v>13</v>
      </c>
      <c r="C17" s="38"/>
      <c r="D17" s="40"/>
      <c r="E17" s="40"/>
      <c r="F17" s="40"/>
      <c r="G17" s="40"/>
      <c r="H17" s="40"/>
      <c r="I17" s="40"/>
    </row>
    <row r="18" spans="1:9">
      <c r="A18" s="38"/>
      <c r="B18" s="38">
        <v>14</v>
      </c>
      <c r="C18" s="38"/>
      <c r="D18" s="40"/>
      <c r="E18" s="40"/>
      <c r="F18" s="40"/>
      <c r="G18" s="40"/>
      <c r="H18" s="40"/>
      <c r="I18" s="40"/>
    </row>
    <row r="19" spans="1:9">
      <c r="A19" s="38"/>
      <c r="B19" s="38">
        <v>15</v>
      </c>
      <c r="C19" s="38"/>
      <c r="D19" s="40"/>
      <c r="E19" s="40"/>
      <c r="F19" s="40"/>
      <c r="G19" s="40"/>
      <c r="H19" s="40"/>
      <c r="I19" s="40"/>
    </row>
    <row r="20" spans="1:9">
      <c r="A20" s="38"/>
      <c r="B20" s="38">
        <v>16</v>
      </c>
      <c r="C20" s="38"/>
      <c r="D20" s="40"/>
      <c r="E20" s="40"/>
      <c r="F20" s="40"/>
      <c r="G20" s="40"/>
      <c r="H20" s="40"/>
      <c r="I20" s="40"/>
    </row>
    <row r="21" spans="1:9" ht="15.75" customHeight="1">
      <c r="A21" s="38"/>
      <c r="B21" s="38">
        <v>17</v>
      </c>
      <c r="C21" s="38"/>
      <c r="D21" s="40"/>
      <c r="E21" s="40"/>
      <c r="F21" s="40"/>
      <c r="G21" s="40"/>
      <c r="H21" s="40"/>
      <c r="I21" s="40"/>
    </row>
    <row r="22" spans="1:9" ht="15.75" customHeight="1">
      <c r="A22" s="38"/>
      <c r="B22" s="38">
        <v>18</v>
      </c>
      <c r="C22" s="38"/>
      <c r="D22" s="40"/>
      <c r="E22" s="40"/>
      <c r="F22" s="40"/>
      <c r="G22" s="40"/>
      <c r="H22" s="40"/>
      <c r="I22" s="40"/>
    </row>
    <row r="23" spans="1:9" ht="15.75" customHeight="1">
      <c r="A23" s="41"/>
      <c r="B23" s="41">
        <v>19</v>
      </c>
      <c r="C23" s="41"/>
      <c r="D23" s="42"/>
      <c r="E23" s="42"/>
      <c r="F23" s="42"/>
      <c r="G23" s="42"/>
      <c r="H23" s="42"/>
      <c r="I23" s="42"/>
    </row>
    <row r="24" spans="1:9" ht="15.75" customHeight="1">
      <c r="A24" s="147" t="s">
        <v>188</v>
      </c>
      <c r="B24" s="148"/>
      <c r="C24" s="149"/>
      <c r="D24" s="43">
        <f t="shared" ref="D24:F24" si="0">SUM(D5:D23)</f>
        <v>11500000</v>
      </c>
      <c r="E24" s="43">
        <f t="shared" si="0"/>
        <v>11500000</v>
      </c>
      <c r="F24" s="43">
        <f t="shared" si="0"/>
        <v>0</v>
      </c>
      <c r="G24" s="43"/>
      <c r="H24" s="43">
        <f t="shared" ref="H24:I24" si="1">SUM(H5:H23)</f>
        <v>1500000</v>
      </c>
      <c r="I24" s="43">
        <f t="shared" si="1"/>
        <v>0</v>
      </c>
    </row>
    <row r="25" spans="1:9" ht="15.75" customHeight="1">
      <c r="I25" s="11" t="s">
        <v>212</v>
      </c>
    </row>
    <row r="26" spans="1:9" ht="15.75" customHeight="1"/>
    <row r="27" spans="1:9" ht="15.75" customHeight="1">
      <c r="C27" s="30" t="s">
        <v>6</v>
      </c>
      <c r="D27" s="31">
        <f>SUM(D5:D23)</f>
        <v>11500000</v>
      </c>
      <c r="E27" s="30"/>
      <c r="F27" s="31">
        <f>SUM(F5:F24)</f>
        <v>0</v>
      </c>
      <c r="G27" s="30"/>
      <c r="H27" s="30"/>
      <c r="I27" s="44">
        <f t="shared" ref="I27:I28" si="2">SUM(D27:H27)</f>
        <v>11500000</v>
      </c>
    </row>
    <row r="28" spans="1:9" ht="15.75" customHeight="1">
      <c r="C28" s="30" t="s">
        <v>7</v>
      </c>
      <c r="D28" s="31"/>
      <c r="E28" s="31">
        <f>SUM(E5:E23)</f>
        <v>11500000</v>
      </c>
      <c r="F28" s="30"/>
      <c r="G28" s="30"/>
      <c r="H28" s="30"/>
      <c r="I28" s="44">
        <f t="shared" si="2"/>
        <v>11500000</v>
      </c>
    </row>
    <row r="29" spans="1:9" ht="15.75" customHeight="1"/>
    <row r="30" spans="1:9" ht="15.75" customHeight="1">
      <c r="C30" s="13" t="s">
        <v>213</v>
      </c>
    </row>
    <row r="31" spans="1:9" ht="15.75" customHeight="1">
      <c r="C31" s="28" t="s">
        <v>160</v>
      </c>
      <c r="D31" s="28" t="s">
        <v>161</v>
      </c>
      <c r="E31" s="28" t="s">
        <v>6</v>
      </c>
      <c r="F31" s="28" t="s">
        <v>7</v>
      </c>
    </row>
    <row r="32" spans="1:9" ht="15.75" customHeight="1">
      <c r="C32" s="30" t="s">
        <v>162</v>
      </c>
      <c r="D32" s="30" t="s">
        <v>9</v>
      </c>
      <c r="E32" s="45">
        <f>D24</f>
        <v>11500000</v>
      </c>
      <c r="F32" s="31">
        <f>D25</f>
        <v>0</v>
      </c>
    </row>
    <row r="33" spans="3:6" ht="15.75" customHeight="1">
      <c r="C33" s="30" t="s">
        <v>175</v>
      </c>
      <c r="D33" s="30" t="s">
        <v>36</v>
      </c>
      <c r="E33" s="31">
        <f>E25</f>
        <v>0</v>
      </c>
      <c r="F33" s="45">
        <f>E24</f>
        <v>11500000</v>
      </c>
    </row>
    <row r="34" spans="3:6" ht="15.75" customHeight="1">
      <c r="C34" s="30" t="s">
        <v>176</v>
      </c>
      <c r="D34" s="30" t="s">
        <v>38</v>
      </c>
      <c r="E34" s="31">
        <f>F25</f>
        <v>0</v>
      </c>
      <c r="F34" s="31"/>
    </row>
    <row r="35" spans="3:6" ht="15.75" customHeight="1">
      <c r="C35" s="143" t="s">
        <v>188</v>
      </c>
      <c r="D35" s="142"/>
      <c r="E35" s="32">
        <f t="shared" ref="E35:F35" si="3">SUM(E32:E34)</f>
        <v>11500000</v>
      </c>
      <c r="F35" s="32">
        <f t="shared" si="3"/>
        <v>11500000</v>
      </c>
    </row>
    <row r="36" spans="3:6" ht="15.75" customHeight="1">
      <c r="F36" s="11" t="s">
        <v>214</v>
      </c>
    </row>
    <row r="37" spans="3:6" ht="15.75" customHeight="1">
      <c r="C37" s="30" t="s">
        <v>196</v>
      </c>
      <c r="D37" s="31">
        <f>H24</f>
        <v>1500000</v>
      </c>
    </row>
    <row r="38" spans="3:6" ht="15.75" customHeight="1"/>
    <row r="39" spans="3:6" ht="15.75" customHeight="1"/>
    <row r="40" spans="3:6" ht="15.75" customHeight="1"/>
    <row r="41" spans="3:6" ht="15.75" customHeight="1"/>
    <row r="42" spans="3:6" ht="15.75" customHeight="1"/>
    <row r="43" spans="3:6" ht="15.75" customHeight="1"/>
    <row r="44" spans="3:6" ht="15.75" customHeight="1"/>
    <row r="45" spans="3:6" ht="15.75" customHeight="1"/>
    <row r="46" spans="3:6" ht="15.75" customHeight="1"/>
    <row r="47" spans="3:6" ht="15.75" customHeight="1"/>
    <row r="48" spans="3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G2:G4"/>
    <mergeCell ref="H2:I2"/>
    <mergeCell ref="H3:H4"/>
    <mergeCell ref="I3:I4"/>
    <mergeCell ref="C2:C4"/>
    <mergeCell ref="A24:C24"/>
    <mergeCell ref="C35:D35"/>
    <mergeCell ref="A2:A4"/>
    <mergeCell ref="B2:B4"/>
    <mergeCell ref="D2:F2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2" width="8.7109375" customWidth="1"/>
    <col min="3" max="3" width="14.140625" customWidth="1"/>
    <col min="4" max="4" width="19" customWidth="1"/>
    <col min="5" max="5" width="18.28515625" customWidth="1"/>
    <col min="6" max="6" width="13.28515625" customWidth="1"/>
    <col min="7" max="26" width="8.7109375" customWidth="1"/>
  </cols>
  <sheetData>
    <row r="1" spans="1:6">
      <c r="A1" s="13" t="s">
        <v>53</v>
      </c>
      <c r="F1" s="13" t="s">
        <v>190</v>
      </c>
    </row>
    <row r="2" spans="1:6">
      <c r="A2" s="144" t="s">
        <v>191</v>
      </c>
      <c r="B2" s="144" t="s">
        <v>192</v>
      </c>
      <c r="C2" s="144" t="s">
        <v>215</v>
      </c>
      <c r="D2" s="33" t="s">
        <v>39</v>
      </c>
      <c r="E2" s="33" t="s">
        <v>116</v>
      </c>
      <c r="F2" s="144" t="s">
        <v>216</v>
      </c>
    </row>
    <row r="3" spans="1:6">
      <c r="A3" s="146"/>
      <c r="B3" s="146"/>
      <c r="C3" s="146"/>
      <c r="D3" s="33" t="s">
        <v>199</v>
      </c>
      <c r="E3" s="33" t="s">
        <v>200</v>
      </c>
      <c r="F3" s="146"/>
    </row>
    <row r="4" spans="1:6">
      <c r="A4" s="35" t="s">
        <v>217</v>
      </c>
      <c r="B4" s="46" t="s">
        <v>218</v>
      </c>
      <c r="C4" s="35" t="s">
        <v>219</v>
      </c>
      <c r="D4" s="36">
        <v>5500000</v>
      </c>
      <c r="E4" s="36">
        <v>5500000</v>
      </c>
      <c r="F4" s="35" t="s">
        <v>220</v>
      </c>
    </row>
    <row r="5" spans="1:6">
      <c r="A5" s="38" t="s">
        <v>221</v>
      </c>
      <c r="B5" s="47">
        <v>10010</v>
      </c>
      <c r="C5" s="38" t="s">
        <v>222</v>
      </c>
      <c r="D5" s="39">
        <v>2625000</v>
      </c>
      <c r="E5" s="39">
        <v>2625000</v>
      </c>
      <c r="F5" s="38" t="s">
        <v>223</v>
      </c>
    </row>
    <row r="6" spans="1:6">
      <c r="A6" s="38" t="s">
        <v>224</v>
      </c>
      <c r="B6" s="48" t="s">
        <v>225</v>
      </c>
      <c r="C6" s="38" t="s">
        <v>219</v>
      </c>
      <c r="D6" s="39">
        <v>1665000</v>
      </c>
      <c r="E6" s="39">
        <v>1665000</v>
      </c>
      <c r="F6" s="38" t="s">
        <v>220</v>
      </c>
    </row>
    <row r="7" spans="1:6">
      <c r="A7" s="38"/>
      <c r="B7" s="47"/>
      <c r="C7" s="38"/>
      <c r="D7" s="40"/>
      <c r="E7" s="40"/>
      <c r="F7" s="38"/>
    </row>
    <row r="8" spans="1:6">
      <c r="A8" s="38"/>
      <c r="B8" s="47"/>
      <c r="C8" s="38"/>
      <c r="D8" s="40"/>
      <c r="E8" s="40"/>
      <c r="F8" s="38"/>
    </row>
    <row r="9" spans="1:6">
      <c r="A9" s="38"/>
      <c r="B9" s="47"/>
      <c r="C9" s="38"/>
      <c r="D9" s="40"/>
      <c r="E9" s="40"/>
      <c r="F9" s="38"/>
    </row>
    <row r="10" spans="1:6">
      <c r="A10" s="38"/>
      <c r="B10" s="47"/>
      <c r="C10" s="38"/>
      <c r="D10" s="40"/>
      <c r="E10" s="40"/>
      <c r="F10" s="38"/>
    </row>
    <row r="11" spans="1:6">
      <c r="A11" s="38"/>
      <c r="B11" s="47"/>
      <c r="C11" s="38"/>
      <c r="D11" s="40"/>
      <c r="E11" s="40"/>
      <c r="F11" s="38"/>
    </row>
    <row r="12" spans="1:6">
      <c r="A12" s="38"/>
      <c r="B12" s="47"/>
      <c r="C12" s="38"/>
      <c r="D12" s="40"/>
      <c r="E12" s="40"/>
      <c r="F12" s="38"/>
    </row>
    <row r="13" spans="1:6">
      <c r="A13" s="38"/>
      <c r="B13" s="47"/>
      <c r="C13" s="38"/>
      <c r="D13" s="40"/>
      <c r="E13" s="40"/>
      <c r="F13" s="38"/>
    </row>
    <row r="14" spans="1:6">
      <c r="A14" s="38"/>
      <c r="B14" s="47"/>
      <c r="C14" s="38"/>
      <c r="D14" s="40"/>
      <c r="E14" s="40"/>
      <c r="F14" s="38"/>
    </row>
    <row r="15" spans="1:6">
      <c r="A15" s="38"/>
      <c r="B15" s="47"/>
      <c r="C15" s="38"/>
      <c r="D15" s="40"/>
      <c r="E15" s="40"/>
      <c r="F15" s="38"/>
    </row>
    <row r="16" spans="1:6">
      <c r="A16" s="38"/>
      <c r="B16" s="47"/>
      <c r="C16" s="38"/>
      <c r="D16" s="40"/>
      <c r="E16" s="40"/>
      <c r="F16" s="38"/>
    </row>
    <row r="17" spans="1:6">
      <c r="A17" s="38"/>
      <c r="B17" s="47"/>
      <c r="C17" s="38"/>
      <c r="D17" s="40"/>
      <c r="E17" s="40"/>
      <c r="F17" s="38"/>
    </row>
    <row r="18" spans="1:6">
      <c r="A18" s="41"/>
      <c r="B18" s="49"/>
      <c r="C18" s="41"/>
      <c r="D18" s="42"/>
      <c r="E18" s="42"/>
      <c r="F18" s="41"/>
    </row>
    <row r="19" spans="1:6">
      <c r="A19" s="143" t="s">
        <v>188</v>
      </c>
      <c r="B19" s="141"/>
      <c r="C19" s="142"/>
      <c r="D19" s="43">
        <f t="shared" ref="D19:E19" si="0">SUM(D4:D18)</f>
        <v>9790000</v>
      </c>
      <c r="E19" s="43">
        <f t="shared" si="0"/>
        <v>9790000</v>
      </c>
      <c r="F19" s="50"/>
    </row>
    <row r="20" spans="1:6">
      <c r="B20" s="51"/>
      <c r="F20" s="11" t="s">
        <v>226</v>
      </c>
    </row>
    <row r="21" spans="1:6" ht="15.75" customHeight="1">
      <c r="B21" s="30" t="s">
        <v>6</v>
      </c>
      <c r="C21" s="30"/>
      <c r="D21" s="31">
        <f>SUM(D4:D18)</f>
        <v>9790000</v>
      </c>
      <c r="E21" s="30"/>
      <c r="F21" s="44">
        <f t="shared" ref="F21:F22" si="1">SUM(C21:E21)</f>
        <v>9790000</v>
      </c>
    </row>
    <row r="22" spans="1:6" ht="15.75" customHeight="1">
      <c r="B22" s="30" t="s">
        <v>7</v>
      </c>
      <c r="C22" s="30"/>
      <c r="D22" s="30"/>
      <c r="E22" s="31">
        <f>SUM(E4:E18)</f>
        <v>9790000</v>
      </c>
      <c r="F22" s="44">
        <f t="shared" si="1"/>
        <v>9790000</v>
      </c>
    </row>
    <row r="23" spans="1:6" ht="15.75" customHeight="1"/>
    <row r="24" spans="1:6" ht="15.75" customHeight="1"/>
    <row r="25" spans="1:6" ht="15.75" customHeight="1">
      <c r="C25" s="13" t="s">
        <v>227</v>
      </c>
    </row>
    <row r="26" spans="1:6" ht="15.75" customHeight="1">
      <c r="C26" s="28" t="s">
        <v>160</v>
      </c>
      <c r="D26" s="28" t="s">
        <v>161</v>
      </c>
      <c r="E26" s="28" t="s">
        <v>6</v>
      </c>
      <c r="F26" s="28" t="s">
        <v>7</v>
      </c>
    </row>
    <row r="27" spans="1:6" ht="15.75" customHeight="1">
      <c r="C27" s="30" t="s">
        <v>177</v>
      </c>
      <c r="D27" s="30" t="s">
        <v>39</v>
      </c>
      <c r="E27" s="45">
        <f>D19</f>
        <v>9790000</v>
      </c>
      <c r="F27" s="31">
        <f>D20</f>
        <v>0</v>
      </c>
    </row>
    <row r="28" spans="1:6" ht="15.75" customHeight="1">
      <c r="C28" s="30" t="s">
        <v>171</v>
      </c>
      <c r="D28" s="30" t="s">
        <v>172</v>
      </c>
      <c r="E28" s="31">
        <f>E20</f>
        <v>0</v>
      </c>
      <c r="F28" s="45">
        <f>E19</f>
        <v>9790000</v>
      </c>
    </row>
    <row r="29" spans="1:6" ht="15.75" customHeight="1">
      <c r="C29" s="143" t="s">
        <v>188</v>
      </c>
      <c r="D29" s="142"/>
      <c r="E29" s="32">
        <f t="shared" ref="E29:F29" si="2">SUM(E27:E28)</f>
        <v>9790000</v>
      </c>
      <c r="F29" s="32">
        <f t="shared" si="2"/>
        <v>9790000</v>
      </c>
    </row>
    <row r="30" spans="1:6" ht="15.75" customHeight="1">
      <c r="F30" s="11" t="s">
        <v>228</v>
      </c>
    </row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29:D29"/>
    <mergeCell ref="A2:A3"/>
    <mergeCell ref="B2:B3"/>
    <mergeCell ref="C2:C3"/>
    <mergeCell ref="F2:F3"/>
    <mergeCell ref="A19:C1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2578125" defaultRowHeight="15" customHeight="1"/>
  <cols>
    <col min="1" max="1" width="8.7109375" customWidth="1"/>
    <col min="2" max="2" width="11" customWidth="1"/>
    <col min="3" max="3" width="19.85546875" customWidth="1"/>
    <col min="4" max="4" width="13.28515625" customWidth="1"/>
    <col min="5" max="5" width="15.28515625" customWidth="1"/>
    <col min="6" max="6" width="15.42578125" customWidth="1"/>
    <col min="7" max="8" width="8.7109375" customWidth="1"/>
    <col min="9" max="10" width="13.28515625" customWidth="1"/>
    <col min="11" max="26" width="8.7109375" customWidth="1"/>
  </cols>
  <sheetData>
    <row r="1" spans="1:10">
      <c r="A1" s="11" t="s">
        <v>79</v>
      </c>
      <c r="B1" s="52"/>
      <c r="J1" s="11" t="s">
        <v>190</v>
      </c>
    </row>
    <row r="2" spans="1:10">
      <c r="A2" s="144" t="s">
        <v>191</v>
      </c>
      <c r="B2" s="144" t="s">
        <v>192</v>
      </c>
      <c r="C2" s="144" t="s">
        <v>229</v>
      </c>
      <c r="D2" s="34" t="s">
        <v>230</v>
      </c>
      <c r="E2" s="34" t="s">
        <v>196</v>
      </c>
      <c r="F2" s="34" t="s">
        <v>9</v>
      </c>
      <c r="G2" s="144" t="s">
        <v>195</v>
      </c>
      <c r="H2" s="150" t="s">
        <v>14</v>
      </c>
      <c r="I2" s="142"/>
      <c r="J2" s="144" t="s">
        <v>195</v>
      </c>
    </row>
    <row r="3" spans="1:10">
      <c r="A3" s="146"/>
      <c r="B3" s="146"/>
      <c r="C3" s="146"/>
      <c r="D3" s="34" t="s">
        <v>6</v>
      </c>
      <c r="E3" s="34" t="s">
        <v>7</v>
      </c>
      <c r="F3" s="34" t="s">
        <v>7</v>
      </c>
      <c r="G3" s="146"/>
      <c r="H3" s="34" t="s">
        <v>6</v>
      </c>
      <c r="I3" s="34" t="s">
        <v>7</v>
      </c>
      <c r="J3" s="146"/>
    </row>
    <row r="4" spans="1:10">
      <c r="A4" s="35"/>
      <c r="B4" s="53"/>
      <c r="C4" s="35"/>
      <c r="D4" s="37"/>
      <c r="E4" s="37"/>
      <c r="F4" s="37"/>
      <c r="G4" s="37"/>
      <c r="H4" s="37"/>
      <c r="I4" s="37"/>
      <c r="J4" s="35"/>
    </row>
    <row r="5" spans="1:10">
      <c r="A5" s="54" t="s">
        <v>231</v>
      </c>
      <c r="B5" s="55">
        <v>2</v>
      </c>
      <c r="C5" s="54" t="s">
        <v>205</v>
      </c>
      <c r="D5" s="39">
        <v>2632500</v>
      </c>
      <c r="E5" s="40"/>
      <c r="F5" s="39">
        <v>2632500</v>
      </c>
      <c r="G5" s="40" t="s">
        <v>206</v>
      </c>
      <c r="H5" s="40"/>
      <c r="I5" s="40"/>
      <c r="J5" s="38"/>
    </row>
    <row r="6" spans="1:10">
      <c r="A6" s="38"/>
      <c r="B6" s="55"/>
      <c r="C6" s="38"/>
      <c r="D6" s="40"/>
      <c r="E6" s="40"/>
      <c r="F6" s="40"/>
      <c r="G6" s="40"/>
      <c r="H6" s="40"/>
      <c r="I6" s="40"/>
      <c r="J6" s="38"/>
    </row>
    <row r="7" spans="1:10">
      <c r="A7" s="54" t="s">
        <v>207</v>
      </c>
      <c r="B7" s="55">
        <v>3</v>
      </c>
      <c r="C7" s="54" t="s">
        <v>232</v>
      </c>
      <c r="D7" s="39">
        <v>1500000</v>
      </c>
      <c r="E7" s="39">
        <v>1500000</v>
      </c>
      <c r="F7" s="40"/>
      <c r="G7" s="40"/>
      <c r="H7" s="40"/>
      <c r="I7" s="40"/>
      <c r="J7" s="38"/>
    </row>
    <row r="8" spans="1:10">
      <c r="A8" s="38"/>
      <c r="B8" s="55"/>
      <c r="C8" s="38"/>
      <c r="D8" s="40"/>
      <c r="E8" s="40"/>
      <c r="F8" s="40"/>
      <c r="G8" s="40"/>
      <c r="H8" s="40"/>
      <c r="I8" s="40"/>
      <c r="J8" s="38"/>
    </row>
    <row r="9" spans="1:10">
      <c r="A9" s="38"/>
      <c r="B9" s="55"/>
      <c r="C9" s="38"/>
      <c r="D9" s="40"/>
      <c r="E9" s="40"/>
      <c r="F9" s="40"/>
      <c r="G9" s="40"/>
      <c r="H9" s="40"/>
      <c r="I9" s="40"/>
      <c r="J9" s="38"/>
    </row>
    <row r="10" spans="1:10">
      <c r="A10" s="38"/>
      <c r="B10" s="55"/>
      <c r="C10" s="38"/>
      <c r="D10" s="40"/>
      <c r="E10" s="40"/>
      <c r="F10" s="40"/>
      <c r="G10" s="40"/>
      <c r="H10" s="40"/>
      <c r="I10" s="40"/>
      <c r="J10" s="38"/>
    </row>
    <row r="11" spans="1:10">
      <c r="A11" s="38"/>
      <c r="B11" s="55"/>
      <c r="C11" s="38"/>
      <c r="D11" s="40"/>
      <c r="E11" s="40"/>
      <c r="F11" s="40"/>
      <c r="G11" s="40"/>
      <c r="H11" s="40"/>
      <c r="I11" s="40"/>
      <c r="J11" s="38"/>
    </row>
    <row r="12" spans="1:10">
      <c r="A12" s="38"/>
      <c r="B12" s="55"/>
      <c r="C12" s="38"/>
      <c r="D12" s="40"/>
      <c r="E12" s="40"/>
      <c r="F12" s="40"/>
      <c r="G12" s="40"/>
      <c r="H12" s="40"/>
      <c r="I12" s="40"/>
      <c r="J12" s="38"/>
    </row>
    <row r="13" spans="1:10">
      <c r="A13" s="38"/>
      <c r="B13" s="55"/>
      <c r="C13" s="38"/>
      <c r="D13" s="40"/>
      <c r="E13" s="40"/>
      <c r="F13" s="40"/>
      <c r="G13" s="40"/>
      <c r="H13" s="40"/>
      <c r="I13" s="40"/>
      <c r="J13" s="38"/>
    </row>
    <row r="14" spans="1:10">
      <c r="A14" s="38"/>
      <c r="B14" s="55"/>
      <c r="C14" s="38"/>
      <c r="D14" s="40"/>
      <c r="E14" s="40"/>
      <c r="F14" s="40"/>
      <c r="G14" s="40"/>
      <c r="H14" s="40"/>
      <c r="I14" s="40"/>
      <c r="J14" s="38"/>
    </row>
    <row r="15" spans="1:10">
      <c r="A15" s="38"/>
      <c r="B15" s="55"/>
      <c r="C15" s="38"/>
      <c r="D15" s="40"/>
      <c r="E15" s="40"/>
      <c r="F15" s="40"/>
      <c r="G15" s="40"/>
      <c r="H15" s="40"/>
      <c r="I15" s="40"/>
      <c r="J15" s="38"/>
    </row>
    <row r="16" spans="1:10">
      <c r="A16" s="38"/>
      <c r="B16" s="55"/>
      <c r="C16" s="38"/>
      <c r="D16" s="40"/>
      <c r="E16" s="40"/>
      <c r="F16" s="40"/>
      <c r="G16" s="40"/>
      <c r="H16" s="40"/>
      <c r="I16" s="40"/>
      <c r="J16" s="38"/>
    </row>
    <row r="17" spans="1:10">
      <c r="A17" s="38"/>
      <c r="B17" s="55"/>
      <c r="C17" s="38"/>
      <c r="D17" s="40"/>
      <c r="E17" s="40"/>
      <c r="F17" s="40"/>
      <c r="G17" s="40"/>
      <c r="H17" s="40"/>
      <c r="I17" s="40"/>
      <c r="J17" s="38"/>
    </row>
    <row r="18" spans="1:10">
      <c r="A18" s="38"/>
      <c r="B18" s="55"/>
      <c r="C18" s="38"/>
      <c r="D18" s="40"/>
      <c r="E18" s="40"/>
      <c r="F18" s="40"/>
      <c r="G18" s="40"/>
      <c r="H18" s="40"/>
      <c r="I18" s="40"/>
      <c r="J18" s="38"/>
    </row>
    <row r="19" spans="1:10">
      <c r="A19" s="41"/>
      <c r="B19" s="56"/>
      <c r="C19" s="41"/>
      <c r="D19" s="42"/>
      <c r="E19" s="42"/>
      <c r="F19" s="42"/>
      <c r="G19" s="42"/>
      <c r="H19" s="42"/>
      <c r="I19" s="42"/>
      <c r="J19" s="41"/>
    </row>
    <row r="20" spans="1:10">
      <c r="A20" s="143" t="s">
        <v>188</v>
      </c>
      <c r="B20" s="141"/>
      <c r="C20" s="142"/>
      <c r="D20" s="43">
        <f t="shared" ref="D20:F20" si="0">SUM(D5:D19)</f>
        <v>4132500</v>
      </c>
      <c r="E20" s="43">
        <f t="shared" si="0"/>
        <v>1500000</v>
      </c>
      <c r="F20" s="43">
        <f t="shared" si="0"/>
        <v>2632500</v>
      </c>
      <c r="G20" s="43"/>
      <c r="H20" s="43"/>
      <c r="I20" s="43"/>
      <c r="J20" s="50"/>
    </row>
    <row r="21" spans="1:10" ht="15.75" customHeight="1">
      <c r="B21" s="52"/>
      <c r="I21" s="19"/>
      <c r="J21" s="11" t="s">
        <v>233</v>
      </c>
    </row>
    <row r="22" spans="1:10" ht="15.75" customHeight="1">
      <c r="B22" s="57" t="s">
        <v>6</v>
      </c>
      <c r="C22" s="30"/>
      <c r="D22" s="58">
        <f>SUM(D5:D19)</f>
        <v>4132500</v>
      </c>
      <c r="E22" s="58"/>
      <c r="F22" s="58"/>
      <c r="G22" s="58"/>
      <c r="H22" s="58">
        <f>SUM(H5:H21)</f>
        <v>0</v>
      </c>
      <c r="I22" s="58"/>
      <c r="J22" s="59">
        <f t="shared" ref="J22:J23" si="1">SUM(D22:I22)</f>
        <v>4132500</v>
      </c>
    </row>
    <row r="23" spans="1:10" ht="15.75" customHeight="1">
      <c r="B23" s="57" t="s">
        <v>7</v>
      </c>
      <c r="C23" s="30"/>
      <c r="D23" s="58"/>
      <c r="E23" s="58">
        <f t="shared" ref="E23:F23" si="2">SUM(E5:E19)</f>
        <v>1500000</v>
      </c>
      <c r="F23" s="58">
        <f t="shared" si="2"/>
        <v>2632500</v>
      </c>
      <c r="G23" s="58"/>
      <c r="H23" s="58"/>
      <c r="I23" s="58">
        <f>SUM(I5:I20)</f>
        <v>0</v>
      </c>
      <c r="J23" s="59">
        <f t="shared" si="1"/>
        <v>4132500</v>
      </c>
    </row>
    <row r="24" spans="1:10" ht="15.75" customHeight="1">
      <c r="B24" s="52"/>
    </row>
    <row r="25" spans="1:10" ht="15.75" customHeight="1">
      <c r="B25" s="52"/>
    </row>
    <row r="26" spans="1:10" ht="15.75" customHeight="1">
      <c r="B26" s="52"/>
      <c r="C26" s="13" t="s">
        <v>234</v>
      </c>
    </row>
    <row r="27" spans="1:10" ht="15.75" customHeight="1">
      <c r="B27" s="52"/>
      <c r="C27" s="28" t="s">
        <v>160</v>
      </c>
      <c r="D27" s="28" t="s">
        <v>161</v>
      </c>
      <c r="E27" s="28" t="s">
        <v>6</v>
      </c>
      <c r="F27" s="28" t="s">
        <v>7</v>
      </c>
    </row>
    <row r="28" spans="1:10" ht="15.75" customHeight="1">
      <c r="B28" s="52"/>
      <c r="C28" s="30" t="s">
        <v>235</v>
      </c>
      <c r="D28" s="30" t="s">
        <v>230</v>
      </c>
      <c r="E28" s="45">
        <f>D20</f>
        <v>4132500</v>
      </c>
      <c r="F28" s="31">
        <f>D21</f>
        <v>0</v>
      </c>
    </row>
    <row r="29" spans="1:10" ht="15.75" customHeight="1">
      <c r="B29" s="52"/>
      <c r="C29" s="30" t="s">
        <v>162</v>
      </c>
      <c r="D29" s="30" t="s">
        <v>9</v>
      </c>
      <c r="E29" s="31">
        <f>E21</f>
        <v>0</v>
      </c>
      <c r="F29" s="45">
        <f>F20</f>
        <v>2632500</v>
      </c>
    </row>
    <row r="30" spans="1:10" ht="15.75" customHeight="1">
      <c r="B30" s="52"/>
      <c r="C30" s="30" t="s">
        <v>175</v>
      </c>
      <c r="D30" s="30" t="s">
        <v>36</v>
      </c>
      <c r="E30" s="31">
        <f>F21</f>
        <v>0</v>
      </c>
      <c r="F30" s="45">
        <f>E20</f>
        <v>1500000</v>
      </c>
    </row>
    <row r="31" spans="1:10" ht="15.75" customHeight="1">
      <c r="B31" s="52"/>
      <c r="C31" s="143" t="s">
        <v>188</v>
      </c>
      <c r="D31" s="142"/>
      <c r="E31" s="32">
        <f t="shared" ref="E31:F31" si="3">SUM(E28:E30)</f>
        <v>4132500</v>
      </c>
      <c r="F31" s="32">
        <f t="shared" si="3"/>
        <v>4132500</v>
      </c>
    </row>
    <row r="32" spans="1:10" ht="15.75" customHeight="1">
      <c r="B32" s="52"/>
      <c r="F32" s="11" t="s">
        <v>236</v>
      </c>
    </row>
    <row r="33" spans="2:2" ht="15.75" customHeight="1">
      <c r="B33" s="52"/>
    </row>
    <row r="34" spans="2:2" ht="15.75" customHeight="1">
      <c r="B34" s="52"/>
    </row>
    <row r="35" spans="2:2" ht="15.75" customHeight="1">
      <c r="B35" s="52"/>
    </row>
    <row r="36" spans="2:2" ht="15.75" customHeight="1">
      <c r="B36" s="52"/>
    </row>
    <row r="37" spans="2:2" ht="15.75" customHeight="1">
      <c r="B37" s="52"/>
    </row>
    <row r="38" spans="2:2" ht="15.75" customHeight="1">
      <c r="B38" s="52"/>
    </row>
    <row r="39" spans="2:2" ht="15.75" customHeight="1">
      <c r="B39" s="52"/>
    </row>
    <row r="40" spans="2:2" ht="15.75" customHeight="1">
      <c r="B40" s="52"/>
    </row>
    <row r="41" spans="2:2" ht="15.75" customHeight="1">
      <c r="B41" s="52"/>
    </row>
    <row r="42" spans="2:2" ht="15.75" customHeight="1">
      <c r="B42" s="52"/>
    </row>
    <row r="43" spans="2:2" ht="15.75" customHeight="1">
      <c r="B43" s="52"/>
    </row>
    <row r="44" spans="2:2" ht="15.75" customHeight="1">
      <c r="B44" s="52"/>
    </row>
    <row r="45" spans="2:2" ht="15.75" customHeight="1">
      <c r="B45" s="52"/>
    </row>
    <row r="46" spans="2:2" ht="15.75" customHeight="1">
      <c r="B46" s="52"/>
    </row>
    <row r="47" spans="2:2" ht="15.75" customHeight="1">
      <c r="B47" s="52"/>
    </row>
    <row r="48" spans="2:2" ht="15.75" customHeight="1">
      <c r="B48" s="52"/>
    </row>
    <row r="49" spans="2:2" ht="15.75" customHeight="1">
      <c r="B49" s="52"/>
    </row>
    <row r="50" spans="2:2" ht="15.75" customHeight="1">
      <c r="B50" s="52"/>
    </row>
    <row r="51" spans="2:2" ht="15.75" customHeight="1">
      <c r="B51" s="52"/>
    </row>
    <row r="52" spans="2:2" ht="15.75" customHeight="1">
      <c r="B52" s="52"/>
    </row>
    <row r="53" spans="2:2" ht="15.75" customHeight="1">
      <c r="B53" s="52"/>
    </row>
    <row r="54" spans="2:2" ht="15.75" customHeight="1">
      <c r="B54" s="52"/>
    </row>
    <row r="55" spans="2:2" ht="15.75" customHeight="1">
      <c r="B55" s="52"/>
    </row>
    <row r="56" spans="2:2" ht="15.75" customHeight="1">
      <c r="B56" s="52"/>
    </row>
    <row r="57" spans="2:2" ht="15.75" customHeight="1">
      <c r="B57" s="52"/>
    </row>
    <row r="58" spans="2:2" ht="15.75" customHeight="1">
      <c r="B58" s="52"/>
    </row>
    <row r="59" spans="2:2" ht="15.75" customHeight="1">
      <c r="B59" s="52"/>
    </row>
    <row r="60" spans="2:2" ht="15.75" customHeight="1">
      <c r="B60" s="52"/>
    </row>
    <row r="61" spans="2:2" ht="15.75" customHeight="1">
      <c r="B61" s="52"/>
    </row>
    <row r="62" spans="2:2" ht="15.75" customHeight="1">
      <c r="B62" s="52"/>
    </row>
    <row r="63" spans="2:2" ht="15.75" customHeight="1">
      <c r="B63" s="52"/>
    </row>
    <row r="64" spans="2:2" ht="15.75" customHeight="1">
      <c r="B64" s="52"/>
    </row>
    <row r="65" spans="2:2" ht="15.75" customHeight="1">
      <c r="B65" s="52"/>
    </row>
    <row r="66" spans="2:2" ht="15.75" customHeight="1">
      <c r="B66" s="52"/>
    </row>
    <row r="67" spans="2:2" ht="15.75" customHeight="1">
      <c r="B67" s="52"/>
    </row>
    <row r="68" spans="2:2" ht="15.75" customHeight="1">
      <c r="B68" s="52"/>
    </row>
    <row r="69" spans="2:2" ht="15.75" customHeight="1">
      <c r="B69" s="52"/>
    </row>
    <row r="70" spans="2:2" ht="15.75" customHeight="1">
      <c r="B70" s="52"/>
    </row>
    <row r="71" spans="2:2" ht="15.75" customHeight="1">
      <c r="B71" s="52"/>
    </row>
    <row r="72" spans="2:2" ht="15.75" customHeight="1">
      <c r="B72" s="52"/>
    </row>
    <row r="73" spans="2:2" ht="15.75" customHeight="1">
      <c r="B73" s="52"/>
    </row>
    <row r="74" spans="2:2" ht="15.75" customHeight="1">
      <c r="B74" s="52"/>
    </row>
    <row r="75" spans="2:2" ht="15.75" customHeight="1">
      <c r="B75" s="52"/>
    </row>
    <row r="76" spans="2:2" ht="15.75" customHeight="1">
      <c r="B76" s="52"/>
    </row>
    <row r="77" spans="2:2" ht="15.75" customHeight="1">
      <c r="B77" s="52"/>
    </row>
    <row r="78" spans="2:2" ht="15.75" customHeight="1">
      <c r="B78" s="52"/>
    </row>
    <row r="79" spans="2:2" ht="15.75" customHeight="1">
      <c r="B79" s="52"/>
    </row>
    <row r="80" spans="2:2" ht="15.75" customHeight="1">
      <c r="B80" s="52"/>
    </row>
    <row r="81" spans="2:2" ht="15.75" customHeight="1">
      <c r="B81" s="52"/>
    </row>
    <row r="82" spans="2:2" ht="15.75" customHeight="1">
      <c r="B82" s="52"/>
    </row>
    <row r="83" spans="2:2" ht="15.75" customHeight="1">
      <c r="B83" s="52"/>
    </row>
    <row r="84" spans="2:2" ht="15.75" customHeight="1">
      <c r="B84" s="52"/>
    </row>
    <row r="85" spans="2:2" ht="15.75" customHeight="1">
      <c r="B85" s="52"/>
    </row>
    <row r="86" spans="2:2" ht="15.75" customHeight="1">
      <c r="B86" s="52"/>
    </row>
    <row r="87" spans="2:2" ht="15.75" customHeight="1">
      <c r="B87" s="52"/>
    </row>
    <row r="88" spans="2:2" ht="15.75" customHeight="1">
      <c r="B88" s="52"/>
    </row>
    <row r="89" spans="2:2" ht="15.75" customHeight="1">
      <c r="B89" s="52"/>
    </row>
    <row r="90" spans="2:2" ht="15.75" customHeight="1">
      <c r="B90" s="52"/>
    </row>
    <row r="91" spans="2:2" ht="15.75" customHeight="1">
      <c r="B91" s="52"/>
    </row>
    <row r="92" spans="2:2" ht="15.75" customHeight="1">
      <c r="B92" s="52"/>
    </row>
    <row r="93" spans="2:2" ht="15.75" customHeight="1">
      <c r="B93" s="52"/>
    </row>
    <row r="94" spans="2:2" ht="15.75" customHeight="1">
      <c r="B94" s="52"/>
    </row>
    <row r="95" spans="2:2" ht="15.75" customHeight="1">
      <c r="B95" s="52"/>
    </row>
    <row r="96" spans="2:2" ht="15.75" customHeight="1">
      <c r="B96" s="52"/>
    </row>
    <row r="97" spans="2:2" ht="15.75" customHeight="1">
      <c r="B97" s="52"/>
    </row>
    <row r="98" spans="2:2" ht="15.75" customHeight="1">
      <c r="B98" s="52"/>
    </row>
    <row r="99" spans="2:2" ht="15.75" customHeight="1">
      <c r="B99" s="52"/>
    </row>
    <row r="100" spans="2:2" ht="15.75" customHeight="1">
      <c r="B100" s="52"/>
    </row>
    <row r="101" spans="2:2" ht="15.75" customHeight="1">
      <c r="B101" s="52"/>
    </row>
    <row r="102" spans="2:2" ht="15.75" customHeight="1">
      <c r="B102" s="52"/>
    </row>
    <row r="103" spans="2:2" ht="15.75" customHeight="1">
      <c r="B103" s="52"/>
    </row>
    <row r="104" spans="2:2" ht="15.75" customHeight="1">
      <c r="B104" s="52"/>
    </row>
    <row r="105" spans="2:2" ht="15.75" customHeight="1">
      <c r="B105" s="52"/>
    </row>
    <row r="106" spans="2:2" ht="15.75" customHeight="1">
      <c r="B106" s="52"/>
    </row>
    <row r="107" spans="2:2" ht="15.75" customHeight="1">
      <c r="B107" s="52"/>
    </row>
    <row r="108" spans="2:2" ht="15.75" customHeight="1">
      <c r="B108" s="52"/>
    </row>
    <row r="109" spans="2:2" ht="15.75" customHeight="1">
      <c r="B109" s="52"/>
    </row>
    <row r="110" spans="2:2" ht="15.75" customHeight="1">
      <c r="B110" s="52"/>
    </row>
    <row r="111" spans="2:2" ht="15.75" customHeight="1">
      <c r="B111" s="52"/>
    </row>
    <row r="112" spans="2:2" ht="15.75" customHeight="1">
      <c r="B112" s="52"/>
    </row>
    <row r="113" spans="2:2" ht="15.75" customHeight="1">
      <c r="B113" s="52"/>
    </row>
    <row r="114" spans="2:2" ht="15.75" customHeight="1">
      <c r="B114" s="52"/>
    </row>
    <row r="115" spans="2:2" ht="15.75" customHeight="1">
      <c r="B115" s="52"/>
    </row>
    <row r="116" spans="2:2" ht="15.75" customHeight="1">
      <c r="B116" s="52"/>
    </row>
    <row r="117" spans="2:2" ht="15.75" customHeight="1">
      <c r="B117" s="52"/>
    </row>
    <row r="118" spans="2:2" ht="15.75" customHeight="1">
      <c r="B118" s="52"/>
    </row>
    <row r="119" spans="2:2" ht="15.75" customHeight="1">
      <c r="B119" s="52"/>
    </row>
    <row r="120" spans="2:2" ht="15.75" customHeight="1">
      <c r="B120" s="52"/>
    </row>
    <row r="121" spans="2:2" ht="15.75" customHeight="1">
      <c r="B121" s="52"/>
    </row>
    <row r="122" spans="2:2" ht="15.75" customHeight="1">
      <c r="B122" s="52"/>
    </row>
    <row r="123" spans="2:2" ht="15.75" customHeight="1">
      <c r="B123" s="52"/>
    </row>
    <row r="124" spans="2:2" ht="15.75" customHeight="1">
      <c r="B124" s="52"/>
    </row>
    <row r="125" spans="2:2" ht="15.75" customHeight="1">
      <c r="B125" s="52"/>
    </row>
    <row r="126" spans="2:2" ht="15.75" customHeight="1">
      <c r="B126" s="52"/>
    </row>
    <row r="127" spans="2:2" ht="15.75" customHeight="1">
      <c r="B127" s="52"/>
    </row>
    <row r="128" spans="2:2" ht="15.75" customHeight="1">
      <c r="B128" s="52"/>
    </row>
    <row r="129" spans="2:2" ht="15.75" customHeight="1">
      <c r="B129" s="52"/>
    </row>
    <row r="130" spans="2:2" ht="15.75" customHeight="1">
      <c r="B130" s="52"/>
    </row>
    <row r="131" spans="2:2" ht="15.75" customHeight="1">
      <c r="B131" s="52"/>
    </row>
    <row r="132" spans="2:2" ht="15.75" customHeight="1">
      <c r="B132" s="52"/>
    </row>
    <row r="133" spans="2:2" ht="15.75" customHeight="1">
      <c r="B133" s="52"/>
    </row>
    <row r="134" spans="2:2" ht="15.75" customHeight="1">
      <c r="B134" s="52"/>
    </row>
    <row r="135" spans="2:2" ht="15.75" customHeight="1">
      <c r="B135" s="52"/>
    </row>
    <row r="136" spans="2:2" ht="15.75" customHeight="1">
      <c r="B136" s="52"/>
    </row>
    <row r="137" spans="2:2" ht="15.75" customHeight="1">
      <c r="B137" s="52"/>
    </row>
    <row r="138" spans="2:2" ht="15.75" customHeight="1">
      <c r="B138" s="52"/>
    </row>
    <row r="139" spans="2:2" ht="15.75" customHeight="1">
      <c r="B139" s="52"/>
    </row>
    <row r="140" spans="2:2" ht="15.75" customHeight="1">
      <c r="B140" s="52"/>
    </row>
    <row r="141" spans="2:2" ht="15.75" customHeight="1">
      <c r="B141" s="52"/>
    </row>
    <row r="142" spans="2:2" ht="15.75" customHeight="1">
      <c r="B142" s="52"/>
    </row>
    <row r="143" spans="2:2" ht="15.75" customHeight="1">
      <c r="B143" s="52"/>
    </row>
    <row r="144" spans="2:2" ht="15.75" customHeight="1">
      <c r="B144" s="52"/>
    </row>
    <row r="145" spans="2:2" ht="15.75" customHeight="1">
      <c r="B145" s="52"/>
    </row>
    <row r="146" spans="2:2" ht="15.75" customHeight="1">
      <c r="B146" s="52"/>
    </row>
    <row r="147" spans="2:2" ht="15.75" customHeight="1">
      <c r="B147" s="52"/>
    </row>
    <row r="148" spans="2:2" ht="15.75" customHeight="1">
      <c r="B148" s="52"/>
    </row>
    <row r="149" spans="2:2" ht="15.75" customHeight="1">
      <c r="B149" s="52"/>
    </row>
    <row r="150" spans="2:2" ht="15.75" customHeight="1">
      <c r="B150" s="52"/>
    </row>
    <row r="151" spans="2:2" ht="15.75" customHeight="1">
      <c r="B151" s="52"/>
    </row>
    <row r="152" spans="2:2" ht="15.75" customHeight="1">
      <c r="B152" s="52"/>
    </row>
    <row r="153" spans="2:2" ht="15.75" customHeight="1">
      <c r="B153" s="52"/>
    </row>
    <row r="154" spans="2:2" ht="15.75" customHeight="1">
      <c r="B154" s="52"/>
    </row>
    <row r="155" spans="2:2" ht="15.75" customHeight="1">
      <c r="B155" s="52"/>
    </row>
    <row r="156" spans="2:2" ht="15.75" customHeight="1">
      <c r="B156" s="52"/>
    </row>
    <row r="157" spans="2:2" ht="15.75" customHeight="1">
      <c r="B157" s="52"/>
    </row>
    <row r="158" spans="2:2" ht="15.75" customHeight="1">
      <c r="B158" s="52"/>
    </row>
    <row r="159" spans="2:2" ht="15.75" customHeight="1">
      <c r="B159" s="52"/>
    </row>
    <row r="160" spans="2:2" ht="15.75" customHeight="1">
      <c r="B160" s="52"/>
    </row>
    <row r="161" spans="2:2" ht="15.75" customHeight="1">
      <c r="B161" s="52"/>
    </row>
    <row r="162" spans="2:2" ht="15.75" customHeight="1">
      <c r="B162" s="52"/>
    </row>
    <row r="163" spans="2:2" ht="15.75" customHeight="1">
      <c r="B163" s="52"/>
    </row>
    <row r="164" spans="2:2" ht="15.75" customHeight="1">
      <c r="B164" s="52"/>
    </row>
    <row r="165" spans="2:2" ht="15.75" customHeight="1">
      <c r="B165" s="52"/>
    </row>
    <row r="166" spans="2:2" ht="15.75" customHeight="1">
      <c r="B166" s="52"/>
    </row>
    <row r="167" spans="2:2" ht="15.75" customHeight="1">
      <c r="B167" s="52"/>
    </row>
    <row r="168" spans="2:2" ht="15.75" customHeight="1">
      <c r="B168" s="52"/>
    </row>
    <row r="169" spans="2:2" ht="15.75" customHeight="1">
      <c r="B169" s="52"/>
    </row>
    <row r="170" spans="2:2" ht="15.75" customHeight="1">
      <c r="B170" s="52"/>
    </row>
    <row r="171" spans="2:2" ht="15.75" customHeight="1">
      <c r="B171" s="52"/>
    </row>
    <row r="172" spans="2:2" ht="15.75" customHeight="1">
      <c r="B172" s="52"/>
    </row>
    <row r="173" spans="2:2" ht="15.75" customHeight="1">
      <c r="B173" s="52"/>
    </row>
    <row r="174" spans="2:2" ht="15.75" customHeight="1">
      <c r="B174" s="52"/>
    </row>
    <row r="175" spans="2:2" ht="15.75" customHeight="1">
      <c r="B175" s="52"/>
    </row>
    <row r="176" spans="2:2" ht="15.75" customHeight="1">
      <c r="B176" s="52"/>
    </row>
    <row r="177" spans="2:2" ht="15.75" customHeight="1">
      <c r="B177" s="52"/>
    </row>
    <row r="178" spans="2:2" ht="15.75" customHeight="1">
      <c r="B178" s="52"/>
    </row>
    <row r="179" spans="2:2" ht="15.75" customHeight="1">
      <c r="B179" s="52"/>
    </row>
    <row r="180" spans="2:2" ht="15.75" customHeight="1">
      <c r="B180" s="52"/>
    </row>
    <row r="181" spans="2:2" ht="15.75" customHeight="1">
      <c r="B181" s="52"/>
    </row>
    <row r="182" spans="2:2" ht="15.75" customHeight="1">
      <c r="B182" s="52"/>
    </row>
    <row r="183" spans="2:2" ht="15.75" customHeight="1">
      <c r="B183" s="52"/>
    </row>
    <row r="184" spans="2:2" ht="15.75" customHeight="1">
      <c r="B184" s="52"/>
    </row>
    <row r="185" spans="2:2" ht="15.75" customHeight="1">
      <c r="B185" s="52"/>
    </row>
    <row r="186" spans="2:2" ht="15.75" customHeight="1">
      <c r="B186" s="52"/>
    </row>
    <row r="187" spans="2:2" ht="15.75" customHeight="1">
      <c r="B187" s="52"/>
    </row>
    <row r="188" spans="2:2" ht="15.75" customHeight="1">
      <c r="B188" s="52"/>
    </row>
    <row r="189" spans="2:2" ht="15.75" customHeight="1">
      <c r="B189" s="52"/>
    </row>
    <row r="190" spans="2:2" ht="15.75" customHeight="1">
      <c r="B190" s="52"/>
    </row>
    <row r="191" spans="2:2" ht="15.75" customHeight="1">
      <c r="B191" s="52"/>
    </row>
    <row r="192" spans="2:2" ht="15.75" customHeight="1">
      <c r="B192" s="52"/>
    </row>
    <row r="193" spans="2:2" ht="15.75" customHeight="1">
      <c r="B193" s="52"/>
    </row>
    <row r="194" spans="2:2" ht="15.75" customHeight="1">
      <c r="B194" s="52"/>
    </row>
    <row r="195" spans="2:2" ht="15.75" customHeight="1">
      <c r="B195" s="52"/>
    </row>
    <row r="196" spans="2:2" ht="15.75" customHeight="1">
      <c r="B196" s="52"/>
    </row>
    <row r="197" spans="2:2" ht="15.75" customHeight="1">
      <c r="B197" s="52"/>
    </row>
    <row r="198" spans="2:2" ht="15.75" customHeight="1">
      <c r="B198" s="52"/>
    </row>
    <row r="199" spans="2:2" ht="15.75" customHeight="1">
      <c r="B199" s="52"/>
    </row>
    <row r="200" spans="2:2" ht="15.75" customHeight="1">
      <c r="B200" s="52"/>
    </row>
    <row r="201" spans="2:2" ht="15.75" customHeight="1">
      <c r="B201" s="52"/>
    </row>
    <row r="202" spans="2:2" ht="15.75" customHeight="1">
      <c r="B202" s="52"/>
    </row>
    <row r="203" spans="2:2" ht="15.75" customHeight="1">
      <c r="B203" s="52"/>
    </row>
    <row r="204" spans="2:2" ht="15.75" customHeight="1">
      <c r="B204" s="52"/>
    </row>
    <row r="205" spans="2:2" ht="15.75" customHeight="1">
      <c r="B205" s="52"/>
    </row>
    <row r="206" spans="2:2" ht="15.75" customHeight="1">
      <c r="B206" s="52"/>
    </row>
    <row r="207" spans="2:2" ht="15.75" customHeight="1">
      <c r="B207" s="52"/>
    </row>
    <row r="208" spans="2:2" ht="15.75" customHeight="1">
      <c r="B208" s="52"/>
    </row>
    <row r="209" spans="2:2" ht="15.75" customHeight="1">
      <c r="B209" s="52"/>
    </row>
    <row r="210" spans="2:2" ht="15.75" customHeight="1">
      <c r="B210" s="52"/>
    </row>
    <row r="211" spans="2:2" ht="15.75" customHeight="1">
      <c r="B211" s="52"/>
    </row>
    <row r="212" spans="2:2" ht="15.75" customHeight="1">
      <c r="B212" s="52"/>
    </row>
    <row r="213" spans="2:2" ht="15.75" customHeight="1">
      <c r="B213" s="52"/>
    </row>
    <row r="214" spans="2:2" ht="15.75" customHeight="1">
      <c r="B214" s="52"/>
    </row>
    <row r="215" spans="2:2" ht="15.75" customHeight="1">
      <c r="B215" s="52"/>
    </row>
    <row r="216" spans="2:2" ht="15.75" customHeight="1">
      <c r="B216" s="52"/>
    </row>
    <row r="217" spans="2:2" ht="15.75" customHeight="1">
      <c r="B217" s="52"/>
    </row>
    <row r="218" spans="2:2" ht="15.75" customHeight="1">
      <c r="B218" s="52"/>
    </row>
    <row r="219" spans="2:2" ht="15.75" customHeight="1">
      <c r="B219" s="52"/>
    </row>
    <row r="220" spans="2:2" ht="15.75" customHeight="1">
      <c r="B220" s="52"/>
    </row>
    <row r="221" spans="2:2" ht="15.75" customHeight="1">
      <c r="B221" s="52"/>
    </row>
    <row r="222" spans="2:2" ht="15.75" customHeight="1">
      <c r="B222" s="52"/>
    </row>
    <row r="223" spans="2:2" ht="15.75" customHeight="1">
      <c r="B223" s="52"/>
    </row>
    <row r="224" spans="2:2" ht="15.75" customHeight="1">
      <c r="B224" s="52"/>
    </row>
    <row r="225" spans="2:2" ht="15.75" customHeight="1">
      <c r="B225" s="52"/>
    </row>
    <row r="226" spans="2:2" ht="15.75" customHeight="1">
      <c r="B226" s="52"/>
    </row>
    <row r="227" spans="2:2" ht="15.75" customHeight="1">
      <c r="B227" s="52"/>
    </row>
    <row r="228" spans="2:2" ht="15.75" customHeight="1">
      <c r="B228" s="52"/>
    </row>
    <row r="229" spans="2:2" ht="15.75" customHeight="1">
      <c r="B229" s="52"/>
    </row>
    <row r="230" spans="2:2" ht="15.75" customHeight="1">
      <c r="B230" s="52"/>
    </row>
    <row r="231" spans="2:2" ht="15.75" customHeight="1">
      <c r="B231" s="52"/>
    </row>
    <row r="232" spans="2:2" ht="15.75" customHeight="1">
      <c r="B232" s="52"/>
    </row>
    <row r="233" spans="2:2" ht="15.75" customHeight="1">
      <c r="B233" s="52"/>
    </row>
    <row r="234" spans="2:2" ht="15.75" customHeight="1">
      <c r="B234" s="52"/>
    </row>
    <row r="235" spans="2:2" ht="15.75" customHeight="1">
      <c r="B235" s="52"/>
    </row>
    <row r="236" spans="2:2" ht="15.75" customHeight="1">
      <c r="B236" s="52"/>
    </row>
    <row r="237" spans="2:2" ht="15.75" customHeight="1">
      <c r="B237" s="52"/>
    </row>
    <row r="238" spans="2:2" ht="15.75" customHeight="1">
      <c r="B238" s="52"/>
    </row>
    <row r="239" spans="2:2" ht="15.75" customHeight="1">
      <c r="B239" s="52"/>
    </row>
    <row r="240" spans="2:2" ht="15.75" customHeight="1">
      <c r="B240" s="52"/>
    </row>
    <row r="241" spans="2:2" ht="15.75" customHeight="1">
      <c r="B241" s="52"/>
    </row>
    <row r="242" spans="2:2" ht="15.75" customHeight="1">
      <c r="B242" s="52"/>
    </row>
    <row r="243" spans="2:2" ht="15.75" customHeight="1">
      <c r="B243" s="52"/>
    </row>
    <row r="244" spans="2:2" ht="15.75" customHeight="1">
      <c r="B244" s="52"/>
    </row>
    <row r="245" spans="2:2" ht="15.75" customHeight="1">
      <c r="B245" s="52"/>
    </row>
    <row r="246" spans="2:2" ht="15.75" customHeight="1">
      <c r="B246" s="52"/>
    </row>
    <row r="247" spans="2:2" ht="15.75" customHeight="1">
      <c r="B247" s="52"/>
    </row>
    <row r="248" spans="2:2" ht="15.75" customHeight="1">
      <c r="B248" s="52"/>
    </row>
    <row r="249" spans="2:2" ht="15.75" customHeight="1">
      <c r="B249" s="52"/>
    </row>
    <row r="250" spans="2:2" ht="15.75" customHeight="1">
      <c r="B250" s="52"/>
    </row>
    <row r="251" spans="2:2" ht="15.75" customHeight="1">
      <c r="B251" s="52"/>
    </row>
    <row r="252" spans="2:2" ht="15.75" customHeight="1">
      <c r="B252" s="52"/>
    </row>
    <row r="253" spans="2:2" ht="15.75" customHeight="1">
      <c r="B253" s="52"/>
    </row>
    <row r="254" spans="2:2" ht="15.75" customHeight="1">
      <c r="B254" s="52"/>
    </row>
    <row r="255" spans="2:2" ht="15.75" customHeight="1">
      <c r="B255" s="52"/>
    </row>
    <row r="256" spans="2:2" ht="15.75" customHeight="1">
      <c r="B256" s="52"/>
    </row>
    <row r="257" spans="2:2" ht="15.75" customHeight="1">
      <c r="B257" s="52"/>
    </row>
    <row r="258" spans="2:2" ht="15.75" customHeight="1">
      <c r="B258" s="52"/>
    </row>
    <row r="259" spans="2:2" ht="15.75" customHeight="1">
      <c r="B259" s="52"/>
    </row>
    <row r="260" spans="2:2" ht="15.75" customHeight="1">
      <c r="B260" s="52"/>
    </row>
    <row r="261" spans="2:2" ht="15.75" customHeight="1">
      <c r="B261" s="52"/>
    </row>
    <row r="262" spans="2:2" ht="15.75" customHeight="1">
      <c r="B262" s="52"/>
    </row>
    <row r="263" spans="2:2" ht="15.75" customHeight="1">
      <c r="B263" s="52"/>
    </row>
    <row r="264" spans="2:2" ht="15.75" customHeight="1">
      <c r="B264" s="52"/>
    </row>
    <row r="265" spans="2:2" ht="15.75" customHeight="1">
      <c r="B265" s="52"/>
    </row>
    <row r="266" spans="2:2" ht="15.75" customHeight="1">
      <c r="B266" s="52"/>
    </row>
    <row r="267" spans="2:2" ht="15.75" customHeight="1">
      <c r="B267" s="52"/>
    </row>
    <row r="268" spans="2:2" ht="15.75" customHeight="1">
      <c r="B268" s="52"/>
    </row>
    <row r="269" spans="2:2" ht="15.75" customHeight="1">
      <c r="B269" s="52"/>
    </row>
    <row r="270" spans="2:2" ht="15.75" customHeight="1">
      <c r="B270" s="52"/>
    </row>
    <row r="271" spans="2:2" ht="15.75" customHeight="1">
      <c r="B271" s="52"/>
    </row>
    <row r="272" spans="2:2" ht="15.75" customHeight="1">
      <c r="B272" s="52"/>
    </row>
    <row r="273" spans="2:2" ht="15.75" customHeight="1">
      <c r="B273" s="52"/>
    </row>
    <row r="274" spans="2:2" ht="15.75" customHeight="1">
      <c r="B274" s="52"/>
    </row>
    <row r="275" spans="2:2" ht="15.75" customHeight="1">
      <c r="B275" s="52"/>
    </row>
    <row r="276" spans="2:2" ht="15.75" customHeight="1">
      <c r="B276" s="52"/>
    </row>
    <row r="277" spans="2:2" ht="15.75" customHeight="1">
      <c r="B277" s="52"/>
    </row>
    <row r="278" spans="2:2" ht="15.75" customHeight="1">
      <c r="B278" s="52"/>
    </row>
    <row r="279" spans="2:2" ht="15.75" customHeight="1">
      <c r="B279" s="52"/>
    </row>
    <row r="280" spans="2:2" ht="15.75" customHeight="1">
      <c r="B280" s="52"/>
    </row>
    <row r="281" spans="2:2" ht="15.75" customHeight="1">
      <c r="B281" s="52"/>
    </row>
    <row r="282" spans="2:2" ht="15.75" customHeight="1">
      <c r="B282" s="52"/>
    </row>
    <row r="283" spans="2:2" ht="15.75" customHeight="1">
      <c r="B283" s="52"/>
    </row>
    <row r="284" spans="2:2" ht="15.75" customHeight="1">
      <c r="B284" s="52"/>
    </row>
    <row r="285" spans="2:2" ht="15.75" customHeight="1">
      <c r="B285" s="52"/>
    </row>
    <row r="286" spans="2:2" ht="15.75" customHeight="1">
      <c r="B286" s="52"/>
    </row>
    <row r="287" spans="2:2" ht="15.75" customHeight="1">
      <c r="B287" s="52"/>
    </row>
    <row r="288" spans="2:2" ht="15.75" customHeight="1">
      <c r="B288" s="52"/>
    </row>
    <row r="289" spans="2:2" ht="15.75" customHeight="1">
      <c r="B289" s="52"/>
    </row>
    <row r="290" spans="2:2" ht="15.75" customHeight="1">
      <c r="B290" s="52"/>
    </row>
    <row r="291" spans="2:2" ht="15.75" customHeight="1">
      <c r="B291" s="52"/>
    </row>
    <row r="292" spans="2:2" ht="15.75" customHeight="1">
      <c r="B292" s="52"/>
    </row>
    <row r="293" spans="2:2" ht="15.75" customHeight="1">
      <c r="B293" s="52"/>
    </row>
    <row r="294" spans="2:2" ht="15.75" customHeight="1">
      <c r="B294" s="52"/>
    </row>
    <row r="295" spans="2:2" ht="15.75" customHeight="1">
      <c r="B295" s="52"/>
    </row>
    <row r="296" spans="2:2" ht="15.75" customHeight="1">
      <c r="B296" s="52"/>
    </row>
    <row r="297" spans="2:2" ht="15.75" customHeight="1">
      <c r="B297" s="52"/>
    </row>
    <row r="298" spans="2:2" ht="15.75" customHeight="1">
      <c r="B298" s="52"/>
    </row>
    <row r="299" spans="2:2" ht="15.75" customHeight="1">
      <c r="B299" s="52"/>
    </row>
    <row r="300" spans="2:2" ht="15.75" customHeight="1">
      <c r="B300" s="52"/>
    </row>
    <row r="301" spans="2:2" ht="15.75" customHeight="1">
      <c r="B301" s="52"/>
    </row>
    <row r="302" spans="2:2" ht="15.75" customHeight="1">
      <c r="B302" s="52"/>
    </row>
    <row r="303" spans="2:2" ht="15.75" customHeight="1">
      <c r="B303" s="52"/>
    </row>
    <row r="304" spans="2:2" ht="15.75" customHeight="1">
      <c r="B304" s="52"/>
    </row>
    <row r="305" spans="2:2" ht="15.75" customHeight="1">
      <c r="B305" s="52"/>
    </row>
    <row r="306" spans="2:2" ht="15.75" customHeight="1">
      <c r="B306" s="52"/>
    </row>
    <row r="307" spans="2:2" ht="15.75" customHeight="1">
      <c r="B307" s="52"/>
    </row>
    <row r="308" spans="2:2" ht="15.75" customHeight="1">
      <c r="B308" s="52"/>
    </row>
    <row r="309" spans="2:2" ht="15.75" customHeight="1">
      <c r="B309" s="52"/>
    </row>
    <row r="310" spans="2:2" ht="15.75" customHeight="1">
      <c r="B310" s="52"/>
    </row>
    <row r="311" spans="2:2" ht="15.75" customHeight="1">
      <c r="B311" s="52"/>
    </row>
    <row r="312" spans="2:2" ht="15.75" customHeight="1">
      <c r="B312" s="52"/>
    </row>
    <row r="313" spans="2:2" ht="15.75" customHeight="1">
      <c r="B313" s="52"/>
    </row>
    <row r="314" spans="2:2" ht="15.75" customHeight="1">
      <c r="B314" s="52"/>
    </row>
    <row r="315" spans="2:2" ht="15.75" customHeight="1">
      <c r="B315" s="52"/>
    </row>
    <row r="316" spans="2:2" ht="15.75" customHeight="1">
      <c r="B316" s="52"/>
    </row>
    <row r="317" spans="2:2" ht="15.75" customHeight="1">
      <c r="B317" s="52"/>
    </row>
    <row r="318" spans="2:2" ht="15.75" customHeight="1">
      <c r="B318" s="52"/>
    </row>
    <row r="319" spans="2:2" ht="15.75" customHeight="1">
      <c r="B319" s="52"/>
    </row>
    <row r="320" spans="2:2" ht="15.75" customHeight="1">
      <c r="B320" s="52"/>
    </row>
    <row r="321" spans="2:2" ht="15.75" customHeight="1">
      <c r="B321" s="52"/>
    </row>
    <row r="322" spans="2:2" ht="15.75" customHeight="1">
      <c r="B322" s="52"/>
    </row>
    <row r="323" spans="2:2" ht="15.75" customHeight="1">
      <c r="B323" s="52"/>
    </row>
    <row r="324" spans="2:2" ht="15.75" customHeight="1">
      <c r="B324" s="52"/>
    </row>
    <row r="325" spans="2:2" ht="15.75" customHeight="1">
      <c r="B325" s="52"/>
    </row>
    <row r="326" spans="2:2" ht="15.75" customHeight="1">
      <c r="B326" s="52"/>
    </row>
    <row r="327" spans="2:2" ht="15.75" customHeight="1">
      <c r="B327" s="52"/>
    </row>
    <row r="328" spans="2:2" ht="15.75" customHeight="1">
      <c r="B328" s="52"/>
    </row>
    <row r="329" spans="2:2" ht="15.75" customHeight="1">
      <c r="B329" s="52"/>
    </row>
    <row r="330" spans="2:2" ht="15.75" customHeight="1">
      <c r="B330" s="52"/>
    </row>
    <row r="331" spans="2:2" ht="15.75" customHeight="1">
      <c r="B331" s="52"/>
    </row>
    <row r="332" spans="2:2" ht="15.75" customHeight="1">
      <c r="B332" s="52"/>
    </row>
    <row r="333" spans="2:2" ht="15.75" customHeight="1">
      <c r="B333" s="52"/>
    </row>
    <row r="334" spans="2:2" ht="15.75" customHeight="1">
      <c r="B334" s="52"/>
    </row>
    <row r="335" spans="2:2" ht="15.75" customHeight="1">
      <c r="B335" s="52"/>
    </row>
    <row r="336" spans="2:2" ht="15.75" customHeight="1">
      <c r="B336" s="52"/>
    </row>
    <row r="337" spans="2:2" ht="15.75" customHeight="1">
      <c r="B337" s="52"/>
    </row>
    <row r="338" spans="2:2" ht="15.75" customHeight="1">
      <c r="B338" s="52"/>
    </row>
    <row r="339" spans="2:2" ht="15.75" customHeight="1">
      <c r="B339" s="52"/>
    </row>
    <row r="340" spans="2:2" ht="15.75" customHeight="1">
      <c r="B340" s="52"/>
    </row>
    <row r="341" spans="2:2" ht="15.75" customHeight="1">
      <c r="B341" s="52"/>
    </row>
    <row r="342" spans="2:2" ht="15.75" customHeight="1">
      <c r="B342" s="52"/>
    </row>
    <row r="343" spans="2:2" ht="15.75" customHeight="1">
      <c r="B343" s="52"/>
    </row>
    <row r="344" spans="2:2" ht="15.75" customHeight="1">
      <c r="B344" s="52"/>
    </row>
    <row r="345" spans="2:2" ht="15.75" customHeight="1">
      <c r="B345" s="52"/>
    </row>
    <row r="346" spans="2:2" ht="15.75" customHeight="1">
      <c r="B346" s="52"/>
    </row>
    <row r="347" spans="2:2" ht="15.75" customHeight="1">
      <c r="B347" s="52"/>
    </row>
    <row r="348" spans="2:2" ht="15.75" customHeight="1">
      <c r="B348" s="52"/>
    </row>
    <row r="349" spans="2:2" ht="15.75" customHeight="1">
      <c r="B349" s="52"/>
    </row>
    <row r="350" spans="2:2" ht="15.75" customHeight="1">
      <c r="B350" s="52"/>
    </row>
    <row r="351" spans="2:2" ht="15.75" customHeight="1">
      <c r="B351" s="52"/>
    </row>
    <row r="352" spans="2:2" ht="15.75" customHeight="1">
      <c r="B352" s="52"/>
    </row>
    <row r="353" spans="2:2" ht="15.75" customHeight="1">
      <c r="B353" s="52"/>
    </row>
    <row r="354" spans="2:2" ht="15.75" customHeight="1">
      <c r="B354" s="52"/>
    </row>
    <row r="355" spans="2:2" ht="15.75" customHeight="1">
      <c r="B355" s="52"/>
    </row>
    <row r="356" spans="2:2" ht="15.75" customHeight="1">
      <c r="B356" s="52"/>
    </row>
    <row r="357" spans="2:2" ht="15.75" customHeight="1">
      <c r="B357" s="52"/>
    </row>
    <row r="358" spans="2:2" ht="15.75" customHeight="1">
      <c r="B358" s="52"/>
    </row>
    <row r="359" spans="2:2" ht="15.75" customHeight="1">
      <c r="B359" s="52"/>
    </row>
    <row r="360" spans="2:2" ht="15.75" customHeight="1">
      <c r="B360" s="52"/>
    </row>
    <row r="361" spans="2:2" ht="15.75" customHeight="1">
      <c r="B361" s="52"/>
    </row>
    <row r="362" spans="2:2" ht="15.75" customHeight="1">
      <c r="B362" s="52"/>
    </row>
    <row r="363" spans="2:2" ht="15.75" customHeight="1">
      <c r="B363" s="52"/>
    </row>
    <row r="364" spans="2:2" ht="15.75" customHeight="1">
      <c r="B364" s="52"/>
    </row>
    <row r="365" spans="2:2" ht="15.75" customHeight="1">
      <c r="B365" s="52"/>
    </row>
    <row r="366" spans="2:2" ht="15.75" customHeight="1">
      <c r="B366" s="52"/>
    </row>
    <row r="367" spans="2:2" ht="15.75" customHeight="1">
      <c r="B367" s="52"/>
    </row>
    <row r="368" spans="2:2" ht="15.75" customHeight="1">
      <c r="B368" s="52"/>
    </row>
    <row r="369" spans="2:2" ht="15.75" customHeight="1">
      <c r="B369" s="52"/>
    </row>
    <row r="370" spans="2:2" ht="15.75" customHeight="1">
      <c r="B370" s="52"/>
    </row>
    <row r="371" spans="2:2" ht="15.75" customHeight="1">
      <c r="B371" s="52"/>
    </row>
    <row r="372" spans="2:2" ht="15.75" customHeight="1">
      <c r="B372" s="52"/>
    </row>
    <row r="373" spans="2:2" ht="15.75" customHeight="1">
      <c r="B373" s="52"/>
    </row>
    <row r="374" spans="2:2" ht="15.75" customHeight="1">
      <c r="B374" s="52"/>
    </row>
    <row r="375" spans="2:2" ht="15.75" customHeight="1">
      <c r="B375" s="52"/>
    </row>
    <row r="376" spans="2:2" ht="15.75" customHeight="1">
      <c r="B376" s="52"/>
    </row>
    <row r="377" spans="2:2" ht="15.75" customHeight="1">
      <c r="B377" s="52"/>
    </row>
    <row r="378" spans="2:2" ht="15.75" customHeight="1">
      <c r="B378" s="52"/>
    </row>
    <row r="379" spans="2:2" ht="15.75" customHeight="1">
      <c r="B379" s="52"/>
    </row>
    <row r="380" spans="2:2" ht="15.75" customHeight="1">
      <c r="B380" s="52"/>
    </row>
    <row r="381" spans="2:2" ht="15.75" customHeight="1">
      <c r="B381" s="52"/>
    </row>
    <row r="382" spans="2:2" ht="15.75" customHeight="1">
      <c r="B382" s="52"/>
    </row>
    <row r="383" spans="2:2" ht="15.75" customHeight="1">
      <c r="B383" s="52"/>
    </row>
    <row r="384" spans="2:2" ht="15.75" customHeight="1">
      <c r="B384" s="52"/>
    </row>
    <row r="385" spans="2:2" ht="15.75" customHeight="1">
      <c r="B385" s="52"/>
    </row>
    <row r="386" spans="2:2" ht="15.75" customHeight="1">
      <c r="B386" s="52"/>
    </row>
    <row r="387" spans="2:2" ht="15.75" customHeight="1">
      <c r="B387" s="52"/>
    </row>
    <row r="388" spans="2:2" ht="15.75" customHeight="1">
      <c r="B388" s="52"/>
    </row>
    <row r="389" spans="2:2" ht="15.75" customHeight="1">
      <c r="B389" s="52"/>
    </row>
    <row r="390" spans="2:2" ht="15.75" customHeight="1">
      <c r="B390" s="52"/>
    </row>
    <row r="391" spans="2:2" ht="15.75" customHeight="1">
      <c r="B391" s="52"/>
    </row>
    <row r="392" spans="2:2" ht="15.75" customHeight="1">
      <c r="B392" s="52"/>
    </row>
    <row r="393" spans="2:2" ht="15.75" customHeight="1">
      <c r="B393" s="52"/>
    </row>
    <row r="394" spans="2:2" ht="15.75" customHeight="1">
      <c r="B394" s="52"/>
    </row>
    <row r="395" spans="2:2" ht="15.75" customHeight="1">
      <c r="B395" s="52"/>
    </row>
    <row r="396" spans="2:2" ht="15.75" customHeight="1">
      <c r="B396" s="52"/>
    </row>
    <row r="397" spans="2:2" ht="15.75" customHeight="1">
      <c r="B397" s="52"/>
    </row>
    <row r="398" spans="2:2" ht="15.75" customHeight="1">
      <c r="B398" s="52"/>
    </row>
    <row r="399" spans="2:2" ht="15.75" customHeight="1">
      <c r="B399" s="52"/>
    </row>
    <row r="400" spans="2:2" ht="15.75" customHeight="1">
      <c r="B400" s="52"/>
    </row>
    <row r="401" spans="2:2" ht="15.75" customHeight="1">
      <c r="B401" s="52"/>
    </row>
    <row r="402" spans="2:2" ht="15.75" customHeight="1">
      <c r="B402" s="52"/>
    </row>
    <row r="403" spans="2:2" ht="15.75" customHeight="1">
      <c r="B403" s="52"/>
    </row>
    <row r="404" spans="2:2" ht="15.75" customHeight="1">
      <c r="B404" s="52"/>
    </row>
    <row r="405" spans="2:2" ht="15.75" customHeight="1">
      <c r="B405" s="52"/>
    </row>
    <row r="406" spans="2:2" ht="15.75" customHeight="1">
      <c r="B406" s="52"/>
    </row>
    <row r="407" spans="2:2" ht="15.75" customHeight="1">
      <c r="B407" s="52"/>
    </row>
    <row r="408" spans="2:2" ht="15.75" customHeight="1">
      <c r="B408" s="52"/>
    </row>
    <row r="409" spans="2:2" ht="15.75" customHeight="1">
      <c r="B409" s="52"/>
    </row>
    <row r="410" spans="2:2" ht="15.75" customHeight="1">
      <c r="B410" s="52"/>
    </row>
    <row r="411" spans="2:2" ht="15.75" customHeight="1">
      <c r="B411" s="52"/>
    </row>
    <row r="412" spans="2:2" ht="15.75" customHeight="1">
      <c r="B412" s="52"/>
    </row>
    <row r="413" spans="2:2" ht="15.75" customHeight="1">
      <c r="B413" s="52"/>
    </row>
    <row r="414" spans="2:2" ht="15.75" customHeight="1">
      <c r="B414" s="52"/>
    </row>
    <row r="415" spans="2:2" ht="15.75" customHeight="1">
      <c r="B415" s="52"/>
    </row>
    <row r="416" spans="2:2" ht="15.75" customHeight="1">
      <c r="B416" s="52"/>
    </row>
    <row r="417" spans="2:2" ht="15.75" customHeight="1">
      <c r="B417" s="52"/>
    </row>
    <row r="418" spans="2:2" ht="15.75" customHeight="1">
      <c r="B418" s="52"/>
    </row>
    <row r="419" spans="2:2" ht="15.75" customHeight="1">
      <c r="B419" s="52"/>
    </row>
    <row r="420" spans="2:2" ht="15.75" customHeight="1">
      <c r="B420" s="52"/>
    </row>
    <row r="421" spans="2:2" ht="15.75" customHeight="1">
      <c r="B421" s="52"/>
    </row>
    <row r="422" spans="2:2" ht="15.75" customHeight="1">
      <c r="B422" s="52"/>
    </row>
    <row r="423" spans="2:2" ht="15.75" customHeight="1">
      <c r="B423" s="52"/>
    </row>
    <row r="424" spans="2:2" ht="15.75" customHeight="1">
      <c r="B424" s="52"/>
    </row>
    <row r="425" spans="2:2" ht="15.75" customHeight="1">
      <c r="B425" s="52"/>
    </row>
    <row r="426" spans="2:2" ht="15.75" customHeight="1">
      <c r="B426" s="52"/>
    </row>
    <row r="427" spans="2:2" ht="15.75" customHeight="1">
      <c r="B427" s="52"/>
    </row>
    <row r="428" spans="2:2" ht="15.75" customHeight="1">
      <c r="B428" s="52"/>
    </row>
    <row r="429" spans="2:2" ht="15.75" customHeight="1">
      <c r="B429" s="52"/>
    </row>
    <row r="430" spans="2:2" ht="15.75" customHeight="1">
      <c r="B430" s="52"/>
    </row>
    <row r="431" spans="2:2" ht="15.75" customHeight="1">
      <c r="B431" s="52"/>
    </row>
    <row r="432" spans="2:2" ht="15.75" customHeight="1">
      <c r="B432" s="52"/>
    </row>
    <row r="433" spans="2:2" ht="15.75" customHeight="1">
      <c r="B433" s="52"/>
    </row>
    <row r="434" spans="2:2" ht="15.75" customHeight="1">
      <c r="B434" s="52"/>
    </row>
    <row r="435" spans="2:2" ht="15.75" customHeight="1">
      <c r="B435" s="52"/>
    </row>
    <row r="436" spans="2:2" ht="15.75" customHeight="1">
      <c r="B436" s="52"/>
    </row>
    <row r="437" spans="2:2" ht="15.75" customHeight="1">
      <c r="B437" s="52"/>
    </row>
    <row r="438" spans="2:2" ht="15.75" customHeight="1">
      <c r="B438" s="52"/>
    </row>
    <row r="439" spans="2:2" ht="15.75" customHeight="1">
      <c r="B439" s="52"/>
    </row>
    <row r="440" spans="2:2" ht="15.75" customHeight="1">
      <c r="B440" s="52"/>
    </row>
    <row r="441" spans="2:2" ht="15.75" customHeight="1">
      <c r="B441" s="52"/>
    </row>
    <row r="442" spans="2:2" ht="15.75" customHeight="1">
      <c r="B442" s="52"/>
    </row>
    <row r="443" spans="2:2" ht="15.75" customHeight="1">
      <c r="B443" s="52"/>
    </row>
    <row r="444" spans="2:2" ht="15.75" customHeight="1">
      <c r="B444" s="52"/>
    </row>
    <row r="445" spans="2:2" ht="15.75" customHeight="1">
      <c r="B445" s="52"/>
    </row>
    <row r="446" spans="2:2" ht="15.75" customHeight="1">
      <c r="B446" s="52"/>
    </row>
    <row r="447" spans="2:2" ht="15.75" customHeight="1">
      <c r="B447" s="52"/>
    </row>
    <row r="448" spans="2:2" ht="15.75" customHeight="1">
      <c r="B448" s="52"/>
    </row>
    <row r="449" spans="2:2" ht="15.75" customHeight="1">
      <c r="B449" s="52"/>
    </row>
    <row r="450" spans="2:2" ht="15.75" customHeight="1">
      <c r="B450" s="52"/>
    </row>
    <row r="451" spans="2:2" ht="15.75" customHeight="1">
      <c r="B451" s="52"/>
    </row>
    <row r="452" spans="2:2" ht="15.75" customHeight="1">
      <c r="B452" s="52"/>
    </row>
    <row r="453" spans="2:2" ht="15.75" customHeight="1">
      <c r="B453" s="52"/>
    </row>
    <row r="454" spans="2:2" ht="15.75" customHeight="1">
      <c r="B454" s="52"/>
    </row>
    <row r="455" spans="2:2" ht="15.75" customHeight="1">
      <c r="B455" s="52"/>
    </row>
    <row r="456" spans="2:2" ht="15.75" customHeight="1">
      <c r="B456" s="52"/>
    </row>
    <row r="457" spans="2:2" ht="15.75" customHeight="1">
      <c r="B457" s="52"/>
    </row>
    <row r="458" spans="2:2" ht="15.75" customHeight="1">
      <c r="B458" s="52"/>
    </row>
    <row r="459" spans="2:2" ht="15.75" customHeight="1">
      <c r="B459" s="52"/>
    </row>
    <row r="460" spans="2:2" ht="15.75" customHeight="1">
      <c r="B460" s="52"/>
    </row>
    <row r="461" spans="2:2" ht="15.75" customHeight="1">
      <c r="B461" s="52"/>
    </row>
    <row r="462" spans="2:2" ht="15.75" customHeight="1">
      <c r="B462" s="52"/>
    </row>
    <row r="463" spans="2:2" ht="15.75" customHeight="1">
      <c r="B463" s="52"/>
    </row>
    <row r="464" spans="2:2" ht="15.75" customHeight="1">
      <c r="B464" s="52"/>
    </row>
    <row r="465" spans="2:2" ht="15.75" customHeight="1">
      <c r="B465" s="52"/>
    </row>
    <row r="466" spans="2:2" ht="15.75" customHeight="1">
      <c r="B466" s="52"/>
    </row>
    <row r="467" spans="2:2" ht="15.75" customHeight="1">
      <c r="B467" s="52"/>
    </row>
    <row r="468" spans="2:2" ht="15.75" customHeight="1">
      <c r="B468" s="52"/>
    </row>
    <row r="469" spans="2:2" ht="15.75" customHeight="1">
      <c r="B469" s="52"/>
    </row>
    <row r="470" spans="2:2" ht="15.75" customHeight="1">
      <c r="B470" s="52"/>
    </row>
    <row r="471" spans="2:2" ht="15.75" customHeight="1">
      <c r="B471" s="52"/>
    </row>
    <row r="472" spans="2:2" ht="15.75" customHeight="1">
      <c r="B472" s="52"/>
    </row>
    <row r="473" spans="2:2" ht="15.75" customHeight="1">
      <c r="B473" s="52"/>
    </row>
    <row r="474" spans="2:2" ht="15.75" customHeight="1">
      <c r="B474" s="52"/>
    </row>
    <row r="475" spans="2:2" ht="15.75" customHeight="1">
      <c r="B475" s="52"/>
    </row>
    <row r="476" spans="2:2" ht="15.75" customHeight="1">
      <c r="B476" s="52"/>
    </row>
    <row r="477" spans="2:2" ht="15.75" customHeight="1">
      <c r="B477" s="52"/>
    </row>
    <row r="478" spans="2:2" ht="15.75" customHeight="1">
      <c r="B478" s="52"/>
    </row>
    <row r="479" spans="2:2" ht="15.75" customHeight="1">
      <c r="B479" s="52"/>
    </row>
    <row r="480" spans="2:2" ht="15.75" customHeight="1">
      <c r="B480" s="52"/>
    </row>
    <row r="481" spans="2:2" ht="15.75" customHeight="1">
      <c r="B481" s="52"/>
    </row>
    <row r="482" spans="2:2" ht="15.75" customHeight="1">
      <c r="B482" s="52"/>
    </row>
    <row r="483" spans="2:2" ht="15.75" customHeight="1">
      <c r="B483" s="52"/>
    </row>
    <row r="484" spans="2:2" ht="15.75" customHeight="1">
      <c r="B484" s="52"/>
    </row>
    <row r="485" spans="2:2" ht="15.75" customHeight="1">
      <c r="B485" s="52"/>
    </row>
    <row r="486" spans="2:2" ht="15.75" customHeight="1">
      <c r="B486" s="52"/>
    </row>
    <row r="487" spans="2:2" ht="15.75" customHeight="1">
      <c r="B487" s="52"/>
    </row>
    <row r="488" spans="2:2" ht="15.75" customHeight="1">
      <c r="B488" s="52"/>
    </row>
    <row r="489" spans="2:2" ht="15.75" customHeight="1">
      <c r="B489" s="52"/>
    </row>
    <row r="490" spans="2:2" ht="15.75" customHeight="1">
      <c r="B490" s="52"/>
    </row>
    <row r="491" spans="2:2" ht="15.75" customHeight="1">
      <c r="B491" s="52"/>
    </row>
    <row r="492" spans="2:2" ht="15.75" customHeight="1">
      <c r="B492" s="52"/>
    </row>
    <row r="493" spans="2:2" ht="15.75" customHeight="1">
      <c r="B493" s="52"/>
    </row>
    <row r="494" spans="2:2" ht="15.75" customHeight="1">
      <c r="B494" s="52"/>
    </row>
    <row r="495" spans="2:2" ht="15.75" customHeight="1">
      <c r="B495" s="52"/>
    </row>
    <row r="496" spans="2:2" ht="15.75" customHeight="1">
      <c r="B496" s="52"/>
    </row>
    <row r="497" spans="2:2" ht="15.75" customHeight="1">
      <c r="B497" s="52"/>
    </row>
    <row r="498" spans="2:2" ht="15.75" customHeight="1">
      <c r="B498" s="52"/>
    </row>
    <row r="499" spans="2:2" ht="15.75" customHeight="1">
      <c r="B499" s="52"/>
    </row>
    <row r="500" spans="2:2" ht="15.75" customHeight="1">
      <c r="B500" s="52"/>
    </row>
    <row r="501" spans="2:2" ht="15.75" customHeight="1">
      <c r="B501" s="52"/>
    </row>
    <row r="502" spans="2:2" ht="15.75" customHeight="1">
      <c r="B502" s="52"/>
    </row>
    <row r="503" spans="2:2" ht="15.75" customHeight="1">
      <c r="B503" s="52"/>
    </row>
    <row r="504" spans="2:2" ht="15.75" customHeight="1">
      <c r="B504" s="52"/>
    </row>
    <row r="505" spans="2:2" ht="15.75" customHeight="1">
      <c r="B505" s="52"/>
    </row>
    <row r="506" spans="2:2" ht="15.75" customHeight="1">
      <c r="B506" s="52"/>
    </row>
    <row r="507" spans="2:2" ht="15.75" customHeight="1">
      <c r="B507" s="52"/>
    </row>
    <row r="508" spans="2:2" ht="15.75" customHeight="1">
      <c r="B508" s="52"/>
    </row>
    <row r="509" spans="2:2" ht="15.75" customHeight="1">
      <c r="B509" s="52"/>
    </row>
    <row r="510" spans="2:2" ht="15.75" customHeight="1">
      <c r="B510" s="52"/>
    </row>
    <row r="511" spans="2:2" ht="15.75" customHeight="1">
      <c r="B511" s="52"/>
    </row>
    <row r="512" spans="2:2" ht="15.75" customHeight="1">
      <c r="B512" s="52"/>
    </row>
    <row r="513" spans="2:2" ht="15.75" customHeight="1">
      <c r="B513" s="52"/>
    </row>
    <row r="514" spans="2:2" ht="15.75" customHeight="1">
      <c r="B514" s="52"/>
    </row>
    <row r="515" spans="2:2" ht="15.75" customHeight="1">
      <c r="B515" s="52"/>
    </row>
    <row r="516" spans="2:2" ht="15.75" customHeight="1">
      <c r="B516" s="52"/>
    </row>
    <row r="517" spans="2:2" ht="15.75" customHeight="1">
      <c r="B517" s="52"/>
    </row>
    <row r="518" spans="2:2" ht="15.75" customHeight="1">
      <c r="B518" s="52"/>
    </row>
    <row r="519" spans="2:2" ht="15.75" customHeight="1">
      <c r="B519" s="52"/>
    </row>
    <row r="520" spans="2:2" ht="15.75" customHeight="1">
      <c r="B520" s="52"/>
    </row>
    <row r="521" spans="2:2" ht="15.75" customHeight="1">
      <c r="B521" s="52"/>
    </row>
    <row r="522" spans="2:2" ht="15.75" customHeight="1">
      <c r="B522" s="52"/>
    </row>
    <row r="523" spans="2:2" ht="15.75" customHeight="1">
      <c r="B523" s="52"/>
    </row>
    <row r="524" spans="2:2" ht="15.75" customHeight="1">
      <c r="B524" s="52"/>
    </row>
    <row r="525" spans="2:2" ht="15.75" customHeight="1">
      <c r="B525" s="52"/>
    </row>
    <row r="526" spans="2:2" ht="15.75" customHeight="1">
      <c r="B526" s="52"/>
    </row>
    <row r="527" spans="2:2" ht="15.75" customHeight="1">
      <c r="B527" s="52"/>
    </row>
    <row r="528" spans="2:2" ht="15.75" customHeight="1">
      <c r="B528" s="52"/>
    </row>
    <row r="529" spans="2:2" ht="15.75" customHeight="1">
      <c r="B529" s="52"/>
    </row>
    <row r="530" spans="2:2" ht="15.75" customHeight="1">
      <c r="B530" s="52"/>
    </row>
    <row r="531" spans="2:2" ht="15.75" customHeight="1">
      <c r="B531" s="52"/>
    </row>
    <row r="532" spans="2:2" ht="15.75" customHeight="1">
      <c r="B532" s="52"/>
    </row>
    <row r="533" spans="2:2" ht="15.75" customHeight="1">
      <c r="B533" s="52"/>
    </row>
    <row r="534" spans="2:2" ht="15.75" customHeight="1">
      <c r="B534" s="52"/>
    </row>
    <row r="535" spans="2:2" ht="15.75" customHeight="1">
      <c r="B535" s="52"/>
    </row>
    <row r="536" spans="2:2" ht="15.75" customHeight="1">
      <c r="B536" s="52"/>
    </row>
    <row r="537" spans="2:2" ht="15.75" customHeight="1">
      <c r="B537" s="52"/>
    </row>
    <row r="538" spans="2:2" ht="15.75" customHeight="1">
      <c r="B538" s="52"/>
    </row>
    <row r="539" spans="2:2" ht="15.75" customHeight="1">
      <c r="B539" s="52"/>
    </row>
    <row r="540" spans="2:2" ht="15.75" customHeight="1">
      <c r="B540" s="52"/>
    </row>
    <row r="541" spans="2:2" ht="15.75" customHeight="1">
      <c r="B541" s="52"/>
    </row>
    <row r="542" spans="2:2" ht="15.75" customHeight="1">
      <c r="B542" s="52"/>
    </row>
    <row r="543" spans="2:2" ht="15.75" customHeight="1">
      <c r="B543" s="52"/>
    </row>
    <row r="544" spans="2:2" ht="15.75" customHeight="1">
      <c r="B544" s="52"/>
    </row>
    <row r="545" spans="2:2" ht="15.75" customHeight="1">
      <c r="B545" s="52"/>
    </row>
    <row r="546" spans="2:2" ht="15.75" customHeight="1">
      <c r="B546" s="52"/>
    </row>
    <row r="547" spans="2:2" ht="15.75" customHeight="1">
      <c r="B547" s="52"/>
    </row>
    <row r="548" spans="2:2" ht="15.75" customHeight="1">
      <c r="B548" s="52"/>
    </row>
    <row r="549" spans="2:2" ht="15.75" customHeight="1">
      <c r="B549" s="52"/>
    </row>
    <row r="550" spans="2:2" ht="15.75" customHeight="1">
      <c r="B550" s="52"/>
    </row>
    <row r="551" spans="2:2" ht="15.75" customHeight="1">
      <c r="B551" s="52"/>
    </row>
    <row r="552" spans="2:2" ht="15.75" customHeight="1">
      <c r="B552" s="52"/>
    </row>
    <row r="553" spans="2:2" ht="15.75" customHeight="1">
      <c r="B553" s="52"/>
    </row>
    <row r="554" spans="2:2" ht="15.75" customHeight="1">
      <c r="B554" s="52"/>
    </row>
    <row r="555" spans="2:2" ht="15.75" customHeight="1">
      <c r="B555" s="52"/>
    </row>
    <row r="556" spans="2:2" ht="15.75" customHeight="1">
      <c r="B556" s="52"/>
    </row>
    <row r="557" spans="2:2" ht="15.75" customHeight="1">
      <c r="B557" s="52"/>
    </row>
    <row r="558" spans="2:2" ht="15.75" customHeight="1">
      <c r="B558" s="52"/>
    </row>
    <row r="559" spans="2:2" ht="15.75" customHeight="1">
      <c r="B559" s="52"/>
    </row>
    <row r="560" spans="2:2" ht="15.75" customHeight="1">
      <c r="B560" s="52"/>
    </row>
    <row r="561" spans="2:2" ht="15.75" customHeight="1">
      <c r="B561" s="52"/>
    </row>
    <row r="562" spans="2:2" ht="15.75" customHeight="1">
      <c r="B562" s="52"/>
    </row>
    <row r="563" spans="2:2" ht="15.75" customHeight="1">
      <c r="B563" s="52"/>
    </row>
    <row r="564" spans="2:2" ht="15.75" customHeight="1">
      <c r="B564" s="52"/>
    </row>
    <row r="565" spans="2:2" ht="15.75" customHeight="1">
      <c r="B565" s="52"/>
    </row>
    <row r="566" spans="2:2" ht="15.75" customHeight="1">
      <c r="B566" s="52"/>
    </row>
    <row r="567" spans="2:2" ht="15.75" customHeight="1">
      <c r="B567" s="52"/>
    </row>
    <row r="568" spans="2:2" ht="15.75" customHeight="1">
      <c r="B568" s="52"/>
    </row>
    <row r="569" spans="2:2" ht="15.75" customHeight="1">
      <c r="B569" s="52"/>
    </row>
    <row r="570" spans="2:2" ht="15.75" customHeight="1">
      <c r="B570" s="52"/>
    </row>
    <row r="571" spans="2:2" ht="15.75" customHeight="1">
      <c r="B571" s="52"/>
    </row>
    <row r="572" spans="2:2" ht="15.75" customHeight="1">
      <c r="B572" s="52"/>
    </row>
    <row r="573" spans="2:2" ht="15.75" customHeight="1">
      <c r="B573" s="52"/>
    </row>
    <row r="574" spans="2:2" ht="15.75" customHeight="1">
      <c r="B574" s="52"/>
    </row>
    <row r="575" spans="2:2" ht="15.75" customHeight="1">
      <c r="B575" s="52"/>
    </row>
    <row r="576" spans="2:2" ht="15.75" customHeight="1">
      <c r="B576" s="52"/>
    </row>
    <row r="577" spans="2:2" ht="15.75" customHeight="1">
      <c r="B577" s="52"/>
    </row>
    <row r="578" spans="2:2" ht="15.75" customHeight="1">
      <c r="B578" s="52"/>
    </row>
    <row r="579" spans="2:2" ht="15.75" customHeight="1">
      <c r="B579" s="52"/>
    </row>
    <row r="580" spans="2:2" ht="15.75" customHeight="1">
      <c r="B580" s="52"/>
    </row>
    <row r="581" spans="2:2" ht="15.75" customHeight="1">
      <c r="B581" s="52"/>
    </row>
    <row r="582" spans="2:2" ht="15.75" customHeight="1">
      <c r="B582" s="52"/>
    </row>
    <row r="583" spans="2:2" ht="15.75" customHeight="1">
      <c r="B583" s="52"/>
    </row>
    <row r="584" spans="2:2" ht="15.75" customHeight="1">
      <c r="B584" s="52"/>
    </row>
    <row r="585" spans="2:2" ht="15.75" customHeight="1">
      <c r="B585" s="52"/>
    </row>
    <row r="586" spans="2:2" ht="15.75" customHeight="1">
      <c r="B586" s="52"/>
    </row>
    <row r="587" spans="2:2" ht="15.75" customHeight="1">
      <c r="B587" s="52"/>
    </row>
    <row r="588" spans="2:2" ht="15.75" customHeight="1">
      <c r="B588" s="52"/>
    </row>
    <row r="589" spans="2:2" ht="15.75" customHeight="1">
      <c r="B589" s="52"/>
    </row>
    <row r="590" spans="2:2" ht="15.75" customHeight="1">
      <c r="B590" s="52"/>
    </row>
    <row r="591" spans="2:2" ht="15.75" customHeight="1">
      <c r="B591" s="52"/>
    </row>
    <row r="592" spans="2:2" ht="15.75" customHeight="1">
      <c r="B592" s="52"/>
    </row>
    <row r="593" spans="2:2" ht="15.75" customHeight="1">
      <c r="B593" s="52"/>
    </row>
    <row r="594" spans="2:2" ht="15.75" customHeight="1">
      <c r="B594" s="52"/>
    </row>
    <row r="595" spans="2:2" ht="15.75" customHeight="1">
      <c r="B595" s="52"/>
    </row>
    <row r="596" spans="2:2" ht="15.75" customHeight="1">
      <c r="B596" s="52"/>
    </row>
    <row r="597" spans="2:2" ht="15.75" customHeight="1">
      <c r="B597" s="52"/>
    </row>
    <row r="598" spans="2:2" ht="15.75" customHeight="1">
      <c r="B598" s="52"/>
    </row>
    <row r="599" spans="2:2" ht="15.75" customHeight="1">
      <c r="B599" s="52"/>
    </row>
    <row r="600" spans="2:2" ht="15.75" customHeight="1">
      <c r="B600" s="52"/>
    </row>
    <row r="601" spans="2:2" ht="15.75" customHeight="1">
      <c r="B601" s="52"/>
    </row>
    <row r="602" spans="2:2" ht="15.75" customHeight="1">
      <c r="B602" s="52"/>
    </row>
    <row r="603" spans="2:2" ht="15.75" customHeight="1">
      <c r="B603" s="52"/>
    </row>
    <row r="604" spans="2:2" ht="15.75" customHeight="1">
      <c r="B604" s="52"/>
    </row>
    <row r="605" spans="2:2" ht="15.75" customHeight="1">
      <c r="B605" s="52"/>
    </row>
    <row r="606" spans="2:2" ht="15.75" customHeight="1">
      <c r="B606" s="52"/>
    </row>
    <row r="607" spans="2:2" ht="15.75" customHeight="1">
      <c r="B607" s="52"/>
    </row>
    <row r="608" spans="2:2" ht="15.75" customHeight="1">
      <c r="B608" s="52"/>
    </row>
    <row r="609" spans="2:2" ht="15.75" customHeight="1">
      <c r="B609" s="52"/>
    </row>
    <row r="610" spans="2:2" ht="15.75" customHeight="1">
      <c r="B610" s="52"/>
    </row>
    <row r="611" spans="2:2" ht="15.75" customHeight="1">
      <c r="B611" s="52"/>
    </row>
    <row r="612" spans="2:2" ht="15.75" customHeight="1">
      <c r="B612" s="52"/>
    </row>
    <row r="613" spans="2:2" ht="15.75" customHeight="1">
      <c r="B613" s="52"/>
    </row>
    <row r="614" spans="2:2" ht="15.75" customHeight="1">
      <c r="B614" s="52"/>
    </row>
    <row r="615" spans="2:2" ht="15.75" customHeight="1">
      <c r="B615" s="52"/>
    </row>
    <row r="616" spans="2:2" ht="15.75" customHeight="1">
      <c r="B616" s="52"/>
    </row>
    <row r="617" spans="2:2" ht="15.75" customHeight="1">
      <c r="B617" s="52"/>
    </row>
    <row r="618" spans="2:2" ht="15.75" customHeight="1">
      <c r="B618" s="52"/>
    </row>
    <row r="619" spans="2:2" ht="15.75" customHeight="1">
      <c r="B619" s="52"/>
    </row>
    <row r="620" spans="2:2" ht="15.75" customHeight="1">
      <c r="B620" s="52"/>
    </row>
    <row r="621" spans="2:2" ht="15.75" customHeight="1">
      <c r="B621" s="52"/>
    </row>
    <row r="622" spans="2:2" ht="15.75" customHeight="1">
      <c r="B622" s="52"/>
    </row>
    <row r="623" spans="2:2" ht="15.75" customHeight="1">
      <c r="B623" s="52"/>
    </row>
    <row r="624" spans="2:2" ht="15.75" customHeight="1">
      <c r="B624" s="52"/>
    </row>
    <row r="625" spans="2:2" ht="15.75" customHeight="1">
      <c r="B625" s="52"/>
    </row>
    <row r="626" spans="2:2" ht="15.75" customHeight="1">
      <c r="B626" s="52"/>
    </row>
    <row r="627" spans="2:2" ht="15.75" customHeight="1">
      <c r="B627" s="52"/>
    </row>
    <row r="628" spans="2:2" ht="15.75" customHeight="1">
      <c r="B628" s="52"/>
    </row>
    <row r="629" spans="2:2" ht="15.75" customHeight="1">
      <c r="B629" s="52"/>
    </row>
    <row r="630" spans="2:2" ht="15.75" customHeight="1">
      <c r="B630" s="52"/>
    </row>
    <row r="631" spans="2:2" ht="15.75" customHeight="1">
      <c r="B631" s="52"/>
    </row>
    <row r="632" spans="2:2" ht="15.75" customHeight="1">
      <c r="B632" s="52"/>
    </row>
    <row r="633" spans="2:2" ht="15.75" customHeight="1">
      <c r="B633" s="52"/>
    </row>
    <row r="634" spans="2:2" ht="15.75" customHeight="1">
      <c r="B634" s="52"/>
    </row>
    <row r="635" spans="2:2" ht="15.75" customHeight="1">
      <c r="B635" s="52"/>
    </row>
    <row r="636" spans="2:2" ht="15.75" customHeight="1">
      <c r="B636" s="52"/>
    </row>
    <row r="637" spans="2:2" ht="15.75" customHeight="1">
      <c r="B637" s="52"/>
    </row>
    <row r="638" spans="2:2" ht="15.75" customHeight="1">
      <c r="B638" s="52"/>
    </row>
    <row r="639" spans="2:2" ht="15.75" customHeight="1">
      <c r="B639" s="52"/>
    </row>
    <row r="640" spans="2:2" ht="15.75" customHeight="1">
      <c r="B640" s="52"/>
    </row>
    <row r="641" spans="2:2" ht="15.75" customHeight="1">
      <c r="B641" s="52"/>
    </row>
    <row r="642" spans="2:2" ht="15.75" customHeight="1">
      <c r="B642" s="52"/>
    </row>
    <row r="643" spans="2:2" ht="15.75" customHeight="1">
      <c r="B643" s="52"/>
    </row>
    <row r="644" spans="2:2" ht="15.75" customHeight="1">
      <c r="B644" s="52"/>
    </row>
    <row r="645" spans="2:2" ht="15.75" customHeight="1">
      <c r="B645" s="52"/>
    </row>
    <row r="646" spans="2:2" ht="15.75" customHeight="1">
      <c r="B646" s="52"/>
    </row>
    <row r="647" spans="2:2" ht="15.75" customHeight="1">
      <c r="B647" s="52"/>
    </row>
    <row r="648" spans="2:2" ht="15.75" customHeight="1">
      <c r="B648" s="52"/>
    </row>
    <row r="649" spans="2:2" ht="15.75" customHeight="1">
      <c r="B649" s="52"/>
    </row>
    <row r="650" spans="2:2" ht="15.75" customHeight="1">
      <c r="B650" s="52"/>
    </row>
    <row r="651" spans="2:2" ht="15.75" customHeight="1">
      <c r="B651" s="52"/>
    </row>
    <row r="652" spans="2:2" ht="15.75" customHeight="1">
      <c r="B652" s="52"/>
    </row>
    <row r="653" spans="2:2" ht="15.75" customHeight="1">
      <c r="B653" s="52"/>
    </row>
    <row r="654" spans="2:2" ht="15.75" customHeight="1">
      <c r="B654" s="52"/>
    </row>
    <row r="655" spans="2:2" ht="15.75" customHeight="1">
      <c r="B655" s="52"/>
    </row>
    <row r="656" spans="2:2" ht="15.75" customHeight="1">
      <c r="B656" s="52"/>
    </row>
    <row r="657" spans="2:2" ht="15.75" customHeight="1">
      <c r="B657" s="52"/>
    </row>
    <row r="658" spans="2:2" ht="15.75" customHeight="1">
      <c r="B658" s="52"/>
    </row>
    <row r="659" spans="2:2" ht="15.75" customHeight="1">
      <c r="B659" s="52"/>
    </row>
    <row r="660" spans="2:2" ht="15.75" customHeight="1">
      <c r="B660" s="52"/>
    </row>
    <row r="661" spans="2:2" ht="15.75" customHeight="1">
      <c r="B661" s="52"/>
    </row>
    <row r="662" spans="2:2" ht="15.75" customHeight="1">
      <c r="B662" s="52"/>
    </row>
    <row r="663" spans="2:2" ht="15.75" customHeight="1">
      <c r="B663" s="52"/>
    </row>
    <row r="664" spans="2:2" ht="15.75" customHeight="1">
      <c r="B664" s="52"/>
    </row>
    <row r="665" spans="2:2" ht="15.75" customHeight="1">
      <c r="B665" s="52"/>
    </row>
    <row r="666" spans="2:2" ht="15.75" customHeight="1">
      <c r="B666" s="52"/>
    </row>
    <row r="667" spans="2:2" ht="15.75" customHeight="1">
      <c r="B667" s="52"/>
    </row>
    <row r="668" spans="2:2" ht="15.75" customHeight="1">
      <c r="B668" s="52"/>
    </row>
    <row r="669" spans="2:2" ht="15.75" customHeight="1">
      <c r="B669" s="52"/>
    </row>
    <row r="670" spans="2:2" ht="15.75" customHeight="1">
      <c r="B670" s="52"/>
    </row>
    <row r="671" spans="2:2" ht="15.75" customHeight="1">
      <c r="B671" s="52"/>
    </row>
    <row r="672" spans="2:2" ht="15.75" customHeight="1">
      <c r="B672" s="52"/>
    </row>
    <row r="673" spans="2:2" ht="15.75" customHeight="1">
      <c r="B673" s="52"/>
    </row>
    <row r="674" spans="2:2" ht="15.75" customHeight="1">
      <c r="B674" s="52"/>
    </row>
    <row r="675" spans="2:2" ht="15.75" customHeight="1">
      <c r="B675" s="52"/>
    </row>
    <row r="676" spans="2:2" ht="15.75" customHeight="1">
      <c r="B676" s="52"/>
    </row>
    <row r="677" spans="2:2" ht="15.75" customHeight="1">
      <c r="B677" s="52"/>
    </row>
    <row r="678" spans="2:2" ht="15.75" customHeight="1">
      <c r="B678" s="52"/>
    </row>
    <row r="679" spans="2:2" ht="15.75" customHeight="1">
      <c r="B679" s="52"/>
    </row>
    <row r="680" spans="2:2" ht="15.75" customHeight="1">
      <c r="B680" s="52"/>
    </row>
    <row r="681" spans="2:2" ht="15.75" customHeight="1">
      <c r="B681" s="52"/>
    </row>
    <row r="682" spans="2:2" ht="15.75" customHeight="1">
      <c r="B682" s="52"/>
    </row>
    <row r="683" spans="2:2" ht="15.75" customHeight="1">
      <c r="B683" s="52"/>
    </row>
    <row r="684" spans="2:2" ht="15.75" customHeight="1">
      <c r="B684" s="52"/>
    </row>
    <row r="685" spans="2:2" ht="15.75" customHeight="1">
      <c r="B685" s="52"/>
    </row>
    <row r="686" spans="2:2" ht="15.75" customHeight="1">
      <c r="B686" s="52"/>
    </row>
    <row r="687" spans="2:2" ht="15.75" customHeight="1">
      <c r="B687" s="52"/>
    </row>
    <row r="688" spans="2:2" ht="15.75" customHeight="1">
      <c r="B688" s="52"/>
    </row>
    <row r="689" spans="2:2" ht="15.75" customHeight="1">
      <c r="B689" s="52"/>
    </row>
    <row r="690" spans="2:2" ht="15.75" customHeight="1">
      <c r="B690" s="52"/>
    </row>
    <row r="691" spans="2:2" ht="15.75" customHeight="1">
      <c r="B691" s="52"/>
    </row>
    <row r="692" spans="2:2" ht="15.75" customHeight="1">
      <c r="B692" s="52"/>
    </row>
    <row r="693" spans="2:2" ht="15.75" customHeight="1">
      <c r="B693" s="52"/>
    </row>
    <row r="694" spans="2:2" ht="15.75" customHeight="1">
      <c r="B694" s="52"/>
    </row>
    <row r="695" spans="2:2" ht="15.75" customHeight="1">
      <c r="B695" s="52"/>
    </row>
    <row r="696" spans="2:2" ht="15.75" customHeight="1">
      <c r="B696" s="52"/>
    </row>
    <row r="697" spans="2:2" ht="15.75" customHeight="1">
      <c r="B697" s="52"/>
    </row>
    <row r="698" spans="2:2" ht="15.75" customHeight="1">
      <c r="B698" s="52"/>
    </row>
    <row r="699" spans="2:2" ht="15.75" customHeight="1">
      <c r="B699" s="52"/>
    </row>
    <row r="700" spans="2:2" ht="15.75" customHeight="1">
      <c r="B700" s="52"/>
    </row>
    <row r="701" spans="2:2" ht="15.75" customHeight="1">
      <c r="B701" s="52"/>
    </row>
    <row r="702" spans="2:2" ht="15.75" customHeight="1">
      <c r="B702" s="52"/>
    </row>
    <row r="703" spans="2:2" ht="15.75" customHeight="1">
      <c r="B703" s="52"/>
    </row>
    <row r="704" spans="2:2" ht="15.75" customHeight="1">
      <c r="B704" s="52"/>
    </row>
    <row r="705" spans="2:2" ht="15.75" customHeight="1">
      <c r="B705" s="52"/>
    </row>
    <row r="706" spans="2:2" ht="15.75" customHeight="1">
      <c r="B706" s="52"/>
    </row>
    <row r="707" spans="2:2" ht="15.75" customHeight="1">
      <c r="B707" s="52"/>
    </row>
    <row r="708" spans="2:2" ht="15.75" customHeight="1">
      <c r="B708" s="52"/>
    </row>
    <row r="709" spans="2:2" ht="15.75" customHeight="1">
      <c r="B709" s="52"/>
    </row>
    <row r="710" spans="2:2" ht="15.75" customHeight="1">
      <c r="B710" s="52"/>
    </row>
    <row r="711" spans="2:2" ht="15.75" customHeight="1">
      <c r="B711" s="52"/>
    </row>
    <row r="712" spans="2:2" ht="15.75" customHeight="1">
      <c r="B712" s="52"/>
    </row>
    <row r="713" spans="2:2" ht="15.75" customHeight="1">
      <c r="B713" s="52"/>
    </row>
    <row r="714" spans="2:2" ht="15.75" customHeight="1">
      <c r="B714" s="52"/>
    </row>
    <row r="715" spans="2:2" ht="15.75" customHeight="1">
      <c r="B715" s="52"/>
    </row>
    <row r="716" spans="2:2" ht="15.75" customHeight="1">
      <c r="B716" s="52"/>
    </row>
    <row r="717" spans="2:2" ht="15.75" customHeight="1">
      <c r="B717" s="52"/>
    </row>
    <row r="718" spans="2:2" ht="15.75" customHeight="1">
      <c r="B718" s="52"/>
    </row>
    <row r="719" spans="2:2" ht="15.75" customHeight="1">
      <c r="B719" s="52"/>
    </row>
    <row r="720" spans="2:2" ht="15.75" customHeight="1">
      <c r="B720" s="52"/>
    </row>
    <row r="721" spans="2:2" ht="15.75" customHeight="1">
      <c r="B721" s="52"/>
    </row>
    <row r="722" spans="2:2" ht="15.75" customHeight="1">
      <c r="B722" s="52"/>
    </row>
    <row r="723" spans="2:2" ht="15.75" customHeight="1">
      <c r="B723" s="52"/>
    </row>
    <row r="724" spans="2:2" ht="15.75" customHeight="1">
      <c r="B724" s="52"/>
    </row>
    <row r="725" spans="2:2" ht="15.75" customHeight="1">
      <c r="B725" s="52"/>
    </row>
    <row r="726" spans="2:2" ht="15.75" customHeight="1">
      <c r="B726" s="52"/>
    </row>
    <row r="727" spans="2:2" ht="15.75" customHeight="1">
      <c r="B727" s="52"/>
    </row>
    <row r="728" spans="2:2" ht="15.75" customHeight="1">
      <c r="B728" s="52"/>
    </row>
    <row r="729" spans="2:2" ht="15.75" customHeight="1">
      <c r="B729" s="52"/>
    </row>
    <row r="730" spans="2:2" ht="15.75" customHeight="1">
      <c r="B730" s="52"/>
    </row>
    <row r="731" spans="2:2" ht="15.75" customHeight="1">
      <c r="B731" s="52"/>
    </row>
    <row r="732" spans="2:2" ht="15.75" customHeight="1">
      <c r="B732" s="52"/>
    </row>
    <row r="733" spans="2:2" ht="15.75" customHeight="1">
      <c r="B733" s="52"/>
    </row>
    <row r="734" spans="2:2" ht="15.75" customHeight="1">
      <c r="B734" s="52"/>
    </row>
    <row r="735" spans="2:2" ht="15.75" customHeight="1">
      <c r="B735" s="52"/>
    </row>
    <row r="736" spans="2:2" ht="15.75" customHeight="1">
      <c r="B736" s="52"/>
    </row>
    <row r="737" spans="2:2" ht="15.75" customHeight="1">
      <c r="B737" s="52"/>
    </row>
    <row r="738" spans="2:2" ht="15.75" customHeight="1">
      <c r="B738" s="52"/>
    </row>
    <row r="739" spans="2:2" ht="15.75" customHeight="1">
      <c r="B739" s="52"/>
    </row>
    <row r="740" spans="2:2" ht="15.75" customHeight="1">
      <c r="B740" s="52"/>
    </row>
    <row r="741" spans="2:2" ht="15.75" customHeight="1">
      <c r="B741" s="52"/>
    </row>
    <row r="742" spans="2:2" ht="15.75" customHeight="1">
      <c r="B742" s="52"/>
    </row>
    <row r="743" spans="2:2" ht="15.75" customHeight="1">
      <c r="B743" s="52"/>
    </row>
    <row r="744" spans="2:2" ht="15.75" customHeight="1">
      <c r="B744" s="52"/>
    </row>
    <row r="745" spans="2:2" ht="15.75" customHeight="1">
      <c r="B745" s="52"/>
    </row>
    <row r="746" spans="2:2" ht="15.75" customHeight="1">
      <c r="B746" s="52"/>
    </row>
    <row r="747" spans="2:2" ht="15.75" customHeight="1">
      <c r="B747" s="52"/>
    </row>
    <row r="748" spans="2:2" ht="15.75" customHeight="1">
      <c r="B748" s="52"/>
    </row>
    <row r="749" spans="2:2" ht="15.75" customHeight="1">
      <c r="B749" s="52"/>
    </row>
    <row r="750" spans="2:2" ht="15.75" customHeight="1">
      <c r="B750" s="52"/>
    </row>
    <row r="751" spans="2:2" ht="15.75" customHeight="1">
      <c r="B751" s="52"/>
    </row>
    <row r="752" spans="2:2" ht="15.75" customHeight="1">
      <c r="B752" s="52"/>
    </row>
    <row r="753" spans="2:2" ht="15.75" customHeight="1">
      <c r="B753" s="52"/>
    </row>
    <row r="754" spans="2:2" ht="15.75" customHeight="1">
      <c r="B754" s="52"/>
    </row>
    <row r="755" spans="2:2" ht="15.75" customHeight="1">
      <c r="B755" s="52"/>
    </row>
    <row r="756" spans="2:2" ht="15.75" customHeight="1">
      <c r="B756" s="52"/>
    </row>
    <row r="757" spans="2:2" ht="15.75" customHeight="1">
      <c r="B757" s="52"/>
    </row>
    <row r="758" spans="2:2" ht="15.75" customHeight="1">
      <c r="B758" s="52"/>
    </row>
    <row r="759" spans="2:2" ht="15.75" customHeight="1">
      <c r="B759" s="52"/>
    </row>
    <row r="760" spans="2:2" ht="15.75" customHeight="1">
      <c r="B760" s="52"/>
    </row>
    <row r="761" spans="2:2" ht="15.75" customHeight="1">
      <c r="B761" s="52"/>
    </row>
    <row r="762" spans="2:2" ht="15.75" customHeight="1">
      <c r="B762" s="52"/>
    </row>
    <row r="763" spans="2:2" ht="15.75" customHeight="1">
      <c r="B763" s="52"/>
    </row>
    <row r="764" spans="2:2" ht="15.75" customHeight="1">
      <c r="B764" s="52"/>
    </row>
    <row r="765" spans="2:2" ht="15.75" customHeight="1">
      <c r="B765" s="52"/>
    </row>
    <row r="766" spans="2:2" ht="15.75" customHeight="1">
      <c r="B766" s="52"/>
    </row>
    <row r="767" spans="2:2" ht="15.75" customHeight="1">
      <c r="B767" s="52"/>
    </row>
    <row r="768" spans="2:2" ht="15.75" customHeight="1">
      <c r="B768" s="52"/>
    </row>
    <row r="769" spans="2:2" ht="15.75" customHeight="1">
      <c r="B769" s="52"/>
    </row>
    <row r="770" spans="2:2" ht="15.75" customHeight="1">
      <c r="B770" s="52"/>
    </row>
    <row r="771" spans="2:2" ht="15.75" customHeight="1">
      <c r="B771" s="52"/>
    </row>
    <row r="772" spans="2:2" ht="15.75" customHeight="1">
      <c r="B772" s="52"/>
    </row>
    <row r="773" spans="2:2" ht="15.75" customHeight="1">
      <c r="B773" s="52"/>
    </row>
    <row r="774" spans="2:2" ht="15.75" customHeight="1">
      <c r="B774" s="52"/>
    </row>
    <row r="775" spans="2:2" ht="15.75" customHeight="1">
      <c r="B775" s="52"/>
    </row>
    <row r="776" spans="2:2" ht="15.75" customHeight="1">
      <c r="B776" s="52"/>
    </row>
    <row r="777" spans="2:2" ht="15.75" customHeight="1">
      <c r="B777" s="52"/>
    </row>
    <row r="778" spans="2:2" ht="15.75" customHeight="1">
      <c r="B778" s="52"/>
    </row>
    <row r="779" spans="2:2" ht="15.75" customHeight="1">
      <c r="B779" s="52"/>
    </row>
    <row r="780" spans="2:2" ht="15.75" customHeight="1">
      <c r="B780" s="52"/>
    </row>
    <row r="781" spans="2:2" ht="15.75" customHeight="1">
      <c r="B781" s="52"/>
    </row>
    <row r="782" spans="2:2" ht="15.75" customHeight="1">
      <c r="B782" s="52"/>
    </row>
    <row r="783" spans="2:2" ht="15.75" customHeight="1">
      <c r="B783" s="52"/>
    </row>
    <row r="784" spans="2:2" ht="15.75" customHeight="1">
      <c r="B784" s="52"/>
    </row>
    <row r="785" spans="2:2" ht="15.75" customHeight="1">
      <c r="B785" s="52"/>
    </row>
    <row r="786" spans="2:2" ht="15.75" customHeight="1">
      <c r="B786" s="52"/>
    </row>
    <row r="787" spans="2:2" ht="15.75" customHeight="1">
      <c r="B787" s="52"/>
    </row>
    <row r="788" spans="2:2" ht="15.75" customHeight="1">
      <c r="B788" s="52"/>
    </row>
    <row r="789" spans="2:2" ht="15.75" customHeight="1">
      <c r="B789" s="52"/>
    </row>
    <row r="790" spans="2:2" ht="15.75" customHeight="1">
      <c r="B790" s="52"/>
    </row>
    <row r="791" spans="2:2" ht="15.75" customHeight="1">
      <c r="B791" s="52"/>
    </row>
    <row r="792" spans="2:2" ht="15.75" customHeight="1">
      <c r="B792" s="52"/>
    </row>
    <row r="793" spans="2:2" ht="15.75" customHeight="1">
      <c r="B793" s="52"/>
    </row>
    <row r="794" spans="2:2" ht="15.75" customHeight="1">
      <c r="B794" s="52"/>
    </row>
    <row r="795" spans="2:2" ht="15.75" customHeight="1">
      <c r="B795" s="52"/>
    </row>
    <row r="796" spans="2:2" ht="15.75" customHeight="1">
      <c r="B796" s="52"/>
    </row>
    <row r="797" spans="2:2" ht="15.75" customHeight="1">
      <c r="B797" s="52"/>
    </row>
    <row r="798" spans="2:2" ht="15.75" customHeight="1">
      <c r="B798" s="52"/>
    </row>
    <row r="799" spans="2:2" ht="15.75" customHeight="1">
      <c r="B799" s="52"/>
    </row>
    <row r="800" spans="2:2" ht="15.75" customHeight="1">
      <c r="B800" s="52"/>
    </row>
    <row r="801" spans="2:2" ht="15.75" customHeight="1">
      <c r="B801" s="52"/>
    </row>
    <row r="802" spans="2:2" ht="15.75" customHeight="1">
      <c r="B802" s="52"/>
    </row>
    <row r="803" spans="2:2" ht="15.75" customHeight="1">
      <c r="B803" s="52"/>
    </row>
    <row r="804" spans="2:2" ht="15.75" customHeight="1">
      <c r="B804" s="52"/>
    </row>
    <row r="805" spans="2:2" ht="15.75" customHeight="1">
      <c r="B805" s="52"/>
    </row>
    <row r="806" spans="2:2" ht="15.75" customHeight="1">
      <c r="B806" s="52"/>
    </row>
    <row r="807" spans="2:2" ht="15.75" customHeight="1">
      <c r="B807" s="52"/>
    </row>
    <row r="808" spans="2:2" ht="15.75" customHeight="1">
      <c r="B808" s="52"/>
    </row>
    <row r="809" spans="2:2" ht="15.75" customHeight="1">
      <c r="B809" s="52"/>
    </row>
    <row r="810" spans="2:2" ht="15.75" customHeight="1">
      <c r="B810" s="52"/>
    </row>
    <row r="811" spans="2:2" ht="15.75" customHeight="1">
      <c r="B811" s="52"/>
    </row>
    <row r="812" spans="2:2" ht="15.75" customHeight="1">
      <c r="B812" s="52"/>
    </row>
    <row r="813" spans="2:2" ht="15.75" customHeight="1">
      <c r="B813" s="52"/>
    </row>
    <row r="814" spans="2:2" ht="15.75" customHeight="1">
      <c r="B814" s="52"/>
    </row>
    <row r="815" spans="2:2" ht="15.75" customHeight="1">
      <c r="B815" s="52"/>
    </row>
    <row r="816" spans="2:2" ht="15.75" customHeight="1">
      <c r="B816" s="52"/>
    </row>
    <row r="817" spans="2:2" ht="15.75" customHeight="1">
      <c r="B817" s="52"/>
    </row>
    <row r="818" spans="2:2" ht="15.75" customHeight="1">
      <c r="B818" s="52"/>
    </row>
    <row r="819" spans="2:2" ht="15.75" customHeight="1">
      <c r="B819" s="52"/>
    </row>
    <row r="820" spans="2:2" ht="15.75" customHeight="1">
      <c r="B820" s="52"/>
    </row>
    <row r="821" spans="2:2" ht="15.75" customHeight="1">
      <c r="B821" s="52"/>
    </row>
    <row r="822" spans="2:2" ht="15.75" customHeight="1">
      <c r="B822" s="52"/>
    </row>
    <row r="823" spans="2:2" ht="15.75" customHeight="1">
      <c r="B823" s="52"/>
    </row>
    <row r="824" spans="2:2" ht="15.75" customHeight="1">
      <c r="B824" s="52"/>
    </row>
    <row r="825" spans="2:2" ht="15.75" customHeight="1">
      <c r="B825" s="52"/>
    </row>
    <row r="826" spans="2:2" ht="15.75" customHeight="1">
      <c r="B826" s="52"/>
    </row>
    <row r="827" spans="2:2" ht="15.75" customHeight="1">
      <c r="B827" s="52"/>
    </row>
    <row r="828" spans="2:2" ht="15.75" customHeight="1">
      <c r="B828" s="52"/>
    </row>
    <row r="829" spans="2:2" ht="15.75" customHeight="1">
      <c r="B829" s="52"/>
    </row>
    <row r="830" spans="2:2" ht="15.75" customHeight="1">
      <c r="B830" s="52"/>
    </row>
    <row r="831" spans="2:2" ht="15.75" customHeight="1">
      <c r="B831" s="52"/>
    </row>
    <row r="832" spans="2:2" ht="15.75" customHeight="1">
      <c r="B832" s="52"/>
    </row>
    <row r="833" spans="2:2" ht="15.75" customHeight="1">
      <c r="B833" s="52"/>
    </row>
    <row r="834" spans="2:2" ht="15.75" customHeight="1">
      <c r="B834" s="52"/>
    </row>
    <row r="835" spans="2:2" ht="15.75" customHeight="1">
      <c r="B835" s="52"/>
    </row>
    <row r="836" spans="2:2" ht="15.75" customHeight="1">
      <c r="B836" s="52"/>
    </row>
    <row r="837" spans="2:2" ht="15.75" customHeight="1">
      <c r="B837" s="52"/>
    </row>
    <row r="838" spans="2:2" ht="15.75" customHeight="1">
      <c r="B838" s="52"/>
    </row>
    <row r="839" spans="2:2" ht="15.75" customHeight="1">
      <c r="B839" s="52"/>
    </row>
    <row r="840" spans="2:2" ht="15.75" customHeight="1">
      <c r="B840" s="52"/>
    </row>
    <row r="841" spans="2:2" ht="15.75" customHeight="1">
      <c r="B841" s="52"/>
    </row>
    <row r="842" spans="2:2" ht="15.75" customHeight="1">
      <c r="B842" s="52"/>
    </row>
    <row r="843" spans="2:2" ht="15.75" customHeight="1">
      <c r="B843" s="52"/>
    </row>
    <row r="844" spans="2:2" ht="15.75" customHeight="1">
      <c r="B844" s="52"/>
    </row>
    <row r="845" spans="2:2" ht="15.75" customHeight="1">
      <c r="B845" s="52"/>
    </row>
    <row r="846" spans="2:2" ht="15.75" customHeight="1">
      <c r="B846" s="52"/>
    </row>
    <row r="847" spans="2:2" ht="15.75" customHeight="1">
      <c r="B847" s="52"/>
    </row>
    <row r="848" spans="2:2" ht="15.75" customHeight="1">
      <c r="B848" s="52"/>
    </row>
    <row r="849" spans="2:2" ht="15.75" customHeight="1">
      <c r="B849" s="52"/>
    </row>
    <row r="850" spans="2:2" ht="15.75" customHeight="1">
      <c r="B850" s="52"/>
    </row>
    <row r="851" spans="2:2" ht="15.75" customHeight="1">
      <c r="B851" s="52"/>
    </row>
    <row r="852" spans="2:2" ht="15.75" customHeight="1">
      <c r="B852" s="52"/>
    </row>
    <row r="853" spans="2:2" ht="15.75" customHeight="1">
      <c r="B853" s="52"/>
    </row>
    <row r="854" spans="2:2" ht="15.75" customHeight="1">
      <c r="B854" s="52"/>
    </row>
    <row r="855" spans="2:2" ht="15.75" customHeight="1">
      <c r="B855" s="52"/>
    </row>
    <row r="856" spans="2:2" ht="15.75" customHeight="1">
      <c r="B856" s="52"/>
    </row>
    <row r="857" spans="2:2" ht="15.75" customHeight="1">
      <c r="B857" s="52"/>
    </row>
    <row r="858" spans="2:2" ht="15.75" customHeight="1">
      <c r="B858" s="52"/>
    </row>
    <row r="859" spans="2:2" ht="15.75" customHeight="1">
      <c r="B859" s="52"/>
    </row>
    <row r="860" spans="2:2" ht="15.75" customHeight="1">
      <c r="B860" s="52"/>
    </row>
    <row r="861" spans="2:2" ht="15.75" customHeight="1">
      <c r="B861" s="52"/>
    </row>
    <row r="862" spans="2:2" ht="15.75" customHeight="1">
      <c r="B862" s="52"/>
    </row>
    <row r="863" spans="2:2" ht="15.75" customHeight="1">
      <c r="B863" s="52"/>
    </row>
    <row r="864" spans="2:2" ht="15.75" customHeight="1">
      <c r="B864" s="52"/>
    </row>
    <row r="865" spans="2:2" ht="15.75" customHeight="1">
      <c r="B865" s="52"/>
    </row>
    <row r="866" spans="2:2" ht="15.75" customHeight="1">
      <c r="B866" s="52"/>
    </row>
    <row r="867" spans="2:2" ht="15.75" customHeight="1">
      <c r="B867" s="52"/>
    </row>
    <row r="868" spans="2:2" ht="15.75" customHeight="1">
      <c r="B868" s="52"/>
    </row>
    <row r="869" spans="2:2" ht="15.75" customHeight="1">
      <c r="B869" s="52"/>
    </row>
    <row r="870" spans="2:2" ht="15.75" customHeight="1">
      <c r="B870" s="52"/>
    </row>
    <row r="871" spans="2:2" ht="15.75" customHeight="1">
      <c r="B871" s="52"/>
    </row>
    <row r="872" spans="2:2" ht="15.75" customHeight="1">
      <c r="B872" s="52"/>
    </row>
    <row r="873" spans="2:2" ht="15.75" customHeight="1">
      <c r="B873" s="52"/>
    </row>
    <row r="874" spans="2:2" ht="15.75" customHeight="1">
      <c r="B874" s="52"/>
    </row>
    <row r="875" spans="2:2" ht="15.75" customHeight="1">
      <c r="B875" s="52"/>
    </row>
    <row r="876" spans="2:2" ht="15.75" customHeight="1">
      <c r="B876" s="52"/>
    </row>
    <row r="877" spans="2:2" ht="15.75" customHeight="1">
      <c r="B877" s="52"/>
    </row>
    <row r="878" spans="2:2" ht="15.75" customHeight="1">
      <c r="B878" s="52"/>
    </row>
    <row r="879" spans="2:2" ht="15.75" customHeight="1">
      <c r="B879" s="52"/>
    </row>
    <row r="880" spans="2:2" ht="15.75" customHeight="1">
      <c r="B880" s="52"/>
    </row>
    <row r="881" spans="2:2" ht="15.75" customHeight="1">
      <c r="B881" s="52"/>
    </row>
    <row r="882" spans="2:2" ht="15.75" customHeight="1">
      <c r="B882" s="52"/>
    </row>
    <row r="883" spans="2:2" ht="15.75" customHeight="1">
      <c r="B883" s="52"/>
    </row>
    <row r="884" spans="2:2" ht="15.75" customHeight="1">
      <c r="B884" s="52"/>
    </row>
    <row r="885" spans="2:2" ht="15.75" customHeight="1">
      <c r="B885" s="52"/>
    </row>
    <row r="886" spans="2:2" ht="15.75" customHeight="1">
      <c r="B886" s="52"/>
    </row>
    <row r="887" spans="2:2" ht="15.75" customHeight="1">
      <c r="B887" s="52"/>
    </row>
    <row r="888" spans="2:2" ht="15.75" customHeight="1">
      <c r="B888" s="52"/>
    </row>
    <row r="889" spans="2:2" ht="15.75" customHeight="1">
      <c r="B889" s="52"/>
    </row>
    <row r="890" spans="2:2" ht="15.75" customHeight="1">
      <c r="B890" s="52"/>
    </row>
    <row r="891" spans="2:2" ht="15.75" customHeight="1">
      <c r="B891" s="52"/>
    </row>
    <row r="892" spans="2:2" ht="15.75" customHeight="1">
      <c r="B892" s="52"/>
    </row>
    <row r="893" spans="2:2" ht="15.75" customHeight="1">
      <c r="B893" s="52"/>
    </row>
    <row r="894" spans="2:2" ht="15.75" customHeight="1">
      <c r="B894" s="52"/>
    </row>
    <row r="895" spans="2:2" ht="15.75" customHeight="1">
      <c r="B895" s="52"/>
    </row>
    <row r="896" spans="2:2" ht="15.75" customHeight="1">
      <c r="B896" s="52"/>
    </row>
    <row r="897" spans="2:2" ht="15.75" customHeight="1">
      <c r="B897" s="52"/>
    </row>
    <row r="898" spans="2:2" ht="15.75" customHeight="1">
      <c r="B898" s="52"/>
    </row>
    <row r="899" spans="2:2" ht="15.75" customHeight="1">
      <c r="B899" s="52"/>
    </row>
    <row r="900" spans="2:2" ht="15.75" customHeight="1">
      <c r="B900" s="52"/>
    </row>
    <row r="901" spans="2:2" ht="15.75" customHeight="1">
      <c r="B901" s="52"/>
    </row>
    <row r="902" spans="2:2" ht="15.75" customHeight="1">
      <c r="B902" s="52"/>
    </row>
    <row r="903" spans="2:2" ht="15.75" customHeight="1">
      <c r="B903" s="52"/>
    </row>
    <row r="904" spans="2:2" ht="15.75" customHeight="1">
      <c r="B904" s="52"/>
    </row>
    <row r="905" spans="2:2" ht="15.75" customHeight="1">
      <c r="B905" s="52"/>
    </row>
    <row r="906" spans="2:2" ht="15.75" customHeight="1">
      <c r="B906" s="52"/>
    </row>
    <row r="907" spans="2:2" ht="15.75" customHeight="1">
      <c r="B907" s="52"/>
    </row>
    <row r="908" spans="2:2" ht="15.75" customHeight="1">
      <c r="B908" s="52"/>
    </row>
    <row r="909" spans="2:2" ht="15.75" customHeight="1">
      <c r="B909" s="52"/>
    </row>
    <row r="910" spans="2:2" ht="15.75" customHeight="1">
      <c r="B910" s="52"/>
    </row>
    <row r="911" spans="2:2" ht="15.75" customHeight="1">
      <c r="B911" s="52"/>
    </row>
    <row r="912" spans="2:2" ht="15.75" customHeight="1">
      <c r="B912" s="52"/>
    </row>
    <row r="913" spans="2:2" ht="15.75" customHeight="1">
      <c r="B913" s="52"/>
    </row>
    <row r="914" spans="2:2" ht="15.75" customHeight="1">
      <c r="B914" s="52"/>
    </row>
    <row r="915" spans="2:2" ht="15.75" customHeight="1">
      <c r="B915" s="52"/>
    </row>
    <row r="916" spans="2:2" ht="15.75" customHeight="1">
      <c r="B916" s="52"/>
    </row>
    <row r="917" spans="2:2" ht="15.75" customHeight="1">
      <c r="B917" s="52"/>
    </row>
    <row r="918" spans="2:2" ht="15.75" customHeight="1">
      <c r="B918" s="52"/>
    </row>
    <row r="919" spans="2:2" ht="15.75" customHeight="1">
      <c r="B919" s="52"/>
    </row>
    <row r="920" spans="2:2" ht="15.75" customHeight="1">
      <c r="B920" s="52"/>
    </row>
    <row r="921" spans="2:2" ht="15.75" customHeight="1">
      <c r="B921" s="52"/>
    </row>
    <row r="922" spans="2:2" ht="15.75" customHeight="1">
      <c r="B922" s="52"/>
    </row>
    <row r="923" spans="2:2" ht="15.75" customHeight="1">
      <c r="B923" s="52"/>
    </row>
    <row r="924" spans="2:2" ht="15.75" customHeight="1">
      <c r="B924" s="52"/>
    </row>
    <row r="925" spans="2:2" ht="15.75" customHeight="1">
      <c r="B925" s="52"/>
    </row>
    <row r="926" spans="2:2" ht="15.75" customHeight="1">
      <c r="B926" s="52"/>
    </row>
    <row r="927" spans="2:2" ht="15.75" customHeight="1">
      <c r="B927" s="52"/>
    </row>
    <row r="928" spans="2:2" ht="15.75" customHeight="1">
      <c r="B928" s="52"/>
    </row>
    <row r="929" spans="2:2" ht="15.75" customHeight="1">
      <c r="B929" s="52"/>
    </row>
    <row r="930" spans="2:2" ht="15.75" customHeight="1">
      <c r="B930" s="52"/>
    </row>
    <row r="931" spans="2:2" ht="15.75" customHeight="1">
      <c r="B931" s="52"/>
    </row>
    <row r="932" spans="2:2" ht="15.75" customHeight="1">
      <c r="B932" s="52"/>
    </row>
    <row r="933" spans="2:2" ht="15.75" customHeight="1">
      <c r="B933" s="52"/>
    </row>
    <row r="934" spans="2:2" ht="15.75" customHeight="1">
      <c r="B934" s="52"/>
    </row>
    <row r="935" spans="2:2" ht="15.75" customHeight="1">
      <c r="B935" s="52"/>
    </row>
    <row r="936" spans="2:2" ht="15.75" customHeight="1">
      <c r="B936" s="52"/>
    </row>
    <row r="937" spans="2:2" ht="15.75" customHeight="1">
      <c r="B937" s="52"/>
    </row>
    <row r="938" spans="2:2" ht="15.75" customHeight="1">
      <c r="B938" s="52"/>
    </row>
    <row r="939" spans="2:2" ht="15.75" customHeight="1">
      <c r="B939" s="52"/>
    </row>
    <row r="940" spans="2:2" ht="15.75" customHeight="1">
      <c r="B940" s="52"/>
    </row>
    <row r="941" spans="2:2" ht="15.75" customHeight="1">
      <c r="B941" s="52"/>
    </row>
    <row r="942" spans="2:2" ht="15.75" customHeight="1">
      <c r="B942" s="52"/>
    </row>
    <row r="943" spans="2:2" ht="15.75" customHeight="1">
      <c r="B943" s="52"/>
    </row>
    <row r="944" spans="2:2" ht="15.75" customHeight="1">
      <c r="B944" s="52"/>
    </row>
    <row r="945" spans="2:2" ht="15.75" customHeight="1">
      <c r="B945" s="52"/>
    </row>
    <row r="946" spans="2:2" ht="15.75" customHeight="1">
      <c r="B946" s="52"/>
    </row>
    <row r="947" spans="2:2" ht="15.75" customHeight="1">
      <c r="B947" s="52"/>
    </row>
    <row r="948" spans="2:2" ht="15.75" customHeight="1">
      <c r="B948" s="52"/>
    </row>
    <row r="949" spans="2:2" ht="15.75" customHeight="1">
      <c r="B949" s="52"/>
    </row>
    <row r="950" spans="2:2" ht="15.75" customHeight="1">
      <c r="B950" s="52"/>
    </row>
    <row r="951" spans="2:2" ht="15.75" customHeight="1">
      <c r="B951" s="52"/>
    </row>
    <row r="952" spans="2:2" ht="15.75" customHeight="1">
      <c r="B952" s="52"/>
    </row>
    <row r="953" spans="2:2" ht="15.75" customHeight="1">
      <c r="B953" s="52"/>
    </row>
    <row r="954" spans="2:2" ht="15.75" customHeight="1">
      <c r="B954" s="52"/>
    </row>
    <row r="955" spans="2:2" ht="15.75" customHeight="1">
      <c r="B955" s="52"/>
    </row>
    <row r="956" spans="2:2" ht="15.75" customHeight="1">
      <c r="B956" s="52"/>
    </row>
    <row r="957" spans="2:2" ht="15.75" customHeight="1">
      <c r="B957" s="52"/>
    </row>
    <row r="958" spans="2:2" ht="15.75" customHeight="1">
      <c r="B958" s="52"/>
    </row>
    <row r="959" spans="2:2" ht="15.75" customHeight="1">
      <c r="B959" s="52"/>
    </row>
    <row r="960" spans="2:2" ht="15.75" customHeight="1">
      <c r="B960" s="52"/>
    </row>
    <row r="961" spans="2:2" ht="15.75" customHeight="1">
      <c r="B961" s="52"/>
    </row>
    <row r="962" spans="2:2" ht="15.75" customHeight="1">
      <c r="B962" s="52"/>
    </row>
    <row r="963" spans="2:2" ht="15.75" customHeight="1">
      <c r="B963" s="52"/>
    </row>
    <row r="964" spans="2:2" ht="15.75" customHeight="1">
      <c r="B964" s="52"/>
    </row>
    <row r="965" spans="2:2" ht="15.75" customHeight="1">
      <c r="B965" s="52"/>
    </row>
    <row r="966" spans="2:2" ht="15.75" customHeight="1">
      <c r="B966" s="52"/>
    </row>
    <row r="967" spans="2:2" ht="15.75" customHeight="1">
      <c r="B967" s="52"/>
    </row>
    <row r="968" spans="2:2" ht="15.75" customHeight="1">
      <c r="B968" s="52"/>
    </row>
    <row r="969" spans="2:2" ht="15.75" customHeight="1">
      <c r="B969" s="52"/>
    </row>
    <row r="970" spans="2:2" ht="15.75" customHeight="1">
      <c r="B970" s="52"/>
    </row>
    <row r="971" spans="2:2" ht="15.75" customHeight="1">
      <c r="B971" s="52"/>
    </row>
    <row r="972" spans="2:2" ht="15.75" customHeight="1">
      <c r="B972" s="52"/>
    </row>
    <row r="973" spans="2:2" ht="15.75" customHeight="1">
      <c r="B973" s="52"/>
    </row>
    <row r="974" spans="2:2" ht="15.75" customHeight="1">
      <c r="B974" s="52"/>
    </row>
    <row r="975" spans="2:2" ht="15.75" customHeight="1">
      <c r="B975" s="52"/>
    </row>
    <row r="976" spans="2:2" ht="15.75" customHeight="1">
      <c r="B976" s="52"/>
    </row>
    <row r="977" spans="2:2" ht="15.75" customHeight="1">
      <c r="B977" s="52"/>
    </row>
    <row r="978" spans="2:2" ht="15.75" customHeight="1">
      <c r="B978" s="52"/>
    </row>
    <row r="979" spans="2:2" ht="15.75" customHeight="1">
      <c r="B979" s="52"/>
    </row>
    <row r="980" spans="2:2" ht="15.75" customHeight="1">
      <c r="B980" s="52"/>
    </row>
    <row r="981" spans="2:2" ht="15.75" customHeight="1">
      <c r="B981" s="52"/>
    </row>
    <row r="982" spans="2:2" ht="15.75" customHeight="1">
      <c r="B982" s="52"/>
    </row>
    <row r="983" spans="2:2" ht="15.75" customHeight="1">
      <c r="B983" s="52"/>
    </row>
    <row r="984" spans="2:2" ht="15.75" customHeight="1">
      <c r="B984" s="52"/>
    </row>
    <row r="985" spans="2:2" ht="15.75" customHeight="1">
      <c r="B985" s="52"/>
    </row>
    <row r="986" spans="2:2" ht="15.75" customHeight="1">
      <c r="B986" s="52"/>
    </row>
    <row r="987" spans="2:2" ht="15.75" customHeight="1">
      <c r="B987" s="52"/>
    </row>
    <row r="988" spans="2:2" ht="15.75" customHeight="1">
      <c r="B988" s="52"/>
    </row>
    <row r="989" spans="2:2" ht="15.75" customHeight="1">
      <c r="B989" s="52"/>
    </row>
    <row r="990" spans="2:2" ht="15.75" customHeight="1">
      <c r="B990" s="52"/>
    </row>
    <row r="991" spans="2:2" ht="15.75" customHeight="1">
      <c r="B991" s="52"/>
    </row>
    <row r="992" spans="2:2" ht="15.75" customHeight="1">
      <c r="B992" s="52"/>
    </row>
    <row r="993" spans="2:2" ht="15.75" customHeight="1">
      <c r="B993" s="52"/>
    </row>
    <row r="994" spans="2:2" ht="15.75" customHeight="1">
      <c r="B994" s="52"/>
    </row>
    <row r="995" spans="2:2" ht="15.75" customHeight="1">
      <c r="B995" s="52"/>
    </row>
    <row r="996" spans="2:2" ht="15.75" customHeight="1">
      <c r="B996" s="52"/>
    </row>
    <row r="997" spans="2:2" ht="15.75" customHeight="1">
      <c r="B997" s="52"/>
    </row>
    <row r="998" spans="2:2" ht="15.75" customHeight="1">
      <c r="B998" s="52"/>
    </row>
    <row r="999" spans="2:2" ht="15.75" customHeight="1">
      <c r="B999" s="52"/>
    </row>
    <row r="1000" spans="2:2" ht="15.75" customHeight="1">
      <c r="B1000" s="52"/>
    </row>
  </sheetData>
  <mergeCells count="8">
    <mergeCell ref="J2:J3"/>
    <mergeCell ref="A20:C20"/>
    <mergeCell ref="C31:D31"/>
    <mergeCell ref="A2:A3"/>
    <mergeCell ref="B2:B3"/>
    <mergeCell ref="C2:C3"/>
    <mergeCell ref="G2:G3"/>
    <mergeCell ref="H2:I2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2578125" defaultRowHeight="15" customHeight="1"/>
  <cols>
    <col min="1" max="1" width="8.7109375" customWidth="1"/>
    <col min="2" max="2" width="9.5703125" customWidth="1"/>
    <col min="3" max="4" width="20.7109375" customWidth="1"/>
    <col min="5" max="5" width="16" customWidth="1"/>
    <col min="6" max="6" width="14.28515625" customWidth="1"/>
    <col min="7" max="7" width="7.5703125" customWidth="1"/>
    <col min="8" max="8" width="14.28515625" customWidth="1"/>
    <col min="9" max="9" width="11.5703125" customWidth="1"/>
    <col min="10" max="10" width="14.28515625" customWidth="1"/>
    <col min="11" max="26" width="8.7109375" customWidth="1"/>
  </cols>
  <sheetData>
    <row r="1" spans="1:10">
      <c r="A1" s="13" t="s">
        <v>84</v>
      </c>
      <c r="J1" s="13" t="s">
        <v>190</v>
      </c>
    </row>
    <row r="2" spans="1:10">
      <c r="A2" s="144" t="s">
        <v>191</v>
      </c>
      <c r="B2" s="144" t="s">
        <v>192</v>
      </c>
      <c r="C2" s="144" t="s">
        <v>229</v>
      </c>
      <c r="D2" s="34" t="s">
        <v>237</v>
      </c>
      <c r="E2" s="34" t="s">
        <v>238</v>
      </c>
      <c r="F2" s="34" t="s">
        <v>172</v>
      </c>
      <c r="G2" s="144" t="s">
        <v>195</v>
      </c>
      <c r="H2" s="150" t="s">
        <v>14</v>
      </c>
      <c r="I2" s="142"/>
      <c r="J2" s="144" t="s">
        <v>195</v>
      </c>
    </row>
    <row r="3" spans="1:10">
      <c r="A3" s="146"/>
      <c r="B3" s="146"/>
      <c r="C3" s="146"/>
      <c r="D3" s="34" t="s">
        <v>7</v>
      </c>
      <c r="E3" s="34" t="s">
        <v>6</v>
      </c>
      <c r="F3" s="34" t="s">
        <v>6</v>
      </c>
      <c r="G3" s="146"/>
      <c r="H3" s="34" t="s">
        <v>6</v>
      </c>
      <c r="I3" s="34" t="s">
        <v>7</v>
      </c>
      <c r="J3" s="146"/>
    </row>
    <row r="4" spans="1:10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>
      <c r="A5" s="54" t="s">
        <v>239</v>
      </c>
      <c r="B5" s="38">
        <v>33</v>
      </c>
      <c r="C5" s="38" t="s">
        <v>240</v>
      </c>
      <c r="D5" s="39">
        <v>30000000</v>
      </c>
      <c r="E5" s="40"/>
      <c r="F5" s="40"/>
      <c r="G5" s="40"/>
      <c r="H5" s="39">
        <v>30000000</v>
      </c>
      <c r="I5" s="40"/>
      <c r="J5" s="40" t="s">
        <v>166</v>
      </c>
    </row>
    <row r="6" spans="1:10">
      <c r="A6" s="38"/>
      <c r="B6" s="38"/>
      <c r="C6" s="38" t="s">
        <v>241</v>
      </c>
      <c r="D6" s="40"/>
      <c r="E6" s="40"/>
      <c r="F6" s="40"/>
      <c r="G6" s="40"/>
      <c r="H6" s="40"/>
      <c r="I6" s="40"/>
      <c r="J6" s="40"/>
    </row>
    <row r="7" spans="1:10">
      <c r="A7" s="38"/>
      <c r="B7" s="38"/>
      <c r="C7" s="38"/>
      <c r="D7" s="40"/>
      <c r="E7" s="40"/>
      <c r="F7" s="40"/>
      <c r="G7" s="40"/>
      <c r="H7" s="40"/>
      <c r="I7" s="40"/>
      <c r="J7" s="40"/>
    </row>
    <row r="8" spans="1:10">
      <c r="A8" s="54" t="s">
        <v>242</v>
      </c>
      <c r="B8" s="38">
        <v>10</v>
      </c>
      <c r="C8" s="38" t="s">
        <v>219</v>
      </c>
      <c r="D8" s="39">
        <v>4400000</v>
      </c>
      <c r="E8" s="40"/>
      <c r="F8" s="39">
        <v>4400000</v>
      </c>
      <c r="G8" s="40" t="s">
        <v>220</v>
      </c>
      <c r="H8" s="40"/>
      <c r="I8" s="40"/>
      <c r="J8" s="40"/>
    </row>
    <row r="9" spans="1:10">
      <c r="A9" s="38"/>
      <c r="B9" s="38"/>
      <c r="C9" s="38"/>
      <c r="D9" s="40"/>
      <c r="E9" s="40"/>
      <c r="F9" s="40"/>
      <c r="G9" s="40"/>
      <c r="H9" s="40"/>
      <c r="I9" s="40"/>
      <c r="J9" s="40"/>
    </row>
    <row r="10" spans="1:10">
      <c r="A10" s="54" t="s">
        <v>243</v>
      </c>
      <c r="B10" s="38"/>
      <c r="C10" s="38" t="s">
        <v>134</v>
      </c>
      <c r="D10" s="39">
        <v>100000</v>
      </c>
      <c r="E10" s="40"/>
      <c r="F10" s="40"/>
      <c r="G10" s="40"/>
      <c r="H10" s="39">
        <v>100000</v>
      </c>
      <c r="I10" s="40"/>
      <c r="J10" s="40" t="s">
        <v>181</v>
      </c>
    </row>
    <row r="11" spans="1:10">
      <c r="A11" s="38"/>
      <c r="B11" s="38"/>
      <c r="C11" s="38"/>
      <c r="D11" s="40"/>
      <c r="E11" s="40"/>
      <c r="F11" s="40"/>
      <c r="G11" s="40"/>
      <c r="H11" s="40"/>
      <c r="I11" s="40"/>
      <c r="J11" s="40"/>
    </row>
    <row r="12" spans="1:10">
      <c r="A12" s="54" t="s">
        <v>244</v>
      </c>
      <c r="B12" s="38">
        <v>10050</v>
      </c>
      <c r="C12" s="38" t="s">
        <v>222</v>
      </c>
      <c r="D12" s="39">
        <v>545000</v>
      </c>
      <c r="E12" s="39">
        <v>555000</v>
      </c>
      <c r="F12" s="40"/>
      <c r="G12" s="40"/>
      <c r="H12" s="40"/>
      <c r="I12" s="39">
        <v>10000</v>
      </c>
      <c r="J12" s="40" t="s">
        <v>179</v>
      </c>
    </row>
    <row r="13" spans="1:10">
      <c r="A13" s="38"/>
      <c r="B13" s="38"/>
      <c r="C13" s="38"/>
      <c r="D13" s="40"/>
      <c r="E13" s="40"/>
      <c r="F13" s="40"/>
      <c r="G13" s="40"/>
      <c r="H13" s="40"/>
      <c r="I13" s="40"/>
      <c r="J13" s="40"/>
    </row>
    <row r="14" spans="1:10">
      <c r="A14" s="54" t="s">
        <v>245</v>
      </c>
      <c r="B14" s="38"/>
      <c r="C14" s="38" t="s">
        <v>246</v>
      </c>
      <c r="D14" s="39">
        <v>1000000</v>
      </c>
      <c r="E14" s="40"/>
      <c r="F14" s="40"/>
      <c r="G14" s="40"/>
      <c r="H14" s="39">
        <v>1000000</v>
      </c>
      <c r="I14" s="40"/>
      <c r="J14" s="40" t="s">
        <v>174</v>
      </c>
    </row>
    <row r="15" spans="1:10">
      <c r="A15" s="38"/>
      <c r="B15" s="38"/>
      <c r="C15" s="38"/>
      <c r="D15" s="40"/>
      <c r="E15" s="40"/>
      <c r="F15" s="40"/>
      <c r="G15" s="40"/>
      <c r="H15" s="40"/>
      <c r="I15" s="40"/>
      <c r="J15" s="40"/>
    </row>
    <row r="16" spans="1:10">
      <c r="A16" s="54" t="s">
        <v>209</v>
      </c>
      <c r="B16" s="38"/>
      <c r="C16" s="38" t="s">
        <v>183</v>
      </c>
      <c r="D16" s="39">
        <v>250000</v>
      </c>
      <c r="E16" s="40"/>
      <c r="F16" s="40"/>
      <c r="G16" s="40"/>
      <c r="H16" s="39">
        <v>250000</v>
      </c>
      <c r="I16" s="40"/>
      <c r="J16" s="40" t="s">
        <v>182</v>
      </c>
    </row>
    <row r="17" spans="1:10">
      <c r="A17" s="38"/>
      <c r="B17" s="38"/>
      <c r="C17" s="38"/>
      <c r="D17" s="40"/>
      <c r="E17" s="40"/>
      <c r="F17" s="40"/>
      <c r="G17" s="40"/>
      <c r="H17" s="40"/>
      <c r="I17" s="40"/>
      <c r="J17" s="40"/>
    </row>
    <row r="18" spans="1:10">
      <c r="A18" s="41"/>
      <c r="B18" s="41"/>
      <c r="C18" s="41"/>
      <c r="D18" s="42"/>
      <c r="E18" s="42"/>
      <c r="F18" s="42"/>
      <c r="G18" s="42"/>
      <c r="H18" s="42"/>
      <c r="I18" s="42"/>
      <c r="J18" s="42"/>
    </row>
    <row r="19" spans="1:10">
      <c r="A19" s="50"/>
      <c r="B19" s="50"/>
      <c r="C19" s="50"/>
      <c r="D19" s="43">
        <f t="shared" ref="D19:F19" si="0">SUM(D5:D18)</f>
        <v>36295000</v>
      </c>
      <c r="E19" s="43">
        <f t="shared" si="0"/>
        <v>555000</v>
      </c>
      <c r="F19" s="43">
        <f t="shared" si="0"/>
        <v>4400000</v>
      </c>
      <c r="G19" s="50"/>
      <c r="H19" s="43">
        <f t="shared" ref="H19:I19" si="1">SUM(H5:H18)</f>
        <v>31350000</v>
      </c>
      <c r="I19" s="43">
        <f t="shared" si="1"/>
        <v>10000</v>
      </c>
      <c r="J19" s="50"/>
    </row>
    <row r="20" spans="1:10">
      <c r="J20" s="13" t="s">
        <v>247</v>
      </c>
    </row>
    <row r="21" spans="1:10" ht="15.75" customHeight="1">
      <c r="B21" s="57" t="s">
        <v>6</v>
      </c>
      <c r="C21" s="30"/>
      <c r="D21" s="30"/>
      <c r="E21" s="31">
        <f t="shared" ref="E21:F21" si="2">SUM(E5:E18)</f>
        <v>555000</v>
      </c>
      <c r="F21" s="31">
        <f t="shared" si="2"/>
        <v>4400000</v>
      </c>
      <c r="G21" s="30"/>
      <c r="H21" s="31">
        <f>SUM(H5:H18)</f>
        <v>31350000</v>
      </c>
      <c r="I21" s="30"/>
      <c r="J21" s="44">
        <f t="shared" ref="J21:J22" si="3">SUM(D21:I21)</f>
        <v>36305000</v>
      </c>
    </row>
    <row r="22" spans="1:10" ht="15.75" customHeight="1">
      <c r="B22" s="57" t="s">
        <v>7</v>
      </c>
      <c r="C22" s="30"/>
      <c r="D22" s="31">
        <f>SUM(D5:D18)</f>
        <v>36295000</v>
      </c>
      <c r="E22" s="30"/>
      <c r="F22" s="30"/>
      <c r="G22" s="30"/>
      <c r="H22" s="30"/>
      <c r="I22" s="31">
        <f>SUM(I5:I18)</f>
        <v>10000</v>
      </c>
      <c r="J22" s="44">
        <f t="shared" si="3"/>
        <v>36305000</v>
      </c>
    </row>
    <row r="23" spans="1:10" ht="15.75" customHeight="1">
      <c r="J23" s="19"/>
    </row>
    <row r="24" spans="1:10" ht="15.75" customHeight="1">
      <c r="C24" s="13" t="s">
        <v>248</v>
      </c>
      <c r="J24" s="19"/>
    </row>
    <row r="25" spans="1:10" ht="15.75" customHeight="1">
      <c r="C25" s="28" t="s">
        <v>160</v>
      </c>
      <c r="D25" s="28" t="s">
        <v>161</v>
      </c>
      <c r="E25" s="28" t="s">
        <v>6</v>
      </c>
      <c r="F25" s="28" t="s">
        <v>7</v>
      </c>
    </row>
    <row r="26" spans="1:10" ht="15.75" customHeight="1">
      <c r="C26" s="30" t="s">
        <v>249</v>
      </c>
      <c r="D26" s="30" t="s">
        <v>237</v>
      </c>
      <c r="E26" s="31"/>
      <c r="F26" s="45">
        <f>D19</f>
        <v>36295000</v>
      </c>
    </row>
    <row r="27" spans="1:10" ht="15.75" customHeight="1">
      <c r="C27" s="30" t="s">
        <v>177</v>
      </c>
      <c r="D27" s="30" t="s">
        <v>238</v>
      </c>
      <c r="E27" s="45">
        <f>E19</f>
        <v>555000</v>
      </c>
      <c r="F27" s="31"/>
    </row>
    <row r="28" spans="1:10" ht="15.75" customHeight="1">
      <c r="C28" s="30" t="s">
        <v>171</v>
      </c>
      <c r="D28" s="30" t="s">
        <v>172</v>
      </c>
      <c r="E28" s="45">
        <f>F19</f>
        <v>4400000</v>
      </c>
      <c r="F28" s="31"/>
    </row>
    <row r="29" spans="1:10" ht="15.75" customHeight="1">
      <c r="C29" s="30" t="s">
        <v>179</v>
      </c>
      <c r="D29" s="30" t="s">
        <v>40</v>
      </c>
      <c r="E29" s="31"/>
      <c r="F29" s="45">
        <f>I12</f>
        <v>10000</v>
      </c>
    </row>
    <row r="30" spans="1:10" ht="15.75" customHeight="1">
      <c r="C30" s="30" t="s">
        <v>166</v>
      </c>
      <c r="D30" s="30" t="s">
        <v>24</v>
      </c>
      <c r="E30" s="45">
        <f>H5</f>
        <v>30000000</v>
      </c>
      <c r="F30" s="31"/>
    </row>
    <row r="31" spans="1:10" ht="15.75" customHeight="1">
      <c r="C31" s="30" t="s">
        <v>181</v>
      </c>
      <c r="D31" s="30" t="s">
        <v>134</v>
      </c>
      <c r="E31" s="45">
        <f>H10</f>
        <v>100000</v>
      </c>
      <c r="F31" s="31"/>
    </row>
    <row r="32" spans="1:10" ht="15.75" customHeight="1">
      <c r="C32" s="30" t="s">
        <v>174</v>
      </c>
      <c r="D32" s="30" t="s">
        <v>34</v>
      </c>
      <c r="E32" s="45">
        <f>H14</f>
        <v>1000000</v>
      </c>
      <c r="F32" s="31"/>
    </row>
    <row r="33" spans="3:6" ht="15.75" customHeight="1">
      <c r="C33" s="30" t="s">
        <v>182</v>
      </c>
      <c r="D33" s="30" t="s">
        <v>183</v>
      </c>
      <c r="E33" s="45">
        <f>H16</f>
        <v>250000</v>
      </c>
      <c r="F33" s="31"/>
    </row>
    <row r="34" spans="3:6" ht="15.75" customHeight="1">
      <c r="C34" s="143" t="s">
        <v>188</v>
      </c>
      <c r="D34" s="142"/>
      <c r="E34" s="32">
        <f t="shared" ref="E34:F34" si="4">SUM(E26:E33)</f>
        <v>36305000</v>
      </c>
      <c r="F34" s="32">
        <f t="shared" si="4"/>
        <v>36305000</v>
      </c>
    </row>
    <row r="35" spans="3:6" ht="15.75" customHeight="1">
      <c r="F35" s="11" t="s">
        <v>250</v>
      </c>
    </row>
    <row r="36" spans="3:6" ht="15.75" customHeight="1"/>
    <row r="37" spans="3:6" ht="15.75" customHeight="1"/>
    <row r="38" spans="3:6" ht="15.75" customHeight="1"/>
    <row r="39" spans="3:6" ht="15.75" customHeight="1"/>
    <row r="40" spans="3:6" ht="15.75" customHeight="1"/>
    <row r="41" spans="3:6" ht="15.75" customHeight="1"/>
    <row r="42" spans="3:6" ht="15.75" customHeight="1"/>
    <row r="43" spans="3:6" ht="15.75" customHeight="1"/>
    <row r="44" spans="3:6" ht="15.75" customHeight="1"/>
    <row r="45" spans="3:6" ht="15.75" customHeight="1"/>
    <row r="46" spans="3:6" ht="15.75" customHeight="1"/>
    <row r="47" spans="3:6" ht="15.75" customHeight="1"/>
    <row r="48" spans="3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J2:J3"/>
    <mergeCell ref="C34:D34"/>
    <mergeCell ref="A2:A3"/>
    <mergeCell ref="B2:B3"/>
    <mergeCell ref="C2:C3"/>
    <mergeCell ref="G2:G3"/>
    <mergeCell ref="H2:I2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" width="14.28515625" customWidth="1"/>
    <col min="3" max="3" width="13.85546875" customWidth="1"/>
    <col min="4" max="4" width="16" customWidth="1"/>
    <col min="5" max="5" width="15.28515625" customWidth="1"/>
    <col min="6" max="6" width="21.42578125" customWidth="1"/>
    <col min="7" max="7" width="18.140625" customWidth="1"/>
    <col min="8" max="9" width="15.28515625" customWidth="1"/>
    <col min="10" max="10" width="15" customWidth="1"/>
    <col min="11" max="26" width="8.7109375" customWidth="1"/>
  </cols>
  <sheetData>
    <row r="1" spans="1:26">
      <c r="A1" s="13" t="s">
        <v>251</v>
      </c>
      <c r="J1" s="13" t="s">
        <v>190</v>
      </c>
    </row>
    <row r="2" spans="1:26">
      <c r="A2" s="60" t="s">
        <v>252</v>
      </c>
      <c r="B2" s="61"/>
      <c r="C2" s="61"/>
      <c r="D2" s="62"/>
      <c r="E2" s="61" t="s">
        <v>253</v>
      </c>
      <c r="F2" s="61"/>
      <c r="G2" s="61"/>
      <c r="H2" s="61"/>
      <c r="I2" s="61"/>
      <c r="J2" s="62"/>
    </row>
    <row r="3" spans="1:26">
      <c r="A3" s="28" t="s">
        <v>191</v>
      </c>
      <c r="B3" s="28" t="s">
        <v>229</v>
      </c>
      <c r="C3" s="28" t="s">
        <v>6</v>
      </c>
      <c r="D3" s="28" t="s">
        <v>7</v>
      </c>
      <c r="E3" s="28" t="s">
        <v>191</v>
      </c>
      <c r="F3" s="63" t="s">
        <v>229</v>
      </c>
      <c r="G3" s="64"/>
      <c r="H3" s="28" t="s">
        <v>6</v>
      </c>
      <c r="I3" s="28" t="s">
        <v>7</v>
      </c>
      <c r="J3" s="28" t="s">
        <v>195</v>
      </c>
    </row>
    <row r="4" spans="1:26">
      <c r="A4" s="35"/>
      <c r="B4" s="35"/>
      <c r="C4" s="35"/>
      <c r="D4" s="35"/>
      <c r="E4" s="35" t="s">
        <v>254</v>
      </c>
      <c r="F4" s="65" t="s">
        <v>20</v>
      </c>
      <c r="G4" s="66"/>
      <c r="H4" s="36">
        <v>500000000</v>
      </c>
      <c r="I4" s="37"/>
      <c r="J4" s="35" t="s">
        <v>164</v>
      </c>
    </row>
    <row r="5" spans="1:26">
      <c r="A5" s="38"/>
      <c r="B5" s="40"/>
      <c r="C5" s="40"/>
      <c r="D5" s="40"/>
      <c r="E5" s="40"/>
      <c r="F5" s="67" t="s">
        <v>22</v>
      </c>
      <c r="G5" s="68"/>
      <c r="H5" s="39">
        <v>300000000</v>
      </c>
      <c r="I5" s="40"/>
      <c r="J5" s="40" t="s">
        <v>165</v>
      </c>
    </row>
    <row r="6" spans="1:26">
      <c r="A6" s="38"/>
      <c r="B6" s="40"/>
      <c r="C6" s="40"/>
      <c r="D6" s="40"/>
      <c r="E6" s="40"/>
      <c r="F6" s="67" t="s">
        <v>5</v>
      </c>
      <c r="G6" s="68"/>
      <c r="H6" s="39">
        <v>100000000</v>
      </c>
      <c r="I6" s="40"/>
      <c r="J6" s="40" t="s">
        <v>235</v>
      </c>
    </row>
    <row r="7" spans="1:26">
      <c r="A7" s="41"/>
      <c r="B7" s="42"/>
      <c r="C7" s="42"/>
      <c r="D7" s="42"/>
      <c r="E7" s="42"/>
      <c r="F7" s="69"/>
      <c r="G7" s="70" t="s">
        <v>33</v>
      </c>
      <c r="H7" s="42"/>
      <c r="I7" s="71">
        <v>900000000</v>
      </c>
      <c r="J7" s="42" t="s">
        <v>173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72"/>
      <c r="B8" s="73"/>
      <c r="C8" s="73"/>
      <c r="D8" s="73"/>
      <c r="E8" s="73"/>
      <c r="H8" s="40"/>
      <c r="I8" s="40"/>
      <c r="J8" s="73"/>
    </row>
    <row r="9" spans="1:26">
      <c r="A9" s="38"/>
      <c r="B9" s="40"/>
      <c r="C9" s="40"/>
      <c r="D9" s="40"/>
      <c r="E9" s="74" t="s">
        <v>255</v>
      </c>
      <c r="F9" s="75" t="s">
        <v>116</v>
      </c>
      <c r="G9" s="68"/>
      <c r="H9" s="39">
        <v>1100000</v>
      </c>
      <c r="I9" s="40"/>
      <c r="J9" s="40" t="s">
        <v>220</v>
      </c>
    </row>
    <row r="10" spans="1:26">
      <c r="A10" s="38"/>
      <c r="B10" s="40"/>
      <c r="C10" s="40"/>
      <c r="D10" s="40"/>
      <c r="E10" s="40"/>
      <c r="F10" s="75"/>
      <c r="G10" s="68" t="s">
        <v>121</v>
      </c>
      <c r="H10" s="40"/>
      <c r="I10" s="39">
        <v>1100000</v>
      </c>
      <c r="J10" s="40"/>
    </row>
    <row r="11" spans="1:26">
      <c r="A11" s="38"/>
      <c r="B11" s="40"/>
      <c r="C11" s="40"/>
      <c r="D11" s="40"/>
      <c r="E11" s="40"/>
      <c r="F11" s="75" t="s">
        <v>256</v>
      </c>
      <c r="G11" s="68"/>
      <c r="H11" s="40"/>
      <c r="I11" s="40"/>
      <c r="J11" s="40"/>
    </row>
    <row r="12" spans="1:26">
      <c r="A12" s="41"/>
      <c r="B12" s="42"/>
      <c r="C12" s="42"/>
      <c r="D12" s="42"/>
      <c r="E12" s="42"/>
      <c r="F12" s="69"/>
      <c r="G12" s="70"/>
      <c r="H12" s="42"/>
      <c r="I12" s="42"/>
      <c r="J12" s="42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72"/>
      <c r="B13" s="73"/>
      <c r="C13" s="73"/>
      <c r="D13" s="73"/>
      <c r="E13" s="73"/>
      <c r="F13" s="76"/>
      <c r="G13" s="77"/>
      <c r="H13" s="73"/>
      <c r="I13" s="73"/>
      <c r="J13" s="73"/>
    </row>
    <row r="14" spans="1:26">
      <c r="A14" s="38"/>
      <c r="B14" s="40"/>
      <c r="C14" s="40"/>
      <c r="D14" s="40"/>
      <c r="E14" s="40" t="s">
        <v>257</v>
      </c>
      <c r="F14" s="75" t="s">
        <v>38</v>
      </c>
      <c r="G14" s="68"/>
      <c r="H14" s="39">
        <v>292500</v>
      </c>
      <c r="I14" s="40"/>
      <c r="J14" s="40" t="s">
        <v>206</v>
      </c>
    </row>
    <row r="15" spans="1:26">
      <c r="A15" s="38"/>
      <c r="B15" s="40"/>
      <c r="C15" s="40"/>
      <c r="D15" s="40"/>
      <c r="E15" s="40"/>
      <c r="F15" s="75"/>
      <c r="G15" s="68" t="s">
        <v>9</v>
      </c>
      <c r="H15" s="40"/>
      <c r="I15" s="39">
        <v>292500</v>
      </c>
      <c r="J15" s="40"/>
    </row>
    <row r="16" spans="1:26">
      <c r="A16" s="38"/>
      <c r="B16" s="40"/>
      <c r="C16" s="40"/>
      <c r="D16" s="40"/>
      <c r="E16" s="40"/>
      <c r="F16" s="75" t="s">
        <v>258</v>
      </c>
      <c r="G16" s="68"/>
      <c r="H16" s="40"/>
      <c r="I16" s="40"/>
      <c r="J16" s="40"/>
    </row>
    <row r="17" spans="1:10">
      <c r="A17" s="41"/>
      <c r="B17" s="42"/>
      <c r="C17" s="42"/>
      <c r="D17" s="42"/>
      <c r="E17" s="42"/>
      <c r="F17" s="69"/>
      <c r="G17" s="70"/>
      <c r="H17" s="42"/>
      <c r="I17" s="42"/>
      <c r="J17" s="42"/>
    </row>
    <row r="18" spans="1:10">
      <c r="A18" s="72"/>
      <c r="B18" s="73"/>
      <c r="C18" s="73"/>
      <c r="D18" s="73"/>
      <c r="E18" s="73"/>
      <c r="F18" s="76"/>
      <c r="G18" s="77"/>
      <c r="H18" s="73"/>
      <c r="I18" s="73"/>
      <c r="J18" s="73"/>
    </row>
    <row r="19" spans="1:10">
      <c r="A19" s="38"/>
      <c r="B19" s="40"/>
      <c r="C19" s="40"/>
      <c r="D19" s="40"/>
      <c r="E19" s="40" t="s">
        <v>209</v>
      </c>
      <c r="F19" s="75" t="s">
        <v>145</v>
      </c>
      <c r="G19" s="68"/>
      <c r="H19" s="39">
        <v>312500</v>
      </c>
      <c r="I19" s="40"/>
      <c r="J19" s="40" t="s">
        <v>186</v>
      </c>
    </row>
    <row r="20" spans="1:10">
      <c r="A20" s="38"/>
      <c r="B20" s="40"/>
      <c r="C20" s="40"/>
      <c r="D20" s="40"/>
      <c r="E20" s="40"/>
      <c r="F20" s="75" t="s">
        <v>148</v>
      </c>
      <c r="G20" s="68"/>
      <c r="H20" s="39">
        <v>1250000</v>
      </c>
      <c r="I20" s="40"/>
      <c r="J20" s="40" t="s">
        <v>184</v>
      </c>
    </row>
    <row r="21" spans="1:10" ht="15.75" customHeight="1">
      <c r="A21" s="38"/>
      <c r="B21" s="40"/>
      <c r="C21" s="40"/>
      <c r="D21" s="40"/>
      <c r="E21" s="40"/>
      <c r="F21" s="75"/>
      <c r="G21" s="68" t="s">
        <v>150</v>
      </c>
      <c r="H21" s="40"/>
      <c r="I21" s="39">
        <v>312500</v>
      </c>
      <c r="J21" s="40" t="s">
        <v>169</v>
      </c>
    </row>
    <row r="22" spans="1:10" ht="15.75" customHeight="1">
      <c r="A22" s="38"/>
      <c r="B22" s="40"/>
      <c r="C22" s="40"/>
      <c r="D22" s="40"/>
      <c r="E22" s="40"/>
      <c r="F22" s="75"/>
      <c r="G22" s="68" t="s">
        <v>152</v>
      </c>
      <c r="H22" s="40"/>
      <c r="I22" s="39">
        <v>1250000</v>
      </c>
      <c r="J22" s="40" t="s">
        <v>167</v>
      </c>
    </row>
    <row r="23" spans="1:10" ht="15.75" customHeight="1">
      <c r="A23" s="38"/>
      <c r="B23" s="40"/>
      <c r="C23" s="40"/>
      <c r="D23" s="40"/>
      <c r="E23" s="40"/>
      <c r="F23" s="75"/>
      <c r="G23" s="68"/>
      <c r="H23" s="40"/>
      <c r="I23" s="40"/>
      <c r="J23" s="40"/>
    </row>
    <row r="24" spans="1:10" ht="15.75" customHeight="1">
      <c r="A24" s="151" t="s">
        <v>188</v>
      </c>
      <c r="B24" s="152"/>
      <c r="C24" s="152"/>
      <c r="D24" s="152"/>
      <c r="E24" s="152"/>
      <c r="F24" s="152"/>
      <c r="G24" s="153"/>
      <c r="H24" s="78">
        <f t="shared" ref="H24:I24" si="0">SUM(H4:H23)</f>
        <v>902955000</v>
      </c>
      <c r="I24" s="78">
        <f t="shared" si="0"/>
        <v>902955000</v>
      </c>
      <c r="J24" s="78"/>
    </row>
    <row r="25" spans="1:10" ht="15.75" customHeight="1">
      <c r="J25" s="11" t="s">
        <v>259</v>
      </c>
    </row>
    <row r="26" spans="1:10" ht="15.75" customHeight="1"/>
    <row r="27" spans="1:10" ht="15.75" customHeight="1">
      <c r="B27" s="57" t="s">
        <v>6</v>
      </c>
      <c r="C27" s="30"/>
      <c r="D27" s="30"/>
      <c r="E27" s="30"/>
      <c r="F27" s="30"/>
      <c r="G27" s="30"/>
      <c r="H27" s="31">
        <f>SUM(H4:H23)</f>
        <v>902955000</v>
      </c>
      <c r="I27" s="30"/>
      <c r="J27" s="44">
        <f t="shared" ref="J27:J28" si="1">SUM(H27:I27)</f>
        <v>902955000</v>
      </c>
    </row>
    <row r="28" spans="1:10" ht="15.75" customHeight="1">
      <c r="B28" s="57" t="s">
        <v>7</v>
      </c>
      <c r="C28" s="30"/>
      <c r="D28" s="30"/>
      <c r="E28" s="30"/>
      <c r="F28" s="30"/>
      <c r="G28" s="30"/>
      <c r="H28" s="30"/>
      <c r="I28" s="31">
        <f>SUM(I4:I23)</f>
        <v>902955000</v>
      </c>
      <c r="J28" s="44">
        <f t="shared" si="1"/>
        <v>902955000</v>
      </c>
    </row>
    <row r="29" spans="1:10" ht="15.75" customHeight="1">
      <c r="B29" s="52"/>
      <c r="I29" s="19"/>
      <c r="J29" s="27"/>
    </row>
    <row r="30" spans="1:10" ht="15.75" customHeight="1">
      <c r="E30" s="13" t="s">
        <v>159</v>
      </c>
    </row>
    <row r="31" spans="1:10" ht="15.75" customHeight="1">
      <c r="E31" s="28" t="s">
        <v>160</v>
      </c>
      <c r="F31" s="28" t="s">
        <v>161</v>
      </c>
      <c r="G31" s="28" t="s">
        <v>6</v>
      </c>
      <c r="H31" s="28" t="s">
        <v>7</v>
      </c>
    </row>
    <row r="32" spans="1:10" ht="15.75" customHeight="1">
      <c r="E32" s="30" t="s">
        <v>164</v>
      </c>
      <c r="F32" s="30" t="s">
        <v>20</v>
      </c>
      <c r="G32" s="45">
        <f t="shared" ref="G32:G34" si="2">H4</f>
        <v>500000000</v>
      </c>
      <c r="H32" s="30"/>
    </row>
    <row r="33" spans="5:8" ht="15.75" customHeight="1">
      <c r="E33" s="28" t="s">
        <v>165</v>
      </c>
      <c r="F33" s="30" t="s">
        <v>22</v>
      </c>
      <c r="G33" s="45">
        <f t="shared" si="2"/>
        <v>300000000</v>
      </c>
      <c r="H33" s="30"/>
    </row>
    <row r="34" spans="5:8" ht="15.75" customHeight="1">
      <c r="E34" s="28" t="s">
        <v>235</v>
      </c>
      <c r="F34" s="30" t="s">
        <v>230</v>
      </c>
      <c r="G34" s="45">
        <f t="shared" si="2"/>
        <v>100000000</v>
      </c>
      <c r="H34" s="31"/>
    </row>
    <row r="35" spans="5:8" ht="15.75" customHeight="1">
      <c r="E35" s="30" t="s">
        <v>173</v>
      </c>
      <c r="F35" s="30" t="s">
        <v>33</v>
      </c>
      <c r="G35" s="31"/>
      <c r="H35" s="45">
        <f>I7</f>
        <v>900000000</v>
      </c>
    </row>
    <row r="36" spans="5:8" ht="15.75" customHeight="1">
      <c r="E36" s="30" t="s">
        <v>171</v>
      </c>
      <c r="F36" s="30" t="s">
        <v>172</v>
      </c>
      <c r="G36" s="45">
        <f>H9</f>
        <v>1100000</v>
      </c>
      <c r="H36" s="31"/>
    </row>
    <row r="37" spans="5:8" ht="15.75" customHeight="1">
      <c r="E37" s="30" t="s">
        <v>178</v>
      </c>
      <c r="F37" s="30" t="s">
        <v>121</v>
      </c>
      <c r="G37" s="31"/>
      <c r="H37" s="45">
        <f>I10</f>
        <v>1100000</v>
      </c>
    </row>
    <row r="38" spans="5:8" ht="15.75" customHeight="1">
      <c r="E38" s="30" t="s">
        <v>176</v>
      </c>
      <c r="F38" s="30" t="s">
        <v>38</v>
      </c>
      <c r="G38" s="45">
        <f>H14</f>
        <v>292500</v>
      </c>
      <c r="H38" s="31"/>
    </row>
    <row r="39" spans="5:8" ht="15.75" customHeight="1">
      <c r="E39" s="30" t="s">
        <v>162</v>
      </c>
      <c r="F39" s="30" t="s">
        <v>163</v>
      </c>
      <c r="G39" s="31"/>
      <c r="H39" s="45">
        <f>I15</f>
        <v>292500</v>
      </c>
    </row>
    <row r="40" spans="5:8" ht="15.75" customHeight="1">
      <c r="E40" s="30" t="s">
        <v>260</v>
      </c>
      <c r="F40" s="30" t="s">
        <v>187</v>
      </c>
      <c r="G40" s="45">
        <v>312500</v>
      </c>
      <c r="H40" s="31"/>
    </row>
    <row r="41" spans="5:8" ht="15.75" customHeight="1">
      <c r="E41" s="30" t="s">
        <v>184</v>
      </c>
      <c r="F41" s="30" t="s">
        <v>185</v>
      </c>
      <c r="G41" s="45">
        <v>1250000</v>
      </c>
      <c r="H41" s="31"/>
    </row>
    <row r="42" spans="5:8" ht="15.75" customHeight="1">
      <c r="E42" s="30" t="s">
        <v>184</v>
      </c>
      <c r="F42" s="30" t="s">
        <v>170</v>
      </c>
      <c r="G42" s="31"/>
      <c r="H42" s="45">
        <v>312500</v>
      </c>
    </row>
    <row r="43" spans="5:8" ht="15.75" customHeight="1">
      <c r="E43" s="30" t="s">
        <v>167</v>
      </c>
      <c r="F43" s="30" t="s">
        <v>168</v>
      </c>
      <c r="G43" s="31"/>
      <c r="H43" s="45">
        <v>1250000</v>
      </c>
    </row>
    <row r="44" spans="5:8" ht="15.75" customHeight="1">
      <c r="E44" s="143" t="s">
        <v>188</v>
      </c>
      <c r="F44" s="142"/>
      <c r="G44" s="32">
        <f t="shared" ref="G44:H44" si="3">SUM(G32:G43)</f>
        <v>902955000</v>
      </c>
      <c r="H44" s="32">
        <f t="shared" si="3"/>
        <v>902955000</v>
      </c>
    </row>
    <row r="45" spans="5:8" ht="15.75" customHeight="1">
      <c r="H45" s="11" t="s">
        <v>261</v>
      </c>
    </row>
    <row r="46" spans="5:8" ht="15.75" customHeight="1"/>
    <row r="47" spans="5:8" ht="15.75" customHeight="1"/>
    <row r="48" spans="5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4:G24"/>
    <mergeCell ref="E44:F44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4.42578125" defaultRowHeight="15" customHeight="1"/>
  <cols>
    <col min="1" max="1" width="7.7109375" customWidth="1"/>
    <col min="2" max="2" width="8.7109375" customWidth="1"/>
    <col min="3" max="3" width="9.42578125" customWidth="1"/>
    <col min="4" max="4" width="11.5703125" customWidth="1"/>
    <col min="5" max="5" width="14.28515625" customWidth="1"/>
    <col min="6" max="6" width="15.28515625" customWidth="1"/>
    <col min="7" max="7" width="11.28515625" customWidth="1"/>
    <col min="8" max="8" width="15.28515625" customWidth="1"/>
    <col min="9" max="9" width="13.28515625" customWidth="1"/>
    <col min="10" max="10" width="14.28515625" customWidth="1"/>
    <col min="11" max="13" width="8.7109375" customWidth="1"/>
    <col min="14" max="14" width="16.5703125" customWidth="1"/>
    <col min="15" max="15" width="10.7109375" customWidth="1"/>
    <col min="16" max="16" width="15.7109375" customWidth="1"/>
    <col min="17" max="17" width="11" customWidth="1"/>
    <col min="18" max="18" width="16" customWidth="1"/>
    <col min="19" max="19" width="8.7109375" customWidth="1"/>
    <col min="20" max="20" width="10.7109375" customWidth="1"/>
    <col min="21" max="21" width="18.28515625" customWidth="1"/>
    <col min="22" max="26" width="8.7109375" customWidth="1"/>
  </cols>
  <sheetData>
    <row r="1" spans="1:21">
      <c r="A1" s="79" t="s">
        <v>202</v>
      </c>
      <c r="J1" s="79" t="s">
        <v>262</v>
      </c>
      <c r="N1" s="11" t="s">
        <v>263</v>
      </c>
    </row>
    <row r="2" spans="1:21">
      <c r="A2" s="154" t="s">
        <v>191</v>
      </c>
      <c r="B2" s="154" t="s">
        <v>192</v>
      </c>
      <c r="C2" s="155" t="s">
        <v>229</v>
      </c>
      <c r="D2" s="141"/>
      <c r="E2" s="141"/>
      <c r="F2" s="142"/>
      <c r="G2" s="154" t="s">
        <v>264</v>
      </c>
      <c r="H2" s="154" t="s">
        <v>6</v>
      </c>
      <c r="I2" s="154" t="s">
        <v>7</v>
      </c>
      <c r="J2" s="156" t="s">
        <v>265</v>
      </c>
      <c r="N2" s="154" t="s">
        <v>266</v>
      </c>
      <c r="O2" s="154" t="s">
        <v>267</v>
      </c>
      <c r="P2" s="154" t="s">
        <v>189</v>
      </c>
      <c r="Q2" s="154" t="s">
        <v>58</v>
      </c>
      <c r="R2" s="154" t="s">
        <v>79</v>
      </c>
      <c r="S2" s="155" t="s">
        <v>268</v>
      </c>
      <c r="T2" s="142"/>
      <c r="U2" s="154" t="s">
        <v>269</v>
      </c>
    </row>
    <row r="3" spans="1:21">
      <c r="A3" s="146"/>
      <c r="B3" s="146"/>
      <c r="C3" s="81" t="s">
        <v>270</v>
      </c>
      <c r="D3" s="81" t="s">
        <v>271</v>
      </c>
      <c r="E3" s="82" t="s">
        <v>272</v>
      </c>
      <c r="F3" s="81" t="s">
        <v>273</v>
      </c>
      <c r="G3" s="146"/>
      <c r="H3" s="146"/>
      <c r="I3" s="146"/>
      <c r="J3" s="146"/>
      <c r="N3" s="146"/>
      <c r="O3" s="146"/>
      <c r="P3" s="146"/>
      <c r="Q3" s="146"/>
      <c r="R3" s="146"/>
      <c r="S3" s="83" t="s">
        <v>6</v>
      </c>
      <c r="T3" s="81" t="s">
        <v>7</v>
      </c>
      <c r="U3" s="146"/>
    </row>
    <row r="4" spans="1:21">
      <c r="A4" s="84" t="s">
        <v>201</v>
      </c>
      <c r="B4" s="84">
        <v>1</v>
      </c>
      <c r="C4" s="84">
        <v>10</v>
      </c>
      <c r="D4" s="84" t="s">
        <v>274</v>
      </c>
      <c r="E4" s="36">
        <v>57500</v>
      </c>
      <c r="F4" s="36">
        <v>575000</v>
      </c>
      <c r="G4" s="37"/>
      <c r="H4" s="36">
        <v>575000</v>
      </c>
      <c r="I4" s="37"/>
      <c r="J4" s="36">
        <f>H4</f>
        <v>575000</v>
      </c>
      <c r="N4" s="81" t="s">
        <v>275</v>
      </c>
      <c r="O4" s="83" t="s">
        <v>276</v>
      </c>
      <c r="P4" s="83" t="s">
        <v>277</v>
      </c>
      <c r="Q4" s="83" t="s">
        <v>278</v>
      </c>
      <c r="R4" s="83" t="s">
        <v>278</v>
      </c>
      <c r="S4" s="83" t="s">
        <v>277</v>
      </c>
      <c r="T4" s="83" t="s">
        <v>278</v>
      </c>
      <c r="U4" s="83" t="e">
        <f t="shared" ref="U4:U6" si="0">O4+P4-Q4-R4+S4-T4</f>
        <v>#VALUE!</v>
      </c>
    </row>
    <row r="5" spans="1:21">
      <c r="A5" s="38"/>
      <c r="B5" s="38"/>
      <c r="C5" s="38"/>
      <c r="D5" s="38"/>
      <c r="E5" s="40"/>
      <c r="F5" s="40"/>
      <c r="G5" s="40"/>
      <c r="H5" s="40"/>
      <c r="I5" s="40"/>
      <c r="J5" s="40"/>
      <c r="N5" s="81" t="s">
        <v>275</v>
      </c>
      <c r="O5" s="83" t="s">
        <v>276</v>
      </c>
      <c r="P5" s="83" t="s">
        <v>277</v>
      </c>
      <c r="Q5" s="83" t="s">
        <v>278</v>
      </c>
      <c r="R5" s="83" t="s">
        <v>278</v>
      </c>
      <c r="S5" s="83" t="s">
        <v>277</v>
      </c>
      <c r="T5" s="83" t="s">
        <v>278</v>
      </c>
      <c r="U5" s="83" t="e">
        <f t="shared" si="0"/>
        <v>#VALUE!</v>
      </c>
    </row>
    <row r="6" spans="1:21">
      <c r="A6" s="38"/>
      <c r="B6" s="38"/>
      <c r="C6" s="38"/>
      <c r="D6" s="38"/>
      <c r="E6" s="40"/>
      <c r="F6" s="40"/>
      <c r="G6" s="40"/>
      <c r="H6" s="40"/>
      <c r="I6" s="40"/>
      <c r="J6" s="40"/>
      <c r="N6" s="81" t="s">
        <v>275</v>
      </c>
      <c r="O6" s="83" t="s">
        <v>276</v>
      </c>
      <c r="P6" s="83" t="s">
        <v>277</v>
      </c>
      <c r="Q6" s="83" t="s">
        <v>278</v>
      </c>
      <c r="R6" s="83" t="s">
        <v>278</v>
      </c>
      <c r="S6" s="83" t="s">
        <v>277</v>
      </c>
      <c r="T6" s="83" t="s">
        <v>278</v>
      </c>
      <c r="U6" s="83" t="e">
        <f t="shared" si="0"/>
        <v>#VALUE!</v>
      </c>
    </row>
    <row r="7" spans="1:21">
      <c r="A7" s="38"/>
      <c r="B7" s="38"/>
      <c r="C7" s="38"/>
      <c r="D7" s="38"/>
      <c r="E7" s="38"/>
      <c r="F7" s="38"/>
      <c r="G7" s="38"/>
      <c r="H7" s="40"/>
      <c r="I7" s="40"/>
      <c r="J7" s="40"/>
    </row>
    <row r="8" spans="1:21">
      <c r="A8" s="38"/>
      <c r="B8" s="38"/>
      <c r="C8" s="38"/>
      <c r="D8" s="38"/>
      <c r="E8" s="38"/>
      <c r="F8" s="38"/>
      <c r="G8" s="38"/>
      <c r="H8" s="40"/>
      <c r="I8" s="40"/>
      <c r="J8" s="40"/>
    </row>
    <row r="9" spans="1:21">
      <c r="A9" s="38"/>
      <c r="B9" s="38"/>
      <c r="C9" s="38"/>
      <c r="D9" s="38"/>
      <c r="E9" s="38"/>
      <c r="F9" s="38"/>
      <c r="G9" s="38"/>
      <c r="H9" s="40"/>
      <c r="I9" s="40"/>
      <c r="J9" s="40"/>
    </row>
    <row r="10" spans="1:21">
      <c r="A10" s="38"/>
      <c r="B10" s="38"/>
      <c r="C10" s="38"/>
      <c r="D10" s="38"/>
      <c r="E10" s="38"/>
      <c r="F10" s="38"/>
      <c r="G10" s="38"/>
      <c r="H10" s="40"/>
      <c r="I10" s="40"/>
      <c r="J10" s="40"/>
    </row>
    <row r="11" spans="1:21">
      <c r="A11" s="38"/>
      <c r="B11" s="38"/>
      <c r="C11" s="38"/>
      <c r="D11" s="38"/>
      <c r="E11" s="38"/>
      <c r="F11" s="38"/>
      <c r="G11" s="38"/>
      <c r="H11" s="40"/>
      <c r="I11" s="40"/>
      <c r="J11" s="40"/>
    </row>
    <row r="12" spans="1:21">
      <c r="A12" s="38"/>
      <c r="B12" s="38"/>
      <c r="C12" s="38"/>
      <c r="D12" s="38"/>
      <c r="E12" s="38"/>
      <c r="F12" s="38"/>
      <c r="G12" s="38"/>
      <c r="H12" s="40"/>
      <c r="I12" s="40"/>
      <c r="J12" s="40"/>
    </row>
    <row r="13" spans="1:21">
      <c r="A13" s="38"/>
      <c r="B13" s="38"/>
      <c r="C13" s="38"/>
      <c r="D13" s="38"/>
      <c r="E13" s="38"/>
      <c r="F13" s="38"/>
      <c r="G13" s="38"/>
      <c r="H13" s="40"/>
      <c r="I13" s="40"/>
      <c r="J13" s="40"/>
    </row>
    <row r="14" spans="1:21">
      <c r="A14" s="38"/>
      <c r="B14" s="38"/>
      <c r="C14" s="38"/>
      <c r="D14" s="38"/>
      <c r="E14" s="38"/>
      <c r="F14" s="38"/>
      <c r="G14" s="38"/>
      <c r="H14" s="40"/>
      <c r="I14" s="40"/>
      <c r="J14" s="40"/>
    </row>
    <row r="15" spans="1:21">
      <c r="A15" s="38"/>
      <c r="B15" s="38"/>
      <c r="C15" s="38"/>
      <c r="D15" s="38"/>
      <c r="E15" s="38"/>
      <c r="F15" s="38"/>
      <c r="G15" s="38"/>
      <c r="H15" s="40"/>
      <c r="I15" s="40"/>
      <c r="J15" s="40"/>
    </row>
    <row r="16" spans="1:21">
      <c r="A16" s="41"/>
      <c r="B16" s="41"/>
      <c r="C16" s="41"/>
      <c r="D16" s="41"/>
      <c r="E16" s="41"/>
      <c r="F16" s="41"/>
      <c r="G16" s="41"/>
      <c r="H16" s="41"/>
      <c r="I16" s="41"/>
      <c r="J16" s="41"/>
    </row>
    <row r="18" spans="1:10">
      <c r="A18" s="79" t="s">
        <v>205</v>
      </c>
      <c r="J18" s="79" t="s">
        <v>279</v>
      </c>
    </row>
    <row r="19" spans="1:10">
      <c r="A19" s="154" t="s">
        <v>191</v>
      </c>
      <c r="B19" s="154" t="s">
        <v>192</v>
      </c>
      <c r="C19" s="155" t="s">
        <v>229</v>
      </c>
      <c r="D19" s="141"/>
      <c r="E19" s="141"/>
      <c r="F19" s="142"/>
      <c r="G19" s="154" t="s">
        <v>264</v>
      </c>
      <c r="H19" s="154" t="s">
        <v>6</v>
      </c>
      <c r="I19" s="154" t="s">
        <v>7</v>
      </c>
      <c r="J19" s="156" t="s">
        <v>265</v>
      </c>
    </row>
    <row r="20" spans="1:10">
      <c r="A20" s="146"/>
      <c r="B20" s="146"/>
      <c r="C20" s="81" t="s">
        <v>270</v>
      </c>
      <c r="D20" s="81" t="s">
        <v>271</v>
      </c>
      <c r="E20" s="82" t="s">
        <v>272</v>
      </c>
      <c r="F20" s="81" t="s">
        <v>273</v>
      </c>
      <c r="G20" s="146"/>
      <c r="H20" s="146"/>
      <c r="I20" s="146"/>
      <c r="J20" s="146"/>
    </row>
    <row r="21" spans="1:10" ht="15.75" customHeight="1">
      <c r="A21" s="84" t="s">
        <v>204</v>
      </c>
      <c r="B21" s="84">
        <v>2</v>
      </c>
      <c r="C21" s="84">
        <v>50</v>
      </c>
      <c r="D21" s="84" t="s">
        <v>274</v>
      </c>
      <c r="E21" s="84">
        <v>58500</v>
      </c>
      <c r="F21" s="36">
        <f>C21*E21</f>
        <v>2925000</v>
      </c>
      <c r="G21" s="37"/>
      <c r="H21" s="36">
        <f>F21</f>
        <v>2925000</v>
      </c>
      <c r="I21" s="37"/>
      <c r="J21" s="36">
        <f>H21</f>
        <v>2925000</v>
      </c>
    </row>
    <row r="22" spans="1:10" ht="15.75" customHeight="1">
      <c r="A22" s="54" t="s">
        <v>224</v>
      </c>
      <c r="B22" s="54">
        <v>2</v>
      </c>
      <c r="C22" s="85">
        <v>-5</v>
      </c>
      <c r="D22" s="54" t="s">
        <v>280</v>
      </c>
      <c r="E22" s="39">
        <v>-58500</v>
      </c>
      <c r="F22" s="39">
        <f>E22*C22</f>
        <v>292500</v>
      </c>
      <c r="G22" s="39" t="s">
        <v>259</v>
      </c>
      <c r="H22" s="40"/>
      <c r="I22" s="39">
        <v>292500</v>
      </c>
      <c r="J22" s="39">
        <f t="shared" ref="J22:J23" si="1">J21-I22</f>
        <v>2632500</v>
      </c>
    </row>
    <row r="23" spans="1:10" ht="15.75" customHeight="1">
      <c r="A23" s="54" t="s">
        <v>231</v>
      </c>
      <c r="B23" s="54">
        <v>2</v>
      </c>
      <c r="C23" s="40"/>
      <c r="D23" s="40"/>
      <c r="E23" s="38"/>
      <c r="F23" s="40"/>
      <c r="G23" s="39" t="s">
        <v>233</v>
      </c>
      <c r="H23" s="40"/>
      <c r="I23" s="39">
        <v>2632500</v>
      </c>
      <c r="J23" s="40">
        <f t="shared" si="1"/>
        <v>0</v>
      </c>
    </row>
    <row r="24" spans="1:10" ht="15.75" customHeight="1">
      <c r="A24" s="38"/>
      <c r="B24" s="38"/>
      <c r="C24" s="38"/>
      <c r="F24" s="38"/>
      <c r="G24" s="38"/>
      <c r="H24" s="38"/>
      <c r="I24" s="38"/>
      <c r="J24" s="38"/>
    </row>
    <row r="25" spans="1:10" ht="15.75" customHeight="1">
      <c r="A25" s="38"/>
      <c r="B25" s="38"/>
      <c r="C25" s="38"/>
      <c r="D25" s="38"/>
      <c r="E25" s="38"/>
      <c r="F25" s="40"/>
      <c r="G25" s="38"/>
      <c r="H25" s="40"/>
      <c r="I25" s="38"/>
      <c r="J25" s="40"/>
    </row>
    <row r="26" spans="1:10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</row>
    <row r="27" spans="1:10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</row>
    <row r="28" spans="1:10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</row>
    <row r="33" spans="1:10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ht="15.75" customHeight="1"/>
    <row r="35" spans="1:10" ht="15.75" customHeight="1">
      <c r="A35" s="79" t="s">
        <v>210</v>
      </c>
      <c r="J35" s="79" t="s">
        <v>281</v>
      </c>
    </row>
    <row r="36" spans="1:10" ht="15.75" customHeight="1">
      <c r="A36" s="154" t="s">
        <v>191</v>
      </c>
      <c r="B36" s="154" t="s">
        <v>192</v>
      </c>
      <c r="C36" s="155" t="s">
        <v>229</v>
      </c>
      <c r="D36" s="141"/>
      <c r="E36" s="141"/>
      <c r="F36" s="142"/>
      <c r="G36" s="154" t="s">
        <v>264</v>
      </c>
      <c r="H36" s="154" t="s">
        <v>6</v>
      </c>
      <c r="I36" s="154" t="s">
        <v>7</v>
      </c>
      <c r="J36" s="156" t="s">
        <v>265</v>
      </c>
    </row>
    <row r="37" spans="1:10" ht="15.75" customHeight="1">
      <c r="A37" s="146"/>
      <c r="B37" s="146"/>
      <c r="C37" s="81" t="s">
        <v>270</v>
      </c>
      <c r="D37" s="81" t="s">
        <v>271</v>
      </c>
      <c r="E37" s="82" t="s">
        <v>272</v>
      </c>
      <c r="F37" s="81" t="s">
        <v>273</v>
      </c>
      <c r="G37" s="146"/>
      <c r="H37" s="146"/>
      <c r="I37" s="146"/>
      <c r="J37" s="146"/>
    </row>
    <row r="38" spans="1:10" ht="15.75" customHeight="1">
      <c r="A38" s="38" t="s">
        <v>209</v>
      </c>
      <c r="B38" s="38">
        <v>4</v>
      </c>
      <c r="C38" s="40">
        <v>80</v>
      </c>
      <c r="D38" s="40">
        <v>100000</v>
      </c>
      <c r="E38" s="38" t="s">
        <v>274</v>
      </c>
      <c r="F38" s="40">
        <v>8000000</v>
      </c>
      <c r="G38" s="38"/>
      <c r="H38" s="40">
        <v>8000000</v>
      </c>
      <c r="I38" s="38"/>
      <c r="J38" s="40">
        <v>8000000</v>
      </c>
    </row>
    <row r="39" spans="1:10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</row>
    <row r="40" spans="1:1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</row>
    <row r="41" spans="1:10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</row>
    <row r="42" spans="1:10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</row>
    <row r="43" spans="1:10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</row>
    <row r="44" spans="1:10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</row>
    <row r="45" spans="1:10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</row>
    <row r="46" spans="1:10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</row>
    <row r="47" spans="1:10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</row>
    <row r="48" spans="1:10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</row>
    <row r="49" spans="1:10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</row>
    <row r="51" spans="1:10" ht="15.75" customHeight="1"/>
    <row r="52" spans="1:10" ht="15.75" customHeight="1"/>
    <row r="53" spans="1:10" ht="15.75" customHeight="1"/>
    <row r="54" spans="1:10" ht="15.75" customHeight="1"/>
    <row r="55" spans="1:10" ht="15.75" customHeight="1"/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I36:I37"/>
    <mergeCell ref="J36:J37"/>
    <mergeCell ref="A19:A20"/>
    <mergeCell ref="B19:B20"/>
    <mergeCell ref="C19:F19"/>
    <mergeCell ref="G19:G20"/>
    <mergeCell ref="H19:H20"/>
    <mergeCell ref="I19:I20"/>
    <mergeCell ref="J19:J20"/>
    <mergeCell ref="A36:A37"/>
    <mergeCell ref="B36:B37"/>
    <mergeCell ref="C36:F36"/>
    <mergeCell ref="G36:G37"/>
    <mergeCell ref="H36:H37"/>
    <mergeCell ref="S2:T2"/>
    <mergeCell ref="U2:U3"/>
    <mergeCell ref="A2:A3"/>
    <mergeCell ref="B2:B3"/>
    <mergeCell ref="C2:F2"/>
    <mergeCell ref="G2:G3"/>
    <mergeCell ref="H2:H3"/>
    <mergeCell ref="I2:I3"/>
    <mergeCell ref="J2:J3"/>
    <mergeCell ref="N2:N3"/>
    <mergeCell ref="O2:O3"/>
    <mergeCell ref="P2:P3"/>
    <mergeCell ref="Q2:Q3"/>
    <mergeCell ref="R2:R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Tips - Posisi Akun - Siklus</vt:lpstr>
      <vt:lpstr>Ringkasan</vt:lpstr>
      <vt:lpstr>SOALL</vt:lpstr>
      <vt:lpstr>Jurnal Penjualan</vt:lpstr>
      <vt:lpstr>Jurnal Pembelian</vt:lpstr>
      <vt:lpstr>Jurnal Kas Masuk</vt:lpstr>
      <vt:lpstr>Jurnal Kas Keluar</vt:lpstr>
      <vt:lpstr>Jurnal Gabungan - Umum</vt:lpstr>
      <vt:lpstr>Buku Pembantu Piutang</vt:lpstr>
      <vt:lpstr>Kartu Persediaan</vt:lpstr>
      <vt:lpstr>Buku Pembantu Utang</vt:lpstr>
      <vt:lpstr>Buku Besar ( sblm penutupan )</vt:lpstr>
      <vt:lpstr>Neraca Saldo + Laporan Keuangan</vt:lpstr>
      <vt:lpstr>Jurnal Penutup</vt:lpstr>
      <vt:lpstr>Buku Besar ( stlh penutupan )</vt:lpstr>
      <vt:lpstr>Neraca Saldo+LK Stlh Penutupan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Lullaby</dc:creator>
  <cp:lastModifiedBy>kianetgaming</cp:lastModifiedBy>
  <dcterms:created xsi:type="dcterms:W3CDTF">2018-11-03T17:10:20Z</dcterms:created>
  <dcterms:modified xsi:type="dcterms:W3CDTF">2025-01-19T10:43:09Z</dcterms:modified>
</cp:coreProperties>
</file>