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BARRY J\Desktop\"/>
    </mc:Choice>
  </mc:AlternateContent>
  <xr:revisionPtr revIDLastSave="0" documentId="13_ncr:1_{929AEF79-5AEF-4649-85BE-8C2CE01A386F}" xr6:coauthVersionLast="47" xr6:coauthVersionMax="47" xr10:uidLastSave="{00000000-0000-0000-0000-000000000000}"/>
  <bookViews>
    <workbookView xWindow="0" yWindow="0" windowWidth="20490" windowHeight="10920" xr2:uid="{04E2F42B-B0E7-C14E-A690-B41CAFCE17AF}"/>
  </bookViews>
  <sheets>
    <sheet name="RESULT OUTPUT" sheetId="3" r:id="rId1"/>
    <sheet name="DASHBOARD" sheetId="4" r:id="rId2"/>
    <sheet name="amazon" sheetId="1" r:id="rId3"/>
  </sheets>
  <definedNames>
    <definedName name="_xlcn.WorksheetConnection_Amazoncasestudynewdata.xlsxTable11" hidden="1">Table1[]</definedName>
  </definedNames>
  <calcPr calcId="191029"/>
  <pivotCaches>
    <pivotCache cacheId="155" r:id="rId4"/>
    <pivotCache cacheId="157" r:id="rId5"/>
    <pivotCache cacheId="158" r:id="rId6"/>
    <pivotCache cacheId="159" r:id="rId7"/>
    <pivotCache cacheId="160" r:id="rId8"/>
    <pivotCache cacheId="161" r:id="rId9"/>
    <pivotCache cacheId="162" r:id="rId10"/>
    <pivotCache cacheId="163" r:id="rId11"/>
    <pivotCache cacheId="164" r:id="rId12"/>
    <pivotCache cacheId="165" r:id="rId13"/>
    <pivotCache cacheId="166" r:id="rId14"/>
    <pivotCache cacheId="167" r:id="rId15"/>
    <pivotCache cacheId="168" r:id="rId16"/>
    <pivotCache cacheId="209" r:id="rId17"/>
  </pivotCaches>
  <extLst>
    <ext xmlns:x15="http://schemas.microsoft.com/office/spreadsheetml/2010/11/main" uri="{FCE2AD5D-F65C-4FA6-A056-5C36A1767C68}">
      <x15:dataModel>
        <x15:modelTables>
          <x15:modelTable id="Table1" name="Table1" connection="WorksheetConnection_Amazon case study new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I140"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C2E235-8AE7-4555-ACA0-9D0B0983BC7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FF0D80C-B037-4BFF-B536-CB8E048CA51F}" name="WorksheetConnection_Amazon case study new data.xlsx!Table1" type="102" refreshedVersion="8" minRefreshableVersion="5">
    <extLst>
      <ext xmlns:x15="http://schemas.microsoft.com/office/spreadsheetml/2010/11/main" uri="{DE250136-89BD-433C-8126-D09CA5730AF9}">
        <x15:connection id="Table1" autoDelete="1">
          <x15:rangePr sourceName="_xlcn.WorksheetConnection_Amazoncasestudynewdata.xlsxTable11"/>
        </x15:connection>
      </ext>
    </extLst>
  </connection>
</connections>
</file>

<file path=xl/sharedStrings.xml><?xml version="1.0" encoding="utf-8"?>
<sst xmlns="http://schemas.openxmlformats.org/spreadsheetml/2006/main" count="9624" uniqueCount="7811">
  <si>
    <t>product_id</t>
  </si>
  <si>
    <t>product_name</t>
  </si>
  <si>
    <t>category</t>
  </si>
  <si>
    <t>discounted_price</t>
  </si>
  <si>
    <t>discount_percentage</t>
  </si>
  <si>
    <t>rating</t>
  </si>
  <si>
    <t>rating_count</t>
  </si>
  <si>
    <t>about_product</t>
  </si>
  <si>
    <t>user_name</t>
  </si>
  <si>
    <t>review_id</t>
  </si>
  <si>
    <t>review_title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</si>
  <si>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</si>
  <si>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</si>
  <si>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</si>
  <si>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</si>
  <si>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</si>
  <si>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</si>
  <si>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</si>
  <si>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</si>
  <si>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</si>
  <si>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</si>
  <si>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</si>
  <si>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</si>
  <si>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</si>
  <si>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</si>
  <si>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</si>
  <si>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</si>
  <si>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</si>
  <si>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</si>
  <si>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</si>
  <si>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</si>
  <si>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</si>
  <si>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</si>
  <si>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</si>
  <si>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</si>
  <si>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</si>
  <si>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</si>
  <si>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</si>
  <si>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</si>
  <si>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</si>
  <si>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</si>
  <si>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</si>
  <si>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</si>
  <si>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</si>
  <si>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</si>
  <si>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</si>
  <si>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</si>
  <si>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</si>
  <si>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</si>
  <si>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</si>
  <si>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</si>
  <si>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</si>
  <si>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</si>
  <si>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</si>
  <si>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</si>
  <si>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</si>
  <si>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</si>
  <si>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</si>
  <si>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</si>
  <si>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</si>
  <si>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</si>
  <si>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</si>
  <si>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</si>
  <si>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</si>
  <si>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</si>
  <si>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</si>
  <si>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</si>
  <si>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</si>
  <si>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</si>
  <si>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</si>
  <si>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</si>
  <si>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</si>
  <si>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</si>
  <si>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</si>
  <si>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</si>
  <si>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</si>
  <si>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</si>
  <si>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</si>
  <si>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</si>
  <si>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</si>
  <si>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</si>
  <si>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</si>
  <si>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</si>
  <si>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</si>
  <si>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</si>
  <si>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</si>
  <si>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</si>
  <si>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</si>
  <si>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</si>
  <si>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</si>
  <si>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</si>
  <si>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</si>
  <si>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</si>
  <si>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</si>
  <si>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</si>
  <si>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</si>
  <si>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</si>
  <si>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</si>
  <si>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</si>
  <si>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1M Long Cable. Usb 2.0 (Type A)|Toughened Joints|Strong And Sturdy|Country Of Origin: China|6 Months Warranty</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</si>
  <si>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</si>
  <si>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</si>
  <si>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</si>
  <si>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</si>
  <si>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</si>
  <si>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</si>
  <si>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</si>
  <si>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</si>
  <si>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</si>
  <si>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</si>
  <si>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</si>
  <si>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</si>
  <si>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</si>
  <si>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</si>
  <si>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</si>
  <si>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</si>
  <si>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</si>
  <si>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</si>
  <si>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</si>
  <si>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</si>
  <si>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</si>
  <si>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</si>
  <si>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</si>
  <si>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</si>
  <si>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</si>
  <si>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</si>
  <si>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</si>
  <si>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</si>
  <si>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</si>
  <si>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</si>
  <si>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</si>
  <si>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</si>
  <si>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</si>
  <si>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</si>
  <si>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</si>
  <si>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</si>
  <si>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</si>
  <si>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</si>
  <si>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</si>
  <si>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</si>
  <si>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</si>
  <si>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</si>
  <si>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</si>
  <si>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</si>
  <si>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</si>
  <si>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</si>
  <si>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</si>
  <si>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</si>
  <si>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</si>
  <si>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</si>
  <si>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</si>
  <si>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</si>
  <si>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</si>
  <si>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</si>
  <si>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</si>
  <si>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</si>
  <si>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</si>
  <si>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</si>
  <si>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</si>
  <si>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</si>
  <si>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</si>
  <si>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</si>
  <si>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</si>
  <si>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</si>
  <si>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</si>
  <si>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</si>
  <si>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</si>
  <si>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</si>
  <si>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</si>
  <si>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</si>
  <si>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</si>
  <si>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</si>
  <si>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</si>
  <si>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</si>
  <si>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</si>
  <si>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</si>
  <si>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</si>
  <si>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</si>
  <si>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</si>
  <si>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</si>
  <si>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</si>
  <si>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</si>
  <si>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</si>
  <si>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</si>
  <si>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</si>
  <si>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</si>
  <si>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</si>
  <si>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</si>
  <si>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</si>
  <si>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</si>
  <si>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</si>
  <si>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</si>
  <si>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</si>
  <si>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</si>
  <si>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</si>
  <si>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</si>
  <si>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</si>
  <si>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</si>
  <si>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</si>
  <si>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</si>
  <si>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</si>
  <si>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</si>
  <si>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</si>
  <si>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</si>
  <si>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USB Type-C to Type-C cable with universal compatibility|1m Length &amp; Reversible design|High Speed Data/Charging with USB 2.0</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</si>
  <si>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</si>
  <si>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</si>
  <si>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</si>
  <si>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</si>
  <si>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</si>
  <si>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</si>
  <si>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</si>
  <si>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</si>
  <si>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</si>
  <si>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</si>
  <si>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</si>
  <si>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</si>
  <si>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</si>
  <si>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</si>
  <si>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</si>
  <si>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</si>
  <si>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</si>
  <si>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</si>
  <si>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</si>
  <si>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</si>
  <si>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</si>
  <si>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</si>
  <si>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</si>
  <si>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</si>
  <si>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</si>
  <si>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</si>
  <si>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</si>
  <si>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</si>
  <si>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</si>
  <si>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</si>
  <si>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</si>
  <si>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</si>
  <si>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</si>
  <si>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</si>
  <si>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</si>
  <si>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</si>
  <si>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</si>
  <si>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</si>
  <si>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</si>
  <si>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</si>
  <si>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</si>
  <si>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</si>
  <si>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</si>
  <si>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</si>
  <si>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</si>
  <si>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</si>
  <si>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</si>
  <si>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</si>
  <si>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</si>
  <si>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</si>
  <si>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</si>
  <si>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</si>
  <si>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</si>
  <si>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</si>
  <si>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</si>
  <si>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</si>
  <si>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</si>
  <si>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</si>
  <si>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</si>
  <si>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</si>
  <si>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</si>
  <si>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</si>
  <si>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</si>
  <si>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</si>
  <si>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</si>
  <si>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</si>
  <si>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</si>
  <si>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</si>
  <si>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</si>
  <si>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</si>
  <si>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</si>
  <si>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</si>
  <si>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</si>
  <si>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</si>
  <si>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</si>
  <si>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</si>
  <si>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</si>
  <si>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</si>
  <si>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</si>
  <si>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</si>
  <si>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</si>
  <si>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</si>
  <si>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</si>
  <si>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</si>
  <si>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</si>
  <si>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</si>
  <si>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</si>
  <si>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</si>
  <si>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</si>
  <si>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</si>
  <si>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</si>
  <si>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</si>
  <si>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</si>
  <si>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</si>
  <si>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</si>
  <si>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</si>
  <si>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</si>
  <si>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</si>
  <si>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</si>
  <si>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</si>
  <si>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</si>
  <si>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</si>
  <si>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</si>
  <si>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</si>
  <si>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</si>
  <si>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</si>
  <si>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</si>
  <si>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</si>
  <si>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</si>
  <si>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</si>
  <si>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</si>
  <si>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</si>
  <si>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</si>
  <si>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</si>
  <si>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</si>
  <si>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</si>
  <si>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</si>
  <si>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</si>
  <si>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Universal remote control|Ensures long lastinga and consistent performance|Sturdy built</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</si>
  <si>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</si>
  <si>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</si>
  <si>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</si>
  <si>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</si>
  <si>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</si>
  <si>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</si>
  <si>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</si>
  <si>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</si>
  <si>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</si>
  <si>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</si>
  <si>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</si>
  <si>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</si>
  <si>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</si>
  <si>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</si>
  <si>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</si>
  <si>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</si>
  <si>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</si>
  <si>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</si>
  <si>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</si>
  <si>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</si>
  <si>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</si>
  <si>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</si>
  <si>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</si>
  <si>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This is Generic Airtel Tv Remote|Universal configuration with any TV|Shining black colour with LED indicator</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</si>
  <si>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</si>
  <si>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</si>
  <si>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</si>
  <si>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</si>
  <si>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</si>
  <si>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</si>
  <si>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</si>
  <si>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</si>
  <si>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</si>
  <si>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</si>
  <si>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</si>
  <si>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</si>
  <si>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</si>
  <si>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</si>
  <si>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</si>
  <si>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</si>
  <si>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</si>
  <si>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</si>
  <si>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</si>
  <si>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</si>
  <si>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</si>
  <si>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</si>
  <si>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</si>
  <si>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</si>
  <si>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</si>
  <si>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</si>
  <si>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</si>
  <si>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</si>
  <si>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</si>
  <si>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</si>
  <si>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</si>
  <si>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</si>
  <si>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</si>
  <si>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</si>
  <si>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</si>
  <si>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</si>
  <si>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</si>
  <si>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</si>
  <si>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</si>
  <si>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</si>
  <si>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</si>
  <si>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</si>
  <si>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</si>
  <si>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</si>
  <si>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</si>
  <si>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</si>
  <si>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</si>
  <si>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</si>
  <si>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</si>
  <si>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</si>
  <si>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</si>
  <si>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</si>
  <si>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</si>
  <si>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</si>
  <si>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</si>
  <si>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</si>
  <si>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</si>
  <si>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</si>
  <si>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</si>
  <si>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</si>
  <si>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</si>
  <si>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</si>
  <si>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</si>
  <si>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</si>
  <si>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</si>
  <si>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</si>
  <si>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</si>
  <si>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</si>
  <si>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</si>
  <si>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</si>
  <si>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</si>
  <si>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</si>
  <si>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</si>
  <si>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</si>
  <si>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</si>
  <si>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</si>
  <si>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</si>
  <si>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</si>
  <si>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</si>
  <si>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</si>
  <si>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</si>
  <si>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</si>
  <si>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</si>
  <si>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</si>
  <si>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</si>
  <si>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</si>
  <si>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</si>
  <si>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</si>
  <si>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</si>
  <si>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</si>
  <si>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</si>
  <si>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</si>
  <si>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</si>
  <si>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</si>
  <si>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</si>
  <si>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</si>
  <si>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</si>
  <si>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</si>
  <si>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</si>
  <si>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</si>
  <si>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</si>
  <si>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</si>
  <si>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</si>
  <si>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</si>
  <si>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</si>
  <si>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</si>
  <si>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</si>
  <si>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</si>
  <si>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</si>
  <si>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</si>
  <si>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</si>
  <si>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</si>
  <si>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</si>
  <si>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</si>
  <si>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</si>
  <si>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</si>
  <si>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</si>
  <si>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</si>
  <si>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</si>
  <si>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</si>
  <si>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</si>
  <si>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</si>
  <si>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</si>
  <si>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</si>
  <si>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</si>
  <si>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</si>
  <si>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</si>
  <si>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</si>
  <si>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</si>
  <si>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</si>
  <si>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</si>
  <si>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</si>
  <si>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</si>
  <si>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</si>
  <si>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</si>
  <si>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</si>
  <si>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</si>
  <si>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</si>
  <si>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</si>
  <si>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</si>
  <si>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</si>
  <si>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</si>
  <si>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</si>
  <si>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</si>
  <si>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</si>
  <si>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</si>
  <si>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</si>
  <si>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</si>
  <si>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</si>
  <si>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</si>
  <si>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</si>
  <si>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</si>
  <si>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</si>
  <si>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</si>
  <si>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</si>
  <si>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</si>
  <si>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</si>
  <si>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</si>
  <si>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</si>
  <si>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</si>
  <si>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</si>
  <si>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</si>
  <si>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</si>
  <si>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</si>
  <si>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</si>
  <si>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</si>
  <si>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</si>
  <si>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</si>
  <si>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</si>
  <si>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</si>
  <si>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</si>
  <si>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</si>
  <si>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</si>
  <si>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</si>
  <si>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</si>
  <si>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</si>
  <si>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</si>
  <si>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</si>
  <si>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</si>
  <si>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</si>
  <si>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</si>
  <si>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</si>
  <si>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</si>
  <si>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</si>
  <si>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</si>
  <si>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</si>
  <si>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</si>
  <si>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</si>
  <si>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</si>
  <si>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</si>
  <si>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</si>
  <si>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</si>
  <si>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</si>
  <si>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</si>
  <si>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</si>
  <si>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</si>
  <si>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</si>
  <si>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</si>
  <si>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</si>
  <si>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</si>
  <si>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</si>
  <si>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</si>
  <si>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</si>
  <si>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</si>
  <si>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</si>
  <si>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</si>
  <si>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</si>
  <si>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</si>
  <si>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</si>
  <si>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</si>
  <si>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</si>
  <si>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</si>
  <si>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</si>
  <si>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</si>
  <si>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</si>
  <si>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</si>
  <si>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</si>
  <si>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</si>
  <si>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</si>
  <si>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</si>
  <si>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</si>
  <si>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</si>
  <si>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</si>
  <si>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</si>
  <si>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</si>
  <si>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</si>
  <si>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</si>
  <si>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</si>
  <si>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</si>
  <si>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</si>
  <si>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</si>
  <si>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</si>
  <si>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</si>
  <si>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</si>
  <si>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</si>
  <si>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</si>
  <si>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</si>
  <si>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</si>
  <si>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</si>
  <si>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</si>
  <si>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</si>
  <si>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</si>
  <si>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</si>
  <si>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</si>
  <si>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</si>
  <si>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</si>
  <si>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</si>
  <si>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</si>
  <si>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</si>
  <si>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</si>
  <si>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</si>
  <si>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</si>
  <si>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</si>
  <si>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</si>
  <si>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</si>
  <si>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</si>
  <si>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</si>
  <si>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</si>
  <si>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</si>
  <si>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</si>
  <si>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</si>
  <si>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</si>
  <si>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</si>
  <si>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</si>
  <si>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</si>
  <si>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</si>
  <si>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</si>
  <si>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</si>
  <si>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</si>
  <si>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</si>
  <si>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</si>
  <si>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</si>
  <si>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</si>
  <si>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</si>
  <si>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</si>
  <si>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</si>
  <si>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</si>
  <si>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</si>
  <si>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</si>
  <si>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</si>
  <si>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</si>
  <si>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</si>
  <si>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</si>
  <si>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</si>
  <si>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</si>
  <si>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</si>
  <si>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</si>
  <si>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</si>
  <si>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</si>
  <si>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</si>
  <si>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</si>
  <si>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</si>
  <si>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</si>
  <si>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</si>
  <si>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</si>
  <si>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</si>
  <si>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</si>
  <si>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</si>
  <si>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</si>
  <si>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</si>
  <si>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</si>
  <si>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</si>
  <si>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</si>
  <si>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</si>
  <si>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</si>
  <si>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</si>
  <si>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</si>
  <si>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</si>
  <si>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</si>
  <si>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Charges Usb-Pd Enabled Iphones/Ipads From Zero To 50% When Paired With 18W Or Higher Usb-C Charger</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</si>
  <si>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</si>
  <si>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</si>
  <si>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</si>
  <si>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</si>
  <si>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</si>
  <si>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</si>
  <si>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</si>
  <si>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</si>
  <si>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</si>
  <si>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</si>
  <si>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</si>
  <si>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</si>
  <si>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</si>
  <si>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</si>
  <si>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</si>
  <si>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</si>
  <si>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</si>
  <si>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</si>
  <si>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</si>
  <si>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</si>
  <si>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</si>
  <si>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</si>
  <si>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</si>
  <si>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</si>
  <si>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</si>
  <si>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</si>
  <si>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</si>
  <si>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</si>
  <si>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</si>
  <si>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</si>
  <si>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</si>
  <si>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</si>
  <si>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</si>
  <si>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</si>
  <si>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</si>
  <si>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</si>
  <si>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</si>
  <si>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</si>
  <si>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</si>
  <si>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</si>
  <si>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</si>
  <si>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</si>
  <si>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</si>
  <si>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</si>
  <si>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</si>
  <si>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</si>
  <si>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</si>
  <si>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</si>
  <si>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</si>
  <si>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</si>
  <si>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</si>
  <si>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</si>
  <si>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</si>
  <si>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</si>
  <si>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</si>
  <si>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</si>
  <si>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</si>
  <si>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</si>
  <si>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</si>
  <si>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</si>
  <si>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</si>
  <si>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</si>
  <si>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</si>
  <si>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</si>
  <si>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</si>
  <si>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</si>
  <si>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</si>
  <si>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</si>
  <si>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</si>
  <si>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Fast Charging and Data Transfer|High Quality Design</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</si>
  <si>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</si>
  <si>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</si>
  <si>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</si>
  <si>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</si>
  <si>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</si>
  <si>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</si>
  <si>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</si>
  <si>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</si>
  <si>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</si>
  <si>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</si>
  <si>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</si>
  <si>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</si>
  <si>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</si>
  <si>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</si>
  <si>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</si>
  <si>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</si>
  <si>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</si>
  <si>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</si>
  <si>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</si>
  <si>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</si>
  <si>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</si>
  <si>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Mandar Joglekar,Vasanth,Well person</t>
  </si>
  <si>
    <t>R1482M3Z6TF62M,RX9ISCNT5KUMA,RY1MX82BJD2VD</t>
  </si>
  <si>
    <t>Fantastic Ultra High Speed HDMI cable,Amazing product,Regarding cable</t>
  </si>
  <si>
    <t>B071VMP1Z4</t>
  </si>
  <si>
    <t>LRIPL Compatible Sony Bravia LCD/led Remote Works with Almost All Sony led/LCD tv's</t>
  </si>
  <si>
    <t>Before Order Please Match Your Remote With Image Shown|Compatible Sony Bravia LED/LCD Remote|Easy to use|Soft Rubber Keypad|Best Quality Plastic Body</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</si>
  <si>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</si>
  <si>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</si>
  <si>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</si>
  <si>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</si>
  <si>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</si>
  <si>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</si>
  <si>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</si>
  <si>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</si>
  <si>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</si>
  <si>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</si>
  <si>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</si>
  <si>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</si>
  <si>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</si>
  <si>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</si>
  <si>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</si>
  <si>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</si>
  <si>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</si>
  <si>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</si>
  <si>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</si>
  <si>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</si>
  <si>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</si>
  <si>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</si>
  <si>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</si>
  <si>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</si>
  <si>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</si>
  <si>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</si>
  <si>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</si>
  <si>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</si>
  <si>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</si>
  <si>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</si>
  <si>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</si>
  <si>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</si>
  <si>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Compatible with SD and HD Recording</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</si>
  <si>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</si>
  <si>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</si>
  <si>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</si>
  <si>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</si>
  <si>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</si>
  <si>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</si>
  <si>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</si>
  <si>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</si>
  <si>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</si>
  <si>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</si>
  <si>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</si>
  <si>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</si>
  <si>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</si>
  <si>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</si>
  <si>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</si>
  <si>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</si>
  <si>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</si>
  <si>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</si>
  <si>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</si>
  <si>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</si>
  <si>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</si>
  <si>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</si>
  <si>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</si>
  <si>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</si>
  <si>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</si>
  <si>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</si>
  <si>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</si>
  <si>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</si>
  <si>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</si>
  <si>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</si>
  <si>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</si>
  <si>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</si>
  <si>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</si>
  <si>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</si>
  <si>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</si>
  <si>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</si>
  <si>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</si>
  <si>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</si>
  <si>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</si>
  <si>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</si>
  <si>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</si>
  <si>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</si>
  <si>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</si>
  <si>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</si>
  <si>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</si>
  <si>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</si>
  <si>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</si>
  <si>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</si>
  <si>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</si>
  <si>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</si>
  <si>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</si>
  <si>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anurag jain</t>
  </si>
  <si>
    <t>R38OAD16RVS9D4</t>
  </si>
  <si>
    <t>do not buy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</si>
  <si>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</si>
  <si>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</si>
  <si>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</si>
  <si>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</si>
  <si>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</si>
  <si>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</si>
  <si>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</si>
  <si>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</si>
  <si>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</si>
  <si>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</si>
  <si>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</si>
  <si>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</si>
  <si>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</si>
  <si>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</si>
  <si>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</si>
  <si>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</si>
  <si>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</si>
  <si>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</si>
  <si>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</si>
  <si>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</si>
  <si>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</si>
  <si>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</si>
  <si>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</si>
  <si>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</si>
  <si>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</si>
  <si>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</si>
  <si>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</si>
  <si>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</si>
  <si>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</si>
  <si>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</si>
  <si>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</si>
  <si>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</si>
  <si>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</si>
  <si>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</si>
  <si>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</si>
  <si>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</si>
  <si>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</si>
  <si>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</si>
  <si>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</si>
  <si>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</si>
  <si>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Nik Xavier,Muhammed Ali Faizal,Debanjan,Satyam,Sanchit,Niraj K,shankar,Mohana</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</si>
  <si>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</si>
  <si>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</si>
  <si>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</si>
  <si>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</si>
  <si>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</si>
  <si>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</si>
  <si>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</si>
  <si>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</si>
  <si>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</si>
  <si>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</si>
  <si>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</si>
  <si>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</si>
  <si>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</si>
  <si>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</si>
  <si>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</si>
  <si>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</si>
  <si>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</si>
  <si>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</si>
  <si>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</si>
  <si>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</si>
  <si>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</si>
  <si>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</si>
  <si>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</si>
  <si>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</si>
  <si>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</si>
  <si>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</si>
  <si>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</si>
  <si>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</si>
  <si>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</si>
  <si>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</si>
  <si>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</si>
  <si>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</si>
  <si>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</si>
  <si>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</si>
  <si>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</si>
  <si>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</si>
  <si>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</si>
  <si>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</si>
  <si>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</si>
  <si>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</si>
  <si>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</si>
  <si>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</si>
  <si>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</si>
  <si>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</si>
  <si>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</si>
  <si>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</si>
  <si>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</si>
  <si>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</si>
  <si>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</si>
  <si>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</si>
  <si>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</si>
  <si>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</si>
  <si>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</si>
  <si>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</si>
  <si>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</si>
  <si>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</si>
  <si>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</si>
  <si>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</si>
  <si>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</si>
  <si>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</si>
  <si>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</si>
  <si>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</si>
  <si>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</si>
  <si>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</si>
  <si>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</si>
  <si>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</si>
  <si>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</si>
  <si>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</si>
  <si>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</si>
  <si>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</si>
  <si>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</si>
  <si>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</si>
  <si>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</si>
  <si>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</si>
  <si>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</si>
  <si>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</si>
  <si>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</si>
  <si>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</si>
  <si>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</si>
  <si>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</si>
  <si>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</si>
  <si>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</si>
  <si>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</si>
  <si>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</si>
  <si>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</si>
  <si>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</si>
  <si>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</si>
  <si>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</si>
  <si>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</si>
  <si>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</si>
  <si>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</si>
  <si>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</si>
  <si>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</si>
  <si>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</si>
  <si>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</si>
  <si>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</si>
  <si>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</si>
  <si>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</si>
  <si>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</si>
  <si>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</si>
  <si>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</si>
  <si>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</si>
  <si>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</si>
  <si>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</si>
  <si>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</si>
  <si>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</si>
  <si>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</si>
  <si>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</si>
  <si>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</si>
  <si>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</si>
  <si>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</si>
  <si>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</si>
  <si>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</si>
  <si>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</si>
  <si>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</si>
  <si>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</si>
  <si>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</si>
  <si>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</si>
  <si>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</si>
  <si>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</si>
  <si>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</si>
  <si>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</si>
  <si>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</si>
  <si>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</si>
  <si>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</si>
  <si>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</si>
  <si>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</si>
  <si>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</si>
  <si>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</si>
  <si>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</si>
  <si>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</si>
  <si>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</si>
  <si>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</si>
  <si>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</si>
  <si>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</si>
  <si>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</si>
  <si>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</si>
  <si>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</si>
  <si>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</si>
  <si>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</si>
  <si>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</si>
  <si>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</si>
  <si>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</si>
  <si>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</si>
  <si>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</si>
  <si>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</si>
  <si>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</si>
  <si>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</si>
  <si>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</si>
  <si>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</si>
  <si>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</si>
  <si>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</si>
  <si>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</si>
  <si>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</si>
  <si>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</si>
  <si>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</si>
  <si>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</si>
  <si>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</si>
  <si>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</si>
  <si>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</si>
  <si>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</si>
  <si>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</si>
  <si>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</si>
  <si>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</si>
  <si>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</si>
  <si>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</si>
  <si>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</si>
  <si>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</si>
  <si>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Approx. Length Of Cable: 2' Feet(60 Cm)|Can Be Used For Startek Fm220U Fingerprint Scanner|Color: Ivory(Off-White)|Type : Usb Type C Cable</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</si>
  <si>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</si>
  <si>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</si>
  <si>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</si>
  <si>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</si>
  <si>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</si>
  <si>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</si>
  <si>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</si>
  <si>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</si>
  <si>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</si>
  <si>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</si>
  <si>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</si>
  <si>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</si>
  <si>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</si>
  <si>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</si>
  <si>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</si>
  <si>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</si>
  <si>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</si>
  <si>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</si>
  <si>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Srinivas Pasumarthi,AM,Khushboo,Geetanjali Jha,champalal,Suchismita</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</si>
  <si>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</si>
  <si>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</si>
  <si>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</si>
  <si>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</si>
  <si>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</si>
  <si>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</si>
  <si>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</si>
  <si>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</si>
  <si>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</si>
  <si>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</si>
  <si>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</si>
  <si>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</si>
  <si>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</si>
  <si>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</si>
  <si>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</si>
  <si>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</si>
  <si>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</si>
  <si>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</si>
  <si>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</si>
  <si>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</si>
  <si>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</si>
  <si>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</si>
  <si>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</si>
  <si>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</si>
  <si>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</si>
  <si>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</si>
  <si>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</si>
  <si>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</si>
  <si>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</si>
  <si>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</si>
  <si>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</si>
  <si>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</si>
  <si>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</si>
  <si>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</si>
  <si>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</si>
  <si>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</si>
  <si>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</si>
  <si>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</si>
  <si>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</si>
  <si>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</si>
  <si>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</si>
  <si>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</si>
  <si>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</si>
  <si>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</si>
  <si>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</si>
  <si>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</si>
  <si>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</si>
  <si>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</si>
  <si>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</si>
  <si>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</si>
  <si>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</si>
  <si>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</si>
  <si>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</si>
  <si>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</si>
  <si>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</si>
  <si>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</si>
  <si>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</si>
  <si>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</si>
  <si>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</si>
  <si>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</si>
  <si>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</si>
  <si>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</si>
  <si>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</si>
  <si>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</si>
  <si>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</si>
  <si>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</si>
  <si>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</si>
  <si>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</si>
  <si>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</si>
  <si>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</si>
  <si>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</si>
  <si>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</si>
  <si>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</si>
  <si>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</si>
  <si>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</si>
  <si>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</si>
  <si>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</si>
  <si>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</si>
  <si>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</si>
  <si>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</si>
  <si>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</si>
  <si>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</si>
  <si>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</si>
  <si>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</si>
  <si>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perfect|100 % compatible</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</si>
  <si>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</si>
  <si>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</si>
  <si>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</si>
  <si>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</si>
  <si>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</si>
  <si>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</si>
  <si>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</si>
  <si>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</si>
  <si>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</si>
  <si>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</si>
  <si>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</si>
  <si>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</si>
  <si>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</si>
  <si>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</si>
  <si>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</si>
  <si>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</si>
  <si>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</si>
  <si>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</si>
  <si>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</si>
  <si>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</si>
  <si>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</si>
  <si>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</si>
  <si>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</si>
  <si>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</si>
  <si>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</si>
  <si>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</si>
  <si>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</si>
  <si>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</si>
  <si>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</si>
  <si>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</si>
  <si>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</si>
  <si>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</si>
  <si>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</si>
  <si>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</si>
  <si>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</si>
  <si>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</si>
  <si>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</si>
  <si>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</si>
  <si>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</si>
  <si>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</si>
  <si>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</si>
  <si>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</si>
  <si>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</si>
  <si>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</si>
  <si>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</si>
  <si>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</si>
  <si>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</si>
  <si>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</si>
  <si>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</si>
  <si>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</si>
  <si>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</si>
  <si>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</si>
  <si>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</si>
  <si>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</si>
  <si>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</si>
  <si>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</si>
  <si>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</si>
  <si>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</si>
  <si>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</si>
  <si>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</si>
  <si>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</si>
  <si>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</si>
  <si>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</si>
  <si>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</si>
  <si>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Spaceship grade aluminium cable casing ensures long-lasting durability and reliable charging|Length: 2M</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</si>
  <si>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</si>
  <si>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</si>
  <si>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</si>
  <si>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</si>
  <si>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</si>
  <si>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</si>
  <si>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</si>
  <si>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</si>
  <si>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</si>
  <si>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</si>
  <si>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</si>
  <si>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</si>
  <si>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</si>
  <si>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</si>
  <si>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</si>
  <si>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</si>
  <si>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</si>
  <si>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</si>
  <si>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</si>
  <si>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</si>
  <si>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</si>
  <si>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</si>
  <si>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</si>
  <si>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</si>
  <si>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</si>
  <si>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</si>
  <si>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</si>
  <si>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</si>
  <si>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</si>
  <si>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</si>
  <si>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</si>
  <si>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</si>
  <si>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</si>
  <si>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</si>
  <si>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</si>
  <si>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</si>
  <si>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</si>
  <si>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</si>
  <si>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</si>
  <si>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</si>
  <si>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</si>
  <si>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</si>
  <si>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</si>
  <si>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</si>
  <si>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</si>
  <si>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</si>
  <si>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</si>
  <si>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</si>
  <si>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</si>
  <si>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</si>
  <si>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</si>
  <si>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</si>
  <si>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</si>
  <si>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</si>
  <si>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</si>
  <si>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</si>
  <si>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</si>
  <si>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</si>
  <si>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</si>
  <si>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</si>
  <si>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</si>
  <si>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</si>
  <si>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</si>
  <si>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</si>
  <si>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</si>
  <si>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</si>
  <si>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</si>
  <si>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</si>
  <si>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</si>
  <si>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</si>
  <si>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</si>
  <si>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</si>
  <si>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</si>
  <si>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</si>
  <si>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</si>
  <si>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</si>
  <si>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</si>
  <si>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</si>
  <si>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</si>
  <si>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</si>
  <si>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</si>
  <si>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</si>
  <si>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</si>
  <si>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</si>
  <si>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</si>
  <si>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</si>
  <si>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</si>
  <si>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</si>
  <si>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</si>
  <si>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</si>
  <si>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</si>
  <si>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</si>
  <si>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</si>
  <si>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</si>
  <si>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</si>
  <si>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</si>
  <si>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</si>
  <si>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</si>
  <si>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</si>
  <si>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</si>
  <si>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</si>
  <si>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</si>
  <si>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</si>
  <si>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</si>
  <si>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</si>
  <si>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</si>
  <si>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</si>
  <si>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</si>
  <si>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</si>
  <si>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</si>
  <si>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</si>
  <si>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</si>
  <si>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</si>
  <si>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</si>
  <si>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</si>
  <si>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</si>
  <si>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</si>
  <si>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</si>
  <si>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</si>
  <si>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</si>
  <si>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</si>
  <si>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</si>
  <si>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</si>
  <si>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</si>
  <si>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</si>
  <si>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</si>
  <si>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</si>
  <si>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</si>
  <si>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</si>
  <si>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</si>
  <si>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</si>
  <si>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</si>
  <si>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</si>
  <si>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</si>
  <si>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</si>
  <si>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</si>
  <si>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</si>
  <si>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</si>
  <si>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</si>
  <si>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</si>
  <si>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</si>
  <si>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</si>
  <si>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</si>
  <si>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</si>
  <si>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</si>
  <si>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</si>
  <si>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</si>
  <si>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</si>
  <si>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</si>
  <si>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</si>
  <si>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</si>
  <si>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</si>
  <si>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</si>
  <si>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</si>
  <si>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</si>
  <si>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</si>
  <si>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</si>
  <si>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</si>
  <si>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</si>
  <si>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</si>
  <si>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</si>
  <si>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</si>
  <si>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</si>
  <si>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</si>
  <si>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</si>
  <si>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</si>
  <si>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</si>
  <si>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</si>
  <si>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</si>
  <si>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</si>
  <si>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</si>
  <si>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</si>
  <si>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</si>
  <si>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</si>
  <si>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</si>
  <si>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</si>
  <si>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Electronics|HomeAudio|MediaStreamingDevices|StreamingClients</t>
  </si>
  <si>
    <t>Type: HDMI|Power Requirement: DC 5 V|Number of Devices Supported: 1</t>
  </si>
  <si>
    <t>Sayan Dutta,Harish,Saurabh Majumdar,Ajay Kumar Gupta</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</si>
  <si>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</si>
  <si>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</si>
  <si>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</si>
  <si>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</si>
  <si>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</si>
  <si>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</si>
  <si>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</si>
  <si>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</si>
  <si>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</si>
  <si>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</si>
  <si>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</si>
  <si>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</si>
  <si>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</si>
  <si>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</si>
  <si>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</si>
  <si>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</si>
  <si>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</si>
  <si>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</si>
  <si>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</si>
  <si>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</si>
  <si>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</si>
  <si>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</si>
  <si>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</si>
  <si>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</si>
  <si>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</si>
  <si>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</si>
  <si>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</si>
  <si>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</si>
  <si>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</si>
  <si>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</si>
  <si>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</si>
  <si>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</si>
  <si>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</si>
  <si>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</si>
  <si>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</si>
  <si>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</si>
  <si>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</si>
  <si>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</si>
  <si>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</si>
  <si>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</si>
  <si>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</si>
  <si>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</si>
  <si>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</si>
  <si>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</si>
  <si>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</si>
  <si>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</si>
  <si>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</si>
  <si>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</si>
  <si>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</si>
  <si>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</si>
  <si>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</si>
  <si>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</si>
  <si>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</si>
  <si>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</si>
  <si>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</si>
  <si>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</si>
  <si>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</si>
  <si>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</si>
  <si>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</si>
  <si>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</si>
  <si>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</si>
  <si>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</si>
  <si>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</si>
  <si>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</si>
  <si>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</si>
  <si>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</si>
  <si>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</si>
  <si>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</si>
  <si>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</si>
  <si>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</si>
  <si>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</si>
  <si>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</si>
  <si>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</si>
  <si>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</si>
  <si>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</si>
  <si>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</si>
  <si>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</si>
  <si>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</si>
  <si>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</si>
  <si>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</si>
  <si>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</si>
  <si>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</si>
  <si>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</si>
  <si>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</si>
  <si>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</si>
  <si>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</si>
  <si>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</si>
  <si>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</si>
  <si>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</si>
  <si>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</si>
  <si>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</si>
  <si>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B0B3XXSB1K</t>
  </si>
  <si>
    <t>LG 139 cm (55 inches) 4K Ultra HD Smart LED TV 55UQ7500PSF (Ceramic Black)</t>
  </si>
  <si>
    <t>B08RZ12GKR</t>
  </si>
  <si>
    <t>Tata Sky Digital TV HD Setup Box Remote</t>
  </si>
  <si>
    <t>Color black|Long lasting|Digital TV HD Setup Box Remote</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</si>
  <si>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</si>
  <si>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</si>
  <si>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</si>
  <si>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</si>
  <si>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</si>
  <si>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</si>
  <si>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</si>
  <si>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</si>
  <si>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</si>
  <si>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</si>
  <si>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</si>
  <si>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</si>
  <si>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</si>
  <si>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</si>
  <si>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</si>
  <si>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</si>
  <si>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</si>
  <si>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</si>
  <si>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</si>
  <si>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</si>
  <si>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</si>
  <si>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</si>
  <si>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</si>
  <si>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</si>
  <si>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</si>
  <si>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</si>
  <si>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</si>
  <si>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</si>
  <si>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</si>
  <si>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</si>
  <si>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</si>
  <si>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</si>
  <si>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</si>
  <si>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</si>
  <si>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</si>
  <si>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</si>
  <si>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</si>
  <si>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</si>
  <si>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</si>
  <si>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</si>
  <si>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</si>
  <si>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</si>
  <si>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</si>
  <si>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</si>
  <si>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</si>
  <si>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</si>
  <si>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</si>
  <si>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</si>
  <si>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</si>
  <si>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</si>
  <si>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</si>
  <si>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</si>
  <si>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</si>
  <si>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</si>
  <si>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</si>
  <si>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</si>
  <si>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</si>
  <si>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</si>
  <si>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</si>
  <si>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</si>
  <si>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</si>
  <si>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</si>
  <si>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</si>
  <si>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</si>
  <si>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</si>
  <si>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</si>
  <si>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</si>
  <si>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</si>
  <si>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</si>
  <si>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</si>
  <si>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</si>
  <si>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</si>
  <si>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</si>
  <si>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</si>
  <si>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</si>
  <si>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</si>
  <si>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</si>
  <si>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Chandrabose C,parveen,Sid,*</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</si>
  <si>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</si>
  <si>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</si>
  <si>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</si>
  <si>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</si>
  <si>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</si>
  <si>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</si>
  <si>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</si>
  <si>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</si>
  <si>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</si>
  <si>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</si>
  <si>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</si>
  <si>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</si>
  <si>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</si>
  <si>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</si>
  <si>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</si>
  <si>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</si>
  <si>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</si>
  <si>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</si>
  <si>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</si>
  <si>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</si>
  <si>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</si>
  <si>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</si>
  <si>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</si>
  <si>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</si>
  <si>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</si>
  <si>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</si>
  <si>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</si>
  <si>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</si>
  <si>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</si>
  <si>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</si>
  <si>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</si>
  <si>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</si>
  <si>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</si>
  <si>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</si>
  <si>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</si>
  <si>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</si>
  <si>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</si>
  <si>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</si>
  <si>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</si>
  <si>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</si>
  <si>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</si>
  <si>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</si>
  <si>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</si>
  <si>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</si>
  <si>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</si>
  <si>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</si>
  <si>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</si>
  <si>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</si>
  <si>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</si>
  <si>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</si>
  <si>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</si>
  <si>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</si>
  <si>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</si>
  <si>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</si>
  <si>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</si>
  <si>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</si>
  <si>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</si>
  <si>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</si>
  <si>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</si>
  <si>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</si>
  <si>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</si>
  <si>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</si>
  <si>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</si>
  <si>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</si>
  <si>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</si>
  <si>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</si>
  <si>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</si>
  <si>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</si>
  <si>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</si>
  <si>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</si>
  <si>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</si>
  <si>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</si>
  <si>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</si>
  <si>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</si>
  <si>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</si>
  <si>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</si>
  <si>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</si>
  <si>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</si>
  <si>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</si>
  <si>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</si>
  <si>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</si>
  <si>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</si>
  <si>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</si>
  <si>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</si>
  <si>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</si>
  <si>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</si>
  <si>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</si>
  <si>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</si>
  <si>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</si>
  <si>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</si>
  <si>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</si>
  <si>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</si>
  <si>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</si>
  <si>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</si>
  <si>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</si>
  <si>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</si>
  <si>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</si>
  <si>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</si>
  <si>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</si>
  <si>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</si>
  <si>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</si>
  <si>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</si>
  <si>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</si>
  <si>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</si>
  <si>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</si>
  <si>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</si>
  <si>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</si>
  <si>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</si>
  <si>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</si>
  <si>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</si>
  <si>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</si>
  <si>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</si>
  <si>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</si>
  <si>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</si>
  <si>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</si>
  <si>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</si>
  <si>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</si>
  <si>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</si>
  <si>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</si>
  <si>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</si>
  <si>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</si>
  <si>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</si>
  <si>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</si>
  <si>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</si>
  <si>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</si>
  <si>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</si>
  <si>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</si>
  <si>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</si>
  <si>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</si>
  <si>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</si>
  <si>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</si>
  <si>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</si>
  <si>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</si>
  <si>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</si>
  <si>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</si>
  <si>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</si>
  <si>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</si>
  <si>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</si>
  <si>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</si>
  <si>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</si>
  <si>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</si>
  <si>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</si>
  <si>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</si>
  <si>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</si>
  <si>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</si>
  <si>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</si>
  <si>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</si>
  <si>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Shankar Raman,Johnnie Sinclair</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</si>
  <si>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</si>
  <si>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</si>
  <si>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</si>
  <si>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</si>
  <si>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</si>
  <si>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</si>
  <si>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</si>
  <si>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</si>
  <si>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</si>
  <si>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</si>
  <si>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</si>
  <si>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</si>
  <si>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</si>
  <si>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</si>
  <si>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</si>
  <si>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</si>
  <si>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</si>
  <si>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</si>
  <si>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</si>
  <si>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</si>
  <si>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</si>
  <si>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</si>
  <si>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</si>
  <si>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</si>
  <si>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</si>
  <si>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</si>
  <si>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</si>
  <si>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</si>
  <si>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</si>
  <si>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</si>
  <si>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</si>
  <si>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</si>
  <si>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</si>
  <si>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</si>
  <si>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</si>
  <si>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</si>
  <si>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</si>
  <si>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</si>
  <si>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</si>
  <si>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</si>
  <si>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</si>
  <si>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</si>
  <si>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</si>
  <si>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</si>
  <si>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</si>
  <si>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</si>
  <si>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</si>
  <si>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</si>
  <si>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</si>
  <si>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</si>
  <si>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</si>
  <si>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</si>
  <si>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</si>
  <si>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</si>
  <si>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</si>
  <si>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</si>
  <si>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</si>
  <si>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</si>
  <si>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</si>
  <si>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</si>
  <si>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</si>
  <si>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</si>
  <si>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</si>
  <si>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</si>
  <si>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</si>
  <si>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</si>
  <si>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</si>
  <si>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</si>
  <si>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</si>
  <si>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</si>
  <si>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</si>
  <si>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</si>
  <si>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</si>
  <si>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</si>
  <si>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</si>
  <si>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</si>
  <si>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</si>
  <si>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</si>
  <si>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</si>
  <si>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</si>
  <si>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</si>
  <si>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</si>
  <si>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</si>
  <si>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</si>
  <si>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</si>
  <si>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</si>
  <si>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</si>
  <si>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</si>
  <si>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</si>
  <si>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</si>
  <si>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</si>
  <si>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</si>
  <si>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</si>
  <si>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</si>
  <si>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</si>
  <si>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</si>
  <si>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</si>
  <si>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</si>
  <si>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</si>
  <si>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</si>
  <si>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</si>
  <si>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</si>
  <si>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</si>
  <si>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</si>
  <si>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</si>
  <si>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</si>
  <si>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</si>
  <si>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</si>
  <si>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</si>
  <si>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</si>
  <si>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</si>
  <si>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</si>
  <si>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</si>
  <si>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</si>
  <si>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</si>
  <si>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</si>
  <si>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</si>
  <si>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</si>
  <si>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</si>
  <si>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</si>
  <si>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</si>
  <si>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</si>
  <si>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</si>
  <si>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</si>
  <si>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</si>
  <si>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</si>
  <si>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</si>
  <si>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</si>
  <si>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</si>
  <si>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</si>
  <si>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</si>
  <si>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</si>
  <si>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</si>
  <si>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</si>
  <si>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</si>
  <si>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</si>
  <si>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</si>
  <si>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</si>
  <si>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</si>
  <si>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</si>
  <si>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</si>
  <si>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</si>
  <si>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</si>
  <si>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</si>
  <si>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</si>
  <si>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</si>
  <si>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</si>
  <si>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</si>
  <si>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</si>
  <si>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</si>
  <si>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</si>
  <si>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</si>
  <si>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</si>
  <si>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</si>
  <si>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</si>
  <si>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</si>
  <si>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</si>
  <si>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</si>
  <si>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</si>
  <si>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</si>
  <si>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</si>
  <si>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</si>
  <si>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</si>
  <si>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</si>
  <si>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</si>
  <si>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</si>
  <si>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</si>
  <si>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</si>
  <si>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</si>
  <si>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</si>
  <si>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</si>
  <si>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</si>
  <si>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</si>
  <si>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</si>
  <si>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</si>
  <si>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</si>
  <si>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</si>
  <si>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</si>
  <si>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</si>
  <si>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</si>
  <si>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</si>
  <si>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</si>
  <si>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</si>
  <si>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</si>
  <si>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</si>
  <si>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</si>
  <si>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</si>
  <si>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</si>
  <si>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</si>
  <si>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</si>
  <si>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Atulya Sinha,SujayZ‚Ñ¢Ô∏è‚òëÔ∏è</t>
  </si>
  <si>
    <t>R36UIGIQWYOKT,RISUCL5YV9EZN</t>
  </si>
  <si>
    <t>THE PERFECT PHONE ‚Äì FOR MY REQUIREMENTS,Galaxy M33 5G a mixed bag of Affordability</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</si>
  <si>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</si>
  <si>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</si>
  <si>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</si>
  <si>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</si>
  <si>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</si>
  <si>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</si>
  <si>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</si>
  <si>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</si>
  <si>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</si>
  <si>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</si>
  <si>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</si>
  <si>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</si>
  <si>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</si>
  <si>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</si>
  <si>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</si>
  <si>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</si>
  <si>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</si>
  <si>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</si>
  <si>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</si>
  <si>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</si>
  <si>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</si>
  <si>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</si>
  <si>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</si>
  <si>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</si>
  <si>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</si>
  <si>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</si>
  <si>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</si>
  <si>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</si>
  <si>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</si>
  <si>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</si>
  <si>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</si>
  <si>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</si>
  <si>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</si>
  <si>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</si>
  <si>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</si>
  <si>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</si>
  <si>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</si>
  <si>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</si>
  <si>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</si>
  <si>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</si>
  <si>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</si>
  <si>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</si>
  <si>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</si>
  <si>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</si>
  <si>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</si>
  <si>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</si>
  <si>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</si>
  <si>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</si>
  <si>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</si>
  <si>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</si>
  <si>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</si>
  <si>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</si>
  <si>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</si>
  <si>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</si>
  <si>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</si>
  <si>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</si>
  <si>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</si>
  <si>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</si>
  <si>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</si>
  <si>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</si>
  <si>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</si>
  <si>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</si>
  <si>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</si>
  <si>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</si>
  <si>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</si>
  <si>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</si>
  <si>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</si>
  <si>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</si>
  <si>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</si>
  <si>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</si>
  <si>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</si>
  <si>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</si>
  <si>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</si>
  <si>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</si>
  <si>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</si>
  <si>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</si>
  <si>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</si>
  <si>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</si>
  <si>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</si>
  <si>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</si>
  <si>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</si>
  <si>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</si>
  <si>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</si>
  <si>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</si>
  <si>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</si>
  <si>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</si>
  <si>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</si>
  <si>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</si>
  <si>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</si>
  <si>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</si>
  <si>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</si>
  <si>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</si>
  <si>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</si>
  <si>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</si>
  <si>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</si>
  <si>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</si>
  <si>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</si>
  <si>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</si>
  <si>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</si>
  <si>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</si>
  <si>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</si>
  <si>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</si>
  <si>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</si>
  <si>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</si>
  <si>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</si>
  <si>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</si>
  <si>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</si>
  <si>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</si>
  <si>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</si>
  <si>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</si>
  <si>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</si>
  <si>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</si>
  <si>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</si>
  <si>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</si>
  <si>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</si>
  <si>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</si>
  <si>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</si>
  <si>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</si>
  <si>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Goutham Giridhar Kamath,Antara M.</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</si>
  <si>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</si>
  <si>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</si>
  <si>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</si>
  <si>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</si>
  <si>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</si>
  <si>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</si>
  <si>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</si>
  <si>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</si>
  <si>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</si>
  <si>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</si>
  <si>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</si>
  <si>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</si>
  <si>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</si>
  <si>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</si>
  <si>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</si>
  <si>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</si>
  <si>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</si>
  <si>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</si>
  <si>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</si>
  <si>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</si>
  <si>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</si>
  <si>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</si>
  <si>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</si>
  <si>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</si>
  <si>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</si>
  <si>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</si>
  <si>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</si>
  <si>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</si>
  <si>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</si>
  <si>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</si>
  <si>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</si>
  <si>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</si>
  <si>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</si>
  <si>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</si>
  <si>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</si>
  <si>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</si>
  <si>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</si>
  <si>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</si>
  <si>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</si>
  <si>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</si>
  <si>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</si>
  <si>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</si>
  <si>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</si>
  <si>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</si>
  <si>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</si>
  <si>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</si>
  <si>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</si>
  <si>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</si>
  <si>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</si>
  <si>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</si>
  <si>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</si>
  <si>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</si>
  <si>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</si>
  <si>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</si>
  <si>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</si>
  <si>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</si>
  <si>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</si>
  <si>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</si>
  <si>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</si>
  <si>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</si>
  <si>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</si>
  <si>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</si>
  <si>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</si>
  <si>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</si>
  <si>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</si>
  <si>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</si>
  <si>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</si>
  <si>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</si>
  <si>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</si>
  <si>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</si>
  <si>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</si>
  <si>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</si>
  <si>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</si>
  <si>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</si>
  <si>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</si>
  <si>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</si>
  <si>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</si>
  <si>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</si>
  <si>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</si>
  <si>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</si>
  <si>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</si>
  <si>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</si>
  <si>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</si>
  <si>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</si>
  <si>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</si>
  <si>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</si>
  <si>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</si>
  <si>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</si>
  <si>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</si>
  <si>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</si>
  <si>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</si>
  <si>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</si>
  <si>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</si>
  <si>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</si>
  <si>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</si>
  <si>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</si>
  <si>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</si>
  <si>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</si>
  <si>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</si>
  <si>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</si>
  <si>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</si>
  <si>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</si>
  <si>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</si>
  <si>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</si>
  <si>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</si>
  <si>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</si>
  <si>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</si>
  <si>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</si>
  <si>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</si>
  <si>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</si>
  <si>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</si>
  <si>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</si>
  <si>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</si>
  <si>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</si>
  <si>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</si>
  <si>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</si>
  <si>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</si>
  <si>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</si>
  <si>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</si>
  <si>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</si>
  <si>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</si>
  <si>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</si>
  <si>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</si>
  <si>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</si>
  <si>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</si>
  <si>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</si>
  <si>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</si>
  <si>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</si>
  <si>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</si>
  <si>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</si>
  <si>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</si>
  <si>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</si>
  <si>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</si>
  <si>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</si>
  <si>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</si>
  <si>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</si>
  <si>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</si>
  <si>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</si>
  <si>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</si>
  <si>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</si>
  <si>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</si>
  <si>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</si>
  <si>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</si>
  <si>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</si>
  <si>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</si>
  <si>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</si>
  <si>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</si>
  <si>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</si>
  <si>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</si>
  <si>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LED indicator|Trendy two colours|Compatible with worldwide plugs|Ergonomic product design</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</si>
  <si>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</si>
  <si>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</si>
  <si>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</si>
  <si>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</si>
  <si>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</si>
  <si>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</si>
  <si>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</si>
  <si>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</si>
  <si>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</si>
  <si>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</si>
  <si>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</si>
  <si>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</si>
  <si>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</si>
  <si>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</si>
  <si>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</si>
  <si>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</si>
  <si>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</si>
  <si>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</si>
  <si>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</si>
  <si>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</si>
  <si>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</si>
  <si>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</si>
  <si>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</si>
  <si>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</si>
  <si>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</si>
  <si>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</si>
  <si>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</si>
  <si>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</si>
  <si>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</si>
  <si>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</si>
  <si>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</si>
  <si>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</si>
  <si>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</si>
  <si>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</si>
  <si>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</si>
  <si>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</si>
  <si>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</si>
  <si>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</si>
  <si>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</si>
  <si>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</si>
  <si>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</si>
  <si>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</si>
  <si>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</si>
  <si>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</si>
  <si>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</si>
  <si>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</si>
  <si>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</si>
  <si>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</si>
  <si>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</si>
  <si>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</si>
  <si>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</si>
  <si>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</si>
  <si>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</si>
  <si>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</si>
  <si>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</si>
  <si>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</si>
  <si>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</si>
  <si>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</si>
  <si>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</si>
  <si>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</si>
  <si>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</si>
  <si>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</si>
  <si>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</si>
  <si>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</si>
  <si>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</si>
  <si>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</si>
  <si>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</si>
  <si>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</si>
  <si>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</si>
  <si>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</si>
  <si>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</si>
  <si>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</si>
  <si>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</si>
  <si>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</si>
  <si>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</si>
  <si>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</si>
  <si>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</si>
  <si>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</si>
  <si>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</si>
  <si>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</si>
  <si>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</si>
  <si>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</si>
  <si>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</si>
  <si>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</si>
  <si>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</si>
  <si>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</si>
  <si>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</si>
  <si>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</si>
  <si>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</si>
  <si>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</si>
  <si>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</si>
  <si>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</si>
  <si>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</si>
  <si>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</si>
  <si>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</si>
  <si>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</si>
  <si>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</si>
  <si>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</si>
  <si>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</si>
  <si>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</si>
  <si>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</si>
  <si>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</si>
  <si>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</si>
  <si>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</si>
  <si>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</si>
  <si>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</si>
  <si>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</si>
  <si>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</si>
  <si>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</si>
  <si>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</si>
  <si>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</si>
  <si>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</si>
  <si>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</si>
  <si>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</si>
  <si>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</si>
  <si>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</si>
  <si>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</si>
  <si>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</si>
  <si>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</si>
  <si>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</si>
  <si>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</si>
  <si>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App,Dr. Rinchin,Priyanka Devaraj,Yasinlove,Anand Patel,bhaskar,MUHAMMAD ALAU DIN,Mantu kumar Sahoo</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</si>
  <si>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</si>
  <si>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</si>
  <si>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</si>
  <si>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</si>
  <si>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</si>
  <si>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</si>
  <si>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</si>
  <si>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</si>
  <si>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</si>
  <si>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</si>
  <si>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</si>
  <si>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</si>
  <si>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</si>
  <si>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</si>
  <si>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</si>
  <si>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</si>
  <si>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</si>
  <si>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</si>
  <si>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</si>
  <si>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</si>
  <si>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</si>
  <si>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</si>
  <si>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</si>
  <si>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</si>
  <si>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</si>
  <si>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</si>
  <si>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</si>
  <si>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</si>
  <si>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</si>
  <si>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</si>
  <si>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</si>
  <si>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</si>
  <si>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</si>
  <si>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</si>
  <si>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</si>
  <si>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</si>
  <si>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</si>
  <si>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</si>
  <si>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</si>
  <si>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</si>
  <si>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</si>
  <si>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</si>
  <si>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</si>
  <si>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</si>
  <si>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</si>
  <si>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</si>
  <si>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</si>
  <si>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</si>
  <si>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</si>
  <si>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</si>
  <si>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</si>
  <si>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</si>
  <si>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</si>
  <si>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</si>
  <si>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</si>
  <si>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</si>
  <si>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</si>
  <si>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</si>
  <si>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</si>
  <si>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</si>
  <si>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</si>
  <si>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</si>
  <si>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</si>
  <si>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</si>
  <si>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</si>
  <si>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</si>
  <si>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</si>
  <si>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</si>
  <si>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</si>
  <si>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</si>
  <si>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</si>
  <si>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</si>
  <si>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</si>
  <si>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</si>
  <si>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</si>
  <si>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</si>
  <si>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</si>
  <si>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</si>
  <si>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</si>
  <si>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</si>
  <si>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</si>
  <si>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</si>
  <si>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</si>
  <si>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</si>
  <si>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</si>
  <si>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</si>
  <si>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</si>
  <si>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</si>
  <si>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</si>
  <si>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</si>
  <si>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</si>
  <si>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</si>
  <si>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</si>
  <si>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</si>
  <si>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</si>
  <si>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</si>
  <si>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</si>
  <si>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</si>
  <si>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</si>
  <si>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</si>
  <si>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</si>
  <si>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</si>
  <si>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</si>
  <si>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</si>
  <si>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</si>
  <si>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</si>
  <si>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</si>
  <si>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</si>
  <si>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</si>
  <si>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</si>
  <si>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</si>
  <si>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</si>
  <si>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</si>
  <si>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</si>
  <si>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</si>
  <si>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</si>
  <si>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</si>
  <si>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</si>
  <si>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</si>
  <si>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</si>
  <si>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</si>
  <si>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</si>
  <si>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</si>
  <si>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</si>
  <si>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</si>
  <si>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</si>
  <si>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</si>
  <si>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</si>
  <si>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</si>
  <si>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</si>
  <si>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</si>
  <si>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</si>
  <si>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</si>
  <si>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</si>
  <si>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</si>
  <si>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</si>
  <si>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</si>
  <si>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</si>
  <si>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</si>
  <si>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</si>
  <si>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</si>
  <si>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</si>
  <si>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</si>
  <si>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</si>
  <si>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</si>
  <si>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</si>
  <si>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</si>
  <si>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</si>
  <si>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</si>
  <si>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</si>
  <si>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</si>
  <si>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</si>
  <si>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</si>
  <si>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</si>
  <si>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</si>
  <si>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</si>
  <si>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</si>
  <si>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</si>
  <si>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</si>
  <si>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</si>
  <si>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</si>
  <si>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</si>
  <si>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</si>
  <si>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</si>
  <si>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</si>
  <si>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</si>
  <si>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</si>
  <si>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</si>
  <si>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</si>
  <si>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</si>
  <si>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</si>
  <si>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</si>
  <si>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</si>
  <si>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</si>
  <si>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</si>
  <si>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</si>
  <si>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</si>
  <si>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</si>
  <si>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</si>
  <si>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</si>
  <si>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</si>
  <si>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</si>
  <si>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</si>
  <si>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</si>
  <si>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</si>
  <si>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</si>
  <si>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</si>
  <si>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</si>
  <si>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</si>
  <si>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</si>
  <si>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</si>
  <si>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</si>
  <si>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</si>
  <si>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</si>
  <si>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</si>
  <si>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</si>
  <si>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</si>
  <si>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</si>
  <si>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</si>
  <si>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</si>
  <si>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</si>
  <si>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</si>
  <si>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</si>
  <si>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</si>
  <si>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</si>
  <si>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</si>
  <si>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</si>
  <si>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</si>
  <si>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</si>
  <si>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</si>
  <si>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</si>
  <si>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</si>
  <si>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</si>
  <si>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</si>
  <si>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</si>
  <si>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</si>
  <si>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</si>
  <si>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</si>
  <si>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</si>
  <si>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</si>
  <si>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</si>
  <si>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</si>
  <si>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</si>
  <si>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</si>
  <si>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</si>
  <si>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</si>
  <si>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</si>
  <si>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</si>
  <si>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</si>
  <si>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</si>
  <si>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</si>
  <si>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</si>
  <si>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</si>
  <si>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</si>
  <si>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</si>
  <si>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</si>
  <si>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</si>
  <si>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</si>
  <si>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</si>
  <si>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</si>
  <si>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</si>
  <si>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</si>
  <si>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</si>
  <si>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</si>
  <si>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</si>
  <si>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</si>
  <si>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</si>
  <si>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</si>
  <si>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</si>
  <si>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</si>
  <si>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</si>
  <si>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</si>
  <si>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</si>
  <si>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</si>
  <si>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</si>
  <si>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</si>
  <si>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</si>
  <si>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</si>
  <si>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</si>
  <si>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</si>
  <si>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</si>
  <si>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</si>
  <si>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</si>
  <si>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</si>
  <si>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</si>
  <si>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</si>
  <si>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</si>
  <si>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</si>
  <si>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</si>
  <si>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</si>
  <si>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</si>
  <si>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</si>
  <si>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</si>
  <si>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</si>
  <si>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</si>
  <si>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</si>
  <si>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</si>
  <si>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</si>
  <si>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</si>
  <si>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</si>
  <si>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</si>
  <si>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</si>
  <si>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</si>
  <si>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</si>
  <si>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</si>
  <si>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Subhra S.,Omkar,Varun George,Atul Anand</t>
  </si>
  <si>
    <t>R28G51B8I2WH0N,R1PAALMCY8OGOR,R2S1GDT2RANQ20,R3F1K3SM97DG5P</t>
  </si>
  <si>
    <t>A conditional beast,Overall satisfied but Wow factor is no missing,Honest one which might help.,Perfect one , You can buy</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</si>
  <si>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</si>
  <si>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</si>
  <si>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</si>
  <si>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</si>
  <si>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</si>
  <si>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</si>
  <si>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</si>
  <si>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</si>
  <si>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</si>
  <si>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</si>
  <si>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</si>
  <si>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</si>
  <si>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</si>
  <si>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</si>
  <si>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</si>
  <si>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</si>
  <si>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</si>
  <si>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</si>
  <si>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</si>
  <si>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</si>
  <si>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</si>
  <si>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</si>
  <si>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</si>
  <si>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</si>
  <si>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</si>
  <si>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</si>
  <si>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</si>
  <si>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</si>
  <si>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</si>
  <si>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</si>
  <si>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</si>
  <si>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</si>
  <si>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Vishal Bhardwaj,Parvathi M.K,swaraj,Simi</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</si>
  <si>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</si>
  <si>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</si>
  <si>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</si>
  <si>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</si>
  <si>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</si>
  <si>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</si>
  <si>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</si>
  <si>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</si>
  <si>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</si>
  <si>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</si>
  <si>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</si>
  <si>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</si>
  <si>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</si>
  <si>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</si>
  <si>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</si>
  <si>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</si>
  <si>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</si>
  <si>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</si>
  <si>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</si>
  <si>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</si>
  <si>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</si>
  <si>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</si>
  <si>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</si>
  <si>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</si>
  <si>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</si>
  <si>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</si>
  <si>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</si>
  <si>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</si>
  <si>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</si>
  <si>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</si>
  <si>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</si>
  <si>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</si>
  <si>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</si>
  <si>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</si>
  <si>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4 GB RAM | 64 GB ROM | Expandable Upto 512 GB|16.59 cm (6.53 inch) HD+ Display|13MP + 2MP + 2MP | 5MP Front Camera|5000 mAh Lithium-ion Polymer Battery|MediaTek Helio G35 Processor</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</si>
  <si>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</si>
  <si>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</si>
  <si>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</si>
  <si>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</si>
  <si>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</si>
  <si>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</si>
  <si>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</si>
  <si>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</si>
  <si>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</si>
  <si>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</si>
  <si>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</si>
  <si>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</si>
  <si>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</si>
  <si>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</si>
  <si>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</si>
  <si>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</si>
  <si>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</si>
  <si>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</si>
  <si>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</si>
  <si>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</si>
  <si>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</si>
  <si>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</si>
  <si>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</si>
  <si>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</si>
  <si>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</si>
  <si>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</si>
  <si>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</si>
  <si>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</si>
  <si>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</si>
  <si>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</si>
  <si>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</si>
  <si>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</si>
  <si>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</si>
  <si>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</si>
  <si>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</si>
  <si>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</si>
  <si>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</si>
  <si>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</si>
  <si>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</si>
  <si>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</si>
  <si>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</si>
  <si>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</si>
  <si>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</si>
  <si>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</si>
  <si>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</si>
  <si>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</si>
  <si>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</si>
  <si>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</si>
  <si>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</si>
  <si>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</si>
  <si>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</si>
  <si>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</si>
  <si>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</si>
  <si>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</si>
  <si>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</si>
  <si>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</si>
  <si>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</si>
  <si>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</si>
  <si>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</si>
  <si>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</si>
  <si>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</si>
  <si>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</si>
  <si>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</si>
  <si>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</si>
  <si>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</si>
  <si>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Operating System Android 10|Primary Clock Speed 2 GHz|Secondary Clock Speed 1.5 GHz</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</si>
  <si>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</si>
  <si>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</si>
  <si>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</si>
  <si>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</si>
  <si>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</si>
  <si>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</si>
  <si>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</si>
  <si>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</si>
  <si>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</si>
  <si>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</si>
  <si>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</si>
  <si>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</si>
  <si>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</si>
  <si>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</si>
  <si>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</si>
  <si>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</si>
  <si>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</si>
  <si>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</si>
  <si>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</si>
  <si>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</si>
  <si>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</si>
  <si>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</si>
  <si>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</si>
  <si>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</si>
  <si>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</si>
  <si>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</si>
  <si>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</si>
  <si>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</si>
  <si>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</si>
  <si>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</si>
  <si>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</si>
  <si>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</si>
  <si>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</si>
  <si>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</si>
  <si>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</si>
  <si>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</si>
  <si>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</si>
  <si>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</si>
  <si>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</si>
  <si>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Mohammed Suhail,GVR</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</si>
  <si>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</si>
  <si>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</si>
  <si>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</si>
  <si>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</si>
  <si>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</si>
  <si>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</si>
  <si>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</si>
  <si>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</si>
  <si>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</si>
  <si>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</si>
  <si>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4 GB RAM | 64 GB ROM | Expandable Upto 512 GB 16.59 cm (6.53 inch) HD+ Display 13MP + 2MP + 2MP | 5MP Front Camera 5000 mAh Lithium-ion Polymer Battery MediaTek Helio G35 Processor</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</si>
  <si>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</si>
  <si>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</si>
  <si>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</si>
  <si>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</si>
  <si>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</si>
  <si>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</si>
  <si>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</si>
  <si>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</si>
  <si>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</si>
  <si>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</si>
  <si>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</si>
  <si>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</si>
  <si>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</si>
  <si>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</si>
  <si>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Prabhanjan,Chittiprolu Ramya,Litu prasada mahanty</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</si>
  <si>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</si>
  <si>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</si>
  <si>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</si>
  <si>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</si>
  <si>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</si>
  <si>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</si>
  <si>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</si>
  <si>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</si>
  <si>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</si>
  <si>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</si>
  <si>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</si>
  <si>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</si>
  <si>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</si>
  <si>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</si>
  <si>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</si>
  <si>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</si>
  <si>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</si>
  <si>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</si>
  <si>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</si>
  <si>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</si>
  <si>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</si>
  <si>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</si>
  <si>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</si>
  <si>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</si>
  <si>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</si>
  <si>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</si>
  <si>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</si>
  <si>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</si>
  <si>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</si>
  <si>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</si>
  <si>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</si>
  <si>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</si>
  <si>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</si>
  <si>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</si>
  <si>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</si>
  <si>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</si>
  <si>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</si>
  <si>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</si>
  <si>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</si>
  <si>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</si>
  <si>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</si>
  <si>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</si>
  <si>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</si>
  <si>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</si>
  <si>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</si>
  <si>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</si>
  <si>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</si>
  <si>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</si>
  <si>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</si>
  <si>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Anindya,Jacob angami,Dillip</t>
  </si>
  <si>
    <t>R3LJ3MMSH7Z1BT,RPYZX0CFFJI72,R358NYWUQLR163</t>
  </si>
  <si>
    <t>Beast in budget!,Fake negative reviews.,great product under low price range</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</si>
  <si>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</si>
  <si>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</si>
  <si>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</si>
  <si>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</si>
  <si>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</si>
  <si>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</si>
  <si>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</si>
  <si>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</si>
  <si>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</si>
  <si>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</si>
  <si>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</si>
  <si>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</si>
  <si>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</si>
  <si>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</si>
  <si>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</si>
  <si>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</si>
  <si>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</si>
  <si>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</si>
  <si>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</si>
  <si>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</si>
  <si>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</si>
  <si>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</si>
  <si>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</si>
  <si>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</si>
  <si>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</si>
  <si>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</si>
  <si>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</si>
  <si>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</si>
  <si>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</si>
  <si>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</si>
  <si>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</si>
  <si>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</si>
  <si>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</si>
  <si>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</si>
  <si>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</si>
  <si>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</si>
  <si>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</si>
  <si>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</si>
  <si>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</si>
  <si>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</si>
  <si>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</si>
  <si>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</si>
  <si>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</si>
  <si>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</si>
  <si>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</si>
  <si>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</si>
  <si>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</si>
  <si>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</si>
  <si>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</si>
  <si>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</si>
  <si>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</si>
  <si>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</si>
  <si>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</si>
  <si>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</si>
  <si>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</si>
  <si>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</si>
  <si>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</si>
  <si>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</si>
  <si>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</si>
  <si>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</si>
  <si>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</si>
  <si>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</si>
  <si>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</si>
  <si>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</si>
  <si>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</si>
  <si>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</si>
  <si>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</si>
  <si>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</si>
  <si>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</si>
  <si>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</si>
  <si>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</si>
  <si>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</si>
  <si>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</si>
  <si>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</si>
  <si>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</si>
  <si>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</si>
  <si>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</si>
  <si>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</si>
  <si>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</si>
  <si>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</si>
  <si>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</si>
  <si>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</si>
  <si>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</si>
  <si>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</si>
  <si>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</si>
  <si>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</si>
  <si>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</si>
  <si>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</si>
  <si>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</si>
  <si>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</si>
  <si>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</si>
  <si>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</si>
  <si>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</si>
  <si>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</si>
  <si>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</si>
  <si>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</si>
  <si>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</si>
  <si>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</si>
  <si>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</si>
  <si>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</si>
  <si>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</si>
  <si>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</si>
  <si>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</si>
  <si>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</si>
  <si>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</si>
  <si>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</si>
  <si>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</si>
  <si>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</si>
  <si>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</si>
  <si>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</si>
  <si>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</si>
  <si>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</si>
  <si>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</si>
  <si>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</si>
  <si>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</si>
  <si>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</si>
  <si>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</si>
  <si>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</si>
  <si>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</si>
  <si>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</si>
  <si>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</si>
  <si>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</si>
  <si>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</si>
  <si>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</si>
  <si>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</si>
  <si>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</si>
  <si>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</si>
  <si>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</si>
  <si>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</si>
  <si>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</si>
  <si>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</si>
  <si>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</si>
  <si>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</si>
  <si>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</si>
  <si>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</si>
  <si>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</si>
  <si>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</si>
  <si>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</si>
  <si>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</si>
  <si>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</si>
  <si>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</si>
  <si>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</si>
  <si>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</si>
  <si>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</si>
  <si>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</si>
  <si>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</si>
  <si>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</si>
  <si>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</si>
  <si>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</si>
  <si>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</si>
  <si>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</si>
  <si>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</si>
  <si>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</si>
  <si>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</si>
  <si>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</si>
  <si>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</si>
  <si>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</si>
  <si>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</si>
  <si>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</si>
  <si>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</si>
  <si>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</si>
  <si>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</si>
  <si>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</si>
  <si>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</si>
  <si>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</si>
  <si>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</si>
  <si>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</si>
  <si>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</si>
  <si>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</si>
  <si>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</si>
  <si>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</si>
  <si>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</si>
  <si>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</si>
  <si>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</si>
  <si>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</si>
  <si>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</si>
  <si>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</si>
  <si>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</si>
  <si>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</si>
  <si>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</si>
  <si>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</si>
  <si>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</si>
  <si>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</si>
  <si>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</si>
  <si>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</si>
  <si>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</si>
  <si>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</si>
  <si>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</si>
  <si>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</si>
  <si>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</si>
  <si>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</si>
  <si>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</si>
  <si>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</si>
  <si>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</si>
  <si>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</si>
  <si>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</si>
  <si>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</si>
  <si>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</si>
  <si>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</si>
  <si>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</si>
  <si>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</si>
  <si>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</si>
  <si>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</si>
  <si>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</si>
  <si>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</si>
  <si>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</si>
  <si>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</si>
  <si>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</si>
  <si>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</si>
  <si>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</si>
  <si>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</si>
  <si>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</si>
  <si>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</si>
  <si>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</si>
  <si>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</si>
  <si>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</si>
  <si>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</si>
  <si>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</si>
  <si>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</si>
  <si>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</si>
  <si>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</si>
  <si>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</si>
  <si>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</si>
  <si>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</si>
  <si>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</si>
  <si>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</si>
  <si>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</si>
  <si>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</si>
  <si>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</si>
  <si>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</si>
  <si>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</si>
  <si>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</si>
  <si>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</si>
  <si>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</si>
  <si>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</si>
  <si>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</si>
  <si>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</si>
  <si>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</si>
  <si>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</si>
  <si>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</si>
  <si>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</si>
  <si>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</si>
  <si>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</si>
  <si>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</si>
  <si>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</si>
  <si>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</si>
  <si>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</si>
  <si>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</si>
  <si>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</si>
  <si>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</si>
  <si>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</si>
  <si>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</si>
  <si>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</si>
  <si>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</si>
  <si>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</si>
  <si>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</si>
  <si>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</si>
  <si>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</si>
  <si>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</si>
  <si>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</si>
  <si>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</si>
  <si>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</si>
  <si>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</si>
  <si>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</si>
  <si>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</si>
  <si>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</si>
  <si>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</si>
  <si>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</si>
  <si>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</si>
  <si>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</si>
  <si>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</si>
  <si>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</si>
  <si>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</si>
  <si>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</si>
  <si>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</si>
  <si>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</si>
  <si>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</si>
  <si>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</si>
  <si>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</si>
  <si>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</si>
  <si>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</si>
  <si>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</si>
  <si>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</si>
  <si>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</si>
  <si>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</si>
  <si>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</si>
  <si>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</si>
  <si>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</si>
  <si>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</si>
  <si>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</si>
  <si>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</si>
  <si>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</si>
  <si>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</si>
  <si>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</si>
  <si>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</si>
  <si>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</si>
  <si>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</si>
  <si>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</si>
  <si>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</si>
  <si>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</si>
  <si>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</si>
  <si>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</si>
  <si>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</si>
  <si>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</si>
  <si>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</si>
  <si>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</si>
  <si>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</si>
  <si>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</si>
  <si>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</si>
  <si>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</si>
  <si>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</si>
  <si>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</si>
  <si>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</si>
  <si>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</si>
  <si>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</si>
  <si>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</si>
  <si>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</si>
  <si>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</si>
  <si>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</si>
  <si>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</si>
  <si>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</si>
  <si>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</si>
  <si>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</si>
  <si>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</si>
  <si>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</si>
  <si>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</si>
  <si>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</si>
  <si>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</si>
  <si>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</si>
  <si>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</si>
  <si>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</si>
  <si>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</si>
  <si>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</si>
  <si>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</si>
  <si>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</si>
  <si>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</si>
  <si>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</si>
  <si>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</si>
  <si>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</si>
  <si>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</si>
  <si>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</si>
  <si>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</si>
  <si>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</si>
  <si>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</si>
  <si>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</si>
  <si>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</si>
  <si>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</si>
  <si>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</si>
  <si>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</si>
  <si>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</si>
  <si>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</si>
  <si>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</si>
  <si>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</si>
  <si>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</si>
  <si>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</si>
  <si>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</si>
  <si>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</si>
  <si>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</si>
  <si>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</si>
  <si>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</si>
  <si>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</si>
  <si>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</si>
  <si>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</si>
  <si>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</si>
  <si>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</si>
  <si>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</si>
  <si>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</si>
  <si>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</si>
  <si>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</si>
  <si>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</si>
  <si>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</si>
  <si>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</si>
  <si>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</si>
  <si>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</si>
  <si>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</si>
  <si>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</si>
  <si>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</si>
  <si>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</si>
  <si>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</si>
  <si>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</si>
  <si>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</si>
  <si>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</si>
  <si>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</si>
  <si>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</si>
  <si>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</si>
  <si>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</si>
  <si>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</si>
  <si>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</si>
  <si>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</si>
  <si>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</si>
  <si>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</si>
  <si>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</si>
  <si>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</si>
  <si>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</si>
  <si>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</si>
  <si>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</si>
  <si>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</si>
  <si>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</si>
  <si>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Electronics|GeneralPurposeBatteries&amp;BatteryChargers</t>
  </si>
  <si>
    <t>Used in CMOS battery|Used in car remotes|Used in calculators|Used in scientific instruments|Used in watch</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</si>
  <si>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</si>
  <si>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</si>
  <si>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</si>
  <si>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</si>
  <si>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</si>
  <si>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</si>
  <si>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</si>
  <si>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</si>
  <si>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</si>
  <si>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</si>
  <si>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</si>
  <si>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</si>
  <si>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</si>
  <si>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</si>
  <si>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</si>
  <si>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</si>
  <si>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</si>
  <si>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</si>
  <si>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</si>
  <si>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</si>
  <si>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</si>
  <si>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</si>
  <si>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</si>
  <si>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</si>
  <si>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</si>
  <si>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</si>
  <si>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</si>
  <si>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</si>
  <si>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</si>
  <si>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</si>
  <si>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</si>
  <si>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</si>
  <si>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</si>
  <si>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</si>
  <si>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</si>
  <si>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</si>
  <si>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</si>
  <si>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</si>
  <si>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</si>
  <si>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</si>
  <si>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</si>
  <si>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</si>
  <si>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</si>
  <si>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</si>
  <si>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</si>
  <si>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</si>
  <si>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</si>
  <si>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</si>
  <si>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</si>
  <si>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</si>
  <si>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</si>
  <si>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</si>
  <si>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</si>
  <si>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</si>
  <si>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</si>
  <si>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</si>
  <si>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</si>
  <si>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</si>
  <si>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</si>
  <si>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</si>
  <si>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</si>
  <si>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</si>
  <si>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</si>
  <si>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</si>
  <si>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</si>
  <si>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</si>
  <si>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</si>
  <si>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</si>
  <si>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</si>
  <si>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</si>
  <si>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</si>
  <si>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</si>
  <si>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</si>
  <si>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</si>
  <si>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</si>
  <si>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</si>
  <si>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</si>
  <si>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</si>
  <si>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</si>
  <si>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</si>
  <si>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</si>
  <si>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</si>
  <si>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</si>
  <si>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</si>
  <si>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</si>
  <si>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</si>
  <si>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</si>
  <si>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</si>
  <si>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</si>
  <si>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</si>
  <si>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</si>
  <si>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</si>
  <si>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</si>
  <si>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</si>
  <si>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</si>
  <si>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</si>
  <si>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</si>
  <si>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</si>
  <si>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</si>
  <si>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</si>
  <si>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</si>
  <si>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</si>
  <si>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Page yield-480|Compatible with HP Deskjet plus ink advantage 6075, 6078, 6475, 6478|Original HP ink cartridge</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</si>
  <si>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</si>
  <si>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</si>
  <si>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</si>
  <si>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</si>
  <si>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</si>
  <si>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</si>
  <si>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</si>
  <si>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</si>
  <si>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</si>
  <si>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</si>
  <si>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</si>
  <si>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</si>
  <si>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</si>
  <si>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</si>
  <si>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</si>
  <si>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</si>
  <si>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</si>
  <si>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</si>
  <si>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</si>
  <si>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</si>
  <si>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</si>
  <si>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</si>
  <si>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</si>
  <si>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</si>
  <si>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</si>
  <si>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</si>
  <si>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</si>
  <si>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</si>
  <si>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</si>
  <si>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</si>
  <si>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</si>
  <si>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</si>
  <si>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</si>
  <si>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</si>
  <si>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</si>
  <si>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</si>
  <si>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</si>
  <si>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</si>
  <si>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</si>
  <si>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</si>
  <si>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</si>
  <si>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</si>
  <si>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</si>
  <si>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</si>
  <si>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</si>
  <si>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</si>
  <si>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</si>
  <si>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</si>
  <si>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</si>
  <si>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</si>
  <si>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</si>
  <si>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</si>
  <si>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</si>
  <si>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</si>
  <si>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</si>
  <si>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</si>
  <si>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</si>
  <si>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</si>
  <si>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</si>
  <si>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</si>
  <si>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</si>
  <si>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</si>
  <si>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</si>
  <si>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</si>
  <si>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</si>
  <si>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</si>
  <si>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</si>
  <si>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</si>
  <si>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</si>
  <si>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</si>
  <si>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</si>
  <si>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</si>
  <si>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</si>
  <si>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</si>
  <si>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</si>
  <si>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</si>
  <si>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</si>
  <si>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</si>
  <si>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</si>
  <si>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</si>
  <si>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</si>
  <si>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</si>
  <si>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</si>
  <si>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</si>
  <si>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</si>
  <si>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</si>
  <si>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</si>
  <si>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</si>
  <si>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</si>
  <si>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</si>
  <si>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</si>
  <si>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</si>
  <si>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</si>
  <si>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</si>
  <si>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</si>
  <si>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</si>
  <si>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</si>
  <si>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</si>
  <si>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</si>
  <si>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</si>
  <si>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</si>
  <si>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</si>
  <si>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</si>
  <si>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</si>
  <si>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</si>
  <si>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</si>
  <si>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</si>
  <si>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</si>
  <si>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</si>
  <si>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</si>
  <si>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</si>
  <si>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</si>
  <si>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</si>
  <si>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</si>
  <si>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</si>
  <si>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</si>
  <si>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</si>
  <si>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</si>
  <si>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</si>
  <si>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</si>
  <si>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</si>
  <si>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</si>
  <si>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</si>
  <si>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</si>
  <si>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</si>
  <si>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</si>
  <si>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</si>
  <si>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</si>
  <si>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</si>
  <si>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</si>
  <si>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</si>
  <si>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</si>
  <si>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</si>
  <si>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</si>
  <si>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</si>
  <si>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</si>
  <si>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</si>
  <si>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</si>
  <si>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</si>
  <si>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</si>
  <si>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</si>
  <si>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</si>
  <si>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</si>
  <si>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</si>
  <si>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</si>
  <si>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</si>
  <si>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</si>
  <si>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</si>
  <si>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</si>
  <si>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</si>
  <si>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</si>
  <si>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</si>
  <si>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</si>
  <si>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</si>
  <si>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</si>
  <si>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</si>
  <si>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</si>
  <si>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</si>
  <si>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</si>
  <si>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</si>
  <si>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</si>
  <si>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</si>
  <si>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</si>
  <si>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</si>
  <si>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</si>
  <si>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</si>
  <si>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</si>
  <si>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</si>
  <si>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</si>
  <si>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</si>
  <si>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</si>
  <si>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</si>
  <si>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</si>
  <si>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</si>
  <si>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</si>
  <si>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</si>
  <si>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</si>
  <si>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</si>
  <si>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</si>
  <si>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</si>
  <si>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</si>
  <si>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</si>
  <si>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</si>
  <si>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</si>
  <si>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</si>
  <si>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</si>
  <si>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</si>
  <si>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</si>
  <si>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</si>
  <si>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</si>
  <si>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</si>
  <si>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</si>
  <si>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</si>
  <si>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</si>
  <si>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</si>
  <si>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</si>
  <si>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</si>
  <si>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</si>
  <si>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</si>
  <si>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</si>
  <si>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</si>
  <si>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</si>
  <si>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</si>
  <si>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</si>
  <si>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</si>
  <si>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</si>
  <si>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</si>
  <si>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</si>
  <si>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</si>
  <si>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</si>
  <si>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</si>
  <si>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</si>
  <si>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</si>
  <si>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</si>
  <si>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</si>
  <si>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</si>
  <si>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</si>
  <si>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</si>
  <si>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</si>
  <si>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</si>
  <si>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</si>
  <si>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</si>
  <si>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</si>
  <si>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</si>
  <si>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</si>
  <si>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</si>
  <si>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</si>
  <si>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</si>
  <si>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</si>
  <si>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</si>
  <si>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</si>
  <si>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</si>
  <si>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</si>
  <si>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</si>
  <si>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</si>
  <si>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</si>
  <si>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</si>
  <si>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</si>
  <si>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</si>
  <si>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</si>
  <si>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</si>
  <si>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</si>
  <si>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</si>
  <si>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</si>
  <si>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</si>
  <si>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</si>
  <si>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</si>
  <si>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</si>
  <si>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</si>
  <si>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</si>
  <si>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</si>
  <si>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</si>
  <si>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</si>
  <si>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</si>
  <si>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</si>
  <si>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</si>
  <si>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</si>
  <si>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</si>
  <si>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</si>
  <si>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</si>
  <si>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</si>
  <si>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</si>
  <si>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</si>
  <si>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</si>
  <si>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</si>
  <si>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</si>
  <si>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</si>
  <si>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</si>
  <si>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</si>
  <si>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</si>
  <si>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</si>
  <si>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</si>
  <si>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</si>
  <si>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</si>
  <si>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</si>
  <si>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</si>
  <si>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</si>
  <si>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</si>
  <si>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</si>
  <si>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</si>
  <si>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</si>
  <si>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</si>
  <si>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</si>
  <si>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</si>
  <si>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</si>
  <si>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</si>
  <si>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</si>
  <si>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</si>
  <si>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</si>
  <si>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</si>
  <si>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</si>
  <si>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</si>
  <si>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</si>
  <si>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</si>
  <si>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</si>
  <si>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</si>
  <si>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</si>
  <si>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</si>
  <si>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</si>
  <si>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</si>
  <si>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</si>
  <si>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</si>
  <si>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</si>
  <si>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</si>
  <si>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</si>
  <si>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</si>
  <si>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</si>
  <si>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</si>
  <si>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OfficeProducts|OfficePaperProducts|Paper|Stationery|Pens,Pencils&amp;WritingSupplies|Pens&amp;Refills|BottledInk</t>
  </si>
  <si>
    <t>Blue colour is washable in nature.|30ml Bottle|High quality ink</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</si>
  <si>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</si>
  <si>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</si>
  <si>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</si>
  <si>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</si>
  <si>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</si>
  <si>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</si>
  <si>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</si>
  <si>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</si>
  <si>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</si>
  <si>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</si>
  <si>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</si>
  <si>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</si>
  <si>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</si>
  <si>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</si>
  <si>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</si>
  <si>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</si>
  <si>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</si>
  <si>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</si>
  <si>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</si>
  <si>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</si>
  <si>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</si>
  <si>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</si>
  <si>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</si>
  <si>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</si>
  <si>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</si>
  <si>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</si>
  <si>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</si>
  <si>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</si>
  <si>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</si>
  <si>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</si>
  <si>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Duracell AA Chota Power Batteries|Alkaline LR03/MN2400|Pack of 10</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</si>
  <si>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</si>
  <si>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</si>
  <si>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</si>
  <si>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</si>
  <si>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</si>
  <si>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</si>
  <si>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</si>
  <si>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</si>
  <si>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</si>
  <si>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</si>
  <si>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</si>
  <si>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</si>
  <si>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</si>
  <si>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</si>
  <si>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</si>
  <si>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</si>
  <si>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</si>
  <si>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</si>
  <si>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</si>
  <si>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</si>
  <si>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</si>
  <si>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</si>
  <si>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</si>
  <si>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</si>
  <si>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</si>
  <si>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</si>
  <si>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</si>
  <si>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</si>
  <si>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</si>
  <si>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</si>
  <si>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</si>
  <si>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</si>
  <si>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</si>
  <si>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</si>
  <si>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</si>
  <si>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</si>
  <si>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</si>
  <si>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</si>
  <si>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</si>
  <si>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</si>
  <si>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</si>
  <si>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</si>
  <si>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</si>
  <si>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</si>
  <si>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</si>
  <si>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</si>
  <si>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</si>
  <si>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</si>
  <si>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</si>
  <si>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</si>
  <si>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</si>
  <si>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</si>
  <si>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</si>
  <si>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</si>
  <si>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</si>
  <si>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</si>
  <si>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</si>
  <si>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</si>
  <si>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</si>
  <si>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</si>
  <si>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</si>
  <si>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</si>
  <si>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</si>
  <si>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</si>
  <si>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</si>
  <si>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</si>
  <si>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</si>
  <si>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</si>
  <si>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</si>
  <si>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</si>
  <si>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</si>
  <si>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</si>
  <si>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</si>
  <si>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</si>
  <si>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</si>
  <si>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</si>
  <si>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</si>
  <si>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</si>
  <si>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</si>
  <si>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Twin wiro binding|Paper color: White|Paper density: 70 gsm</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</si>
  <si>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</si>
  <si>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</si>
  <si>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</si>
  <si>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</si>
  <si>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</si>
  <si>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</si>
  <si>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</si>
  <si>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</si>
  <si>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</si>
  <si>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</si>
  <si>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</si>
  <si>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</si>
  <si>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</si>
  <si>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</si>
  <si>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</si>
  <si>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</si>
  <si>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</si>
  <si>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</si>
  <si>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</si>
  <si>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</si>
  <si>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</si>
  <si>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</si>
  <si>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</si>
  <si>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</si>
  <si>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</si>
  <si>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</si>
  <si>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</si>
  <si>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</si>
  <si>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</si>
  <si>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</si>
  <si>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</si>
  <si>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</si>
  <si>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</si>
  <si>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</si>
  <si>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</si>
  <si>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</si>
  <si>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</si>
  <si>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</si>
  <si>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</si>
  <si>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</si>
  <si>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</si>
  <si>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</si>
  <si>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</si>
  <si>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</si>
  <si>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</si>
  <si>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</si>
  <si>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</si>
  <si>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</si>
  <si>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</si>
  <si>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</si>
  <si>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</si>
  <si>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</si>
  <si>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</si>
  <si>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</si>
  <si>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</si>
  <si>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</si>
  <si>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</si>
  <si>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</si>
  <si>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</si>
  <si>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</si>
  <si>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</si>
  <si>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</si>
  <si>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</si>
  <si>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</si>
  <si>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</si>
  <si>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</si>
  <si>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</si>
  <si>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</si>
  <si>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</si>
  <si>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</si>
  <si>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</si>
  <si>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</si>
  <si>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</si>
  <si>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</si>
  <si>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</si>
  <si>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</si>
  <si>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</si>
  <si>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</si>
  <si>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</si>
  <si>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</si>
  <si>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</si>
  <si>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</si>
  <si>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</si>
  <si>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</si>
  <si>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</si>
  <si>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</si>
  <si>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</si>
  <si>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</si>
  <si>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</si>
  <si>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</si>
  <si>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</si>
  <si>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</si>
  <si>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</si>
  <si>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</si>
  <si>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</si>
  <si>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</si>
  <si>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</si>
  <si>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</si>
  <si>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</si>
  <si>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</si>
  <si>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</si>
  <si>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</si>
  <si>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</si>
  <si>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</si>
  <si>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</si>
  <si>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</si>
  <si>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</si>
  <si>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</si>
  <si>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</si>
  <si>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</si>
  <si>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</si>
  <si>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</si>
  <si>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</si>
  <si>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</si>
  <si>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</si>
  <si>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</si>
  <si>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</si>
  <si>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</si>
  <si>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</si>
  <si>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</si>
  <si>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</si>
  <si>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</si>
  <si>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</si>
  <si>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</si>
  <si>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</si>
  <si>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</si>
  <si>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</si>
  <si>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</si>
  <si>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</si>
  <si>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</si>
  <si>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</si>
  <si>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</si>
  <si>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</si>
  <si>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</si>
  <si>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</si>
  <si>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</si>
  <si>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</si>
  <si>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</si>
  <si>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</si>
  <si>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</si>
  <si>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</si>
  <si>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</si>
  <si>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</si>
  <si>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</si>
  <si>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</si>
  <si>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</si>
  <si>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</si>
  <si>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</si>
  <si>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</si>
  <si>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</si>
  <si>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</si>
  <si>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</si>
  <si>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</si>
  <si>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</si>
  <si>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</si>
  <si>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</si>
  <si>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</si>
  <si>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</si>
  <si>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</si>
  <si>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</si>
  <si>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</si>
  <si>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</si>
  <si>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</si>
  <si>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</si>
  <si>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</si>
  <si>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</si>
  <si>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</si>
  <si>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</si>
  <si>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</si>
  <si>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</si>
  <si>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</si>
  <si>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</si>
  <si>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</si>
  <si>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</si>
  <si>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</si>
  <si>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</si>
  <si>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</si>
  <si>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</si>
  <si>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</si>
  <si>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</si>
  <si>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</si>
  <si>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</si>
  <si>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</si>
  <si>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</si>
  <si>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</si>
  <si>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</si>
  <si>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</si>
  <si>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</si>
  <si>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</si>
  <si>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</si>
  <si>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</si>
  <si>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</si>
  <si>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</si>
  <si>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</si>
  <si>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</si>
  <si>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</si>
  <si>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</si>
  <si>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</si>
  <si>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</si>
  <si>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</si>
  <si>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</si>
  <si>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</si>
  <si>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</si>
  <si>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</si>
  <si>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</si>
  <si>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</si>
  <si>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</si>
  <si>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</si>
  <si>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</si>
  <si>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</si>
  <si>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</si>
  <si>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</si>
  <si>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</si>
  <si>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</si>
  <si>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</si>
  <si>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</si>
  <si>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</si>
  <si>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</si>
  <si>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</si>
  <si>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</si>
  <si>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</si>
  <si>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</si>
  <si>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</si>
  <si>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</si>
  <si>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</si>
  <si>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</si>
  <si>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</si>
  <si>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</si>
  <si>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</si>
  <si>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</si>
  <si>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</si>
  <si>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</si>
  <si>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</si>
  <si>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</si>
  <si>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</si>
  <si>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</si>
  <si>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</si>
  <si>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</si>
  <si>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</si>
  <si>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</si>
  <si>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</si>
  <si>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</si>
  <si>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</si>
  <si>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</si>
  <si>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</si>
  <si>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</si>
  <si>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</si>
  <si>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</si>
  <si>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</si>
  <si>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</si>
  <si>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</si>
  <si>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</si>
  <si>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</si>
  <si>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</si>
  <si>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</si>
  <si>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</si>
  <si>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</si>
  <si>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</si>
  <si>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</si>
  <si>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</si>
  <si>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</si>
  <si>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</si>
  <si>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</si>
  <si>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</si>
  <si>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</si>
  <si>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</si>
  <si>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</si>
  <si>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</si>
  <si>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</si>
  <si>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</si>
  <si>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</si>
  <si>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</si>
  <si>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</si>
  <si>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</si>
  <si>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</si>
  <si>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</si>
  <si>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</si>
  <si>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</si>
  <si>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</si>
  <si>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</si>
  <si>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</si>
  <si>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</si>
  <si>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</si>
  <si>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</si>
  <si>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</si>
  <si>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</si>
  <si>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</si>
  <si>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</si>
  <si>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</si>
  <si>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</si>
  <si>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</si>
  <si>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</si>
  <si>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</si>
  <si>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</si>
  <si>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</si>
  <si>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</si>
  <si>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</si>
  <si>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</si>
  <si>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</si>
  <si>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</si>
  <si>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</si>
  <si>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</si>
  <si>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</si>
  <si>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</si>
  <si>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</si>
  <si>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</si>
  <si>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</si>
  <si>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</si>
  <si>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</si>
  <si>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</si>
  <si>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</si>
  <si>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</si>
  <si>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</si>
  <si>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</si>
  <si>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</si>
  <si>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</si>
  <si>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</si>
  <si>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</si>
  <si>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</si>
  <si>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</si>
  <si>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</si>
  <si>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</si>
  <si>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</si>
  <si>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</si>
  <si>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</si>
  <si>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</si>
  <si>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</si>
  <si>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</si>
  <si>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</si>
  <si>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</si>
  <si>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</si>
  <si>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</si>
  <si>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</si>
  <si>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</si>
  <si>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</si>
  <si>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</si>
  <si>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</si>
  <si>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</si>
  <si>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</si>
  <si>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</si>
  <si>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</si>
  <si>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</si>
  <si>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</si>
  <si>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</si>
  <si>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</si>
  <si>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</si>
  <si>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</si>
  <si>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</si>
  <si>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</si>
  <si>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</si>
  <si>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</si>
  <si>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</si>
  <si>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</si>
  <si>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</si>
  <si>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</si>
  <si>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</si>
  <si>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</si>
  <si>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</si>
  <si>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</si>
  <si>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</si>
  <si>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</si>
  <si>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</si>
  <si>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</si>
  <si>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</si>
  <si>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</si>
  <si>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</si>
  <si>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</si>
  <si>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</si>
  <si>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</si>
  <si>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</si>
  <si>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</si>
  <si>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</si>
  <si>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</si>
  <si>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</si>
  <si>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</si>
  <si>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</si>
  <si>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</si>
  <si>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</si>
  <si>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</si>
  <si>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</si>
  <si>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</si>
  <si>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</si>
  <si>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</si>
  <si>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</si>
  <si>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</si>
  <si>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</si>
  <si>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</si>
  <si>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</si>
  <si>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</si>
  <si>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</si>
  <si>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</si>
  <si>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</si>
  <si>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</si>
  <si>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</si>
  <si>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</si>
  <si>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</si>
  <si>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</si>
  <si>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</si>
  <si>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</si>
  <si>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</si>
  <si>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</si>
  <si>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</si>
  <si>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</si>
  <si>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</si>
  <si>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</si>
  <si>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</si>
  <si>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</si>
  <si>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</si>
  <si>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</si>
  <si>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</si>
  <si>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</si>
  <si>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</si>
  <si>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</si>
  <si>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</si>
  <si>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</si>
  <si>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</si>
  <si>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</si>
  <si>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</si>
  <si>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</si>
  <si>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</si>
  <si>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</si>
  <si>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</si>
  <si>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</si>
  <si>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</si>
  <si>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</si>
  <si>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</si>
  <si>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</si>
  <si>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</si>
  <si>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</si>
  <si>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</si>
  <si>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</si>
  <si>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</si>
  <si>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</si>
  <si>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</si>
  <si>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</si>
  <si>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</si>
  <si>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</si>
  <si>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</si>
  <si>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</si>
  <si>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</si>
  <si>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</si>
  <si>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</si>
  <si>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</si>
  <si>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</si>
  <si>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</si>
  <si>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</si>
  <si>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</si>
  <si>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</si>
  <si>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</si>
  <si>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</si>
  <si>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</si>
  <si>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</si>
  <si>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</si>
  <si>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</si>
  <si>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</si>
  <si>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</si>
  <si>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</si>
  <si>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</si>
  <si>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</si>
  <si>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</si>
  <si>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</si>
  <si>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</si>
  <si>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</si>
  <si>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</si>
  <si>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</si>
  <si>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</si>
  <si>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</si>
  <si>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</si>
  <si>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</si>
  <si>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</si>
  <si>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</si>
  <si>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</si>
  <si>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</si>
  <si>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</si>
  <si>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</si>
  <si>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</si>
  <si>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</si>
  <si>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</si>
  <si>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</si>
  <si>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</si>
  <si>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</si>
  <si>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</si>
  <si>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</si>
  <si>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</si>
  <si>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</si>
  <si>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</si>
  <si>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</si>
  <si>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</si>
  <si>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</si>
  <si>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</si>
  <si>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</si>
  <si>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</si>
  <si>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</si>
  <si>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</si>
  <si>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</si>
  <si>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</si>
  <si>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</si>
  <si>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</si>
  <si>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</si>
  <si>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</si>
  <si>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</si>
  <si>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</si>
  <si>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</si>
  <si>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</si>
  <si>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</si>
  <si>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</si>
  <si>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</si>
  <si>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</si>
  <si>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</si>
  <si>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</si>
  <si>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</si>
  <si>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</si>
  <si>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</si>
  <si>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</si>
  <si>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</si>
  <si>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</si>
  <si>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</si>
  <si>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</si>
  <si>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</si>
  <si>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</si>
  <si>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</si>
  <si>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</si>
  <si>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</si>
  <si>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</si>
  <si>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</si>
  <si>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</si>
  <si>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</si>
  <si>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</si>
  <si>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</si>
  <si>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</si>
  <si>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</si>
  <si>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</si>
  <si>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</si>
  <si>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</si>
  <si>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</si>
  <si>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</si>
  <si>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</si>
  <si>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</si>
  <si>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</si>
  <si>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</si>
  <si>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</si>
  <si>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</si>
  <si>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</si>
  <si>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</si>
  <si>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</si>
  <si>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</si>
  <si>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Black Colour is washable in nature.|30ml Bottle|High quality ink</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</si>
  <si>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</si>
  <si>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</si>
  <si>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</si>
  <si>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</si>
  <si>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</si>
  <si>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</si>
  <si>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</si>
  <si>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</si>
  <si>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</si>
  <si>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</si>
  <si>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</si>
  <si>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</si>
  <si>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</si>
  <si>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</si>
  <si>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</si>
  <si>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</si>
  <si>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</si>
  <si>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</si>
  <si>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</si>
  <si>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</si>
  <si>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</si>
  <si>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</si>
  <si>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</si>
  <si>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</si>
  <si>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</si>
  <si>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</si>
  <si>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</si>
  <si>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</si>
  <si>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</si>
  <si>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</si>
  <si>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</si>
  <si>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</si>
  <si>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</si>
  <si>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</si>
  <si>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</si>
  <si>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</si>
  <si>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</si>
  <si>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</si>
  <si>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</si>
  <si>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</si>
  <si>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</si>
  <si>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Set of 12 assorted Shades in 9 ml tubes</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</si>
  <si>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</si>
  <si>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</si>
  <si>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</si>
  <si>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</si>
  <si>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</si>
  <si>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2.4 GHz Wireless Technology</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</si>
  <si>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</si>
  <si>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</si>
  <si>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</si>
  <si>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</si>
  <si>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</si>
  <si>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</si>
  <si>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</si>
  <si>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</si>
  <si>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</si>
  <si>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</si>
  <si>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</si>
  <si>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</si>
  <si>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</si>
  <si>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</si>
  <si>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</si>
  <si>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</si>
  <si>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</si>
  <si>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</si>
  <si>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</si>
  <si>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</si>
  <si>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</si>
  <si>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</si>
  <si>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</si>
  <si>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</si>
  <si>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</si>
  <si>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</si>
  <si>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</si>
  <si>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</si>
  <si>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</si>
  <si>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</si>
  <si>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</si>
  <si>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</si>
  <si>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</si>
  <si>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</si>
  <si>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</si>
  <si>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</si>
  <si>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</si>
  <si>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</si>
  <si>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</si>
  <si>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</si>
  <si>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</si>
  <si>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</si>
  <si>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</si>
  <si>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</si>
  <si>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</si>
  <si>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</si>
  <si>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</si>
  <si>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</si>
  <si>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</si>
  <si>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</si>
  <si>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</si>
  <si>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</si>
  <si>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</si>
  <si>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</si>
  <si>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</si>
  <si>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</si>
  <si>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</si>
  <si>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</si>
  <si>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</si>
  <si>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</si>
  <si>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</si>
  <si>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</si>
  <si>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</si>
  <si>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</si>
  <si>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</si>
  <si>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</si>
  <si>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</si>
  <si>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</si>
  <si>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</si>
  <si>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</si>
  <si>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</si>
  <si>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</si>
  <si>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</si>
  <si>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</si>
  <si>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</si>
  <si>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</si>
  <si>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10 assorted ultra shades in 15ml bottle|Confirms to safety standard EN 71 - 3|Camel fabric acrylic colours are permanent on absorbent surfaces</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</si>
  <si>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</si>
  <si>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</si>
  <si>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</si>
  <si>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</si>
  <si>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</si>
  <si>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</si>
  <si>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</si>
  <si>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</si>
  <si>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</si>
  <si>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</si>
  <si>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</si>
  <si>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</si>
  <si>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</si>
  <si>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</si>
  <si>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</si>
  <si>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</si>
  <si>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</si>
  <si>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</si>
  <si>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</si>
  <si>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</si>
  <si>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</si>
  <si>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</si>
  <si>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</si>
  <si>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</si>
  <si>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</si>
  <si>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</si>
  <si>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</si>
  <si>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</si>
  <si>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</si>
  <si>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</si>
  <si>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</si>
  <si>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</si>
  <si>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</si>
  <si>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</si>
  <si>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</si>
  <si>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</si>
  <si>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</si>
  <si>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</si>
  <si>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</si>
  <si>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</si>
  <si>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</si>
  <si>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</si>
  <si>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</si>
  <si>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</si>
  <si>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</si>
  <si>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</si>
  <si>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</si>
  <si>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</si>
  <si>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</si>
  <si>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</si>
  <si>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</si>
  <si>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</si>
  <si>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</si>
  <si>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</si>
  <si>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</si>
  <si>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</si>
  <si>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</si>
  <si>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</si>
  <si>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</si>
  <si>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</si>
  <si>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</si>
  <si>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</si>
  <si>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</si>
  <si>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</si>
  <si>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</si>
  <si>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</si>
  <si>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</si>
  <si>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</si>
  <si>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</si>
  <si>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</si>
  <si>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</si>
  <si>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</si>
  <si>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</si>
  <si>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</si>
  <si>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</si>
  <si>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</si>
  <si>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</si>
  <si>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</si>
  <si>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</si>
  <si>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</si>
  <si>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</si>
  <si>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</si>
  <si>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</si>
  <si>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</si>
  <si>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</si>
  <si>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</si>
  <si>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</si>
  <si>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</si>
  <si>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</si>
  <si>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</si>
  <si>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</si>
  <si>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</si>
  <si>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</si>
  <si>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</si>
  <si>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</si>
  <si>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</si>
  <si>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</si>
  <si>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</si>
  <si>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</si>
  <si>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</si>
  <si>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</si>
  <si>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</si>
  <si>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</si>
  <si>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</si>
  <si>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</si>
  <si>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</si>
  <si>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</si>
  <si>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</si>
  <si>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</si>
  <si>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</si>
  <si>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</si>
  <si>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</si>
  <si>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</si>
  <si>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</si>
  <si>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</si>
  <si>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</si>
  <si>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</si>
  <si>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</si>
  <si>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</si>
  <si>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</si>
  <si>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</si>
  <si>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</si>
  <si>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</si>
  <si>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Amazon Customer,Santos,CVN,anonymous,Sacchidanand Pant,Sa9025,Vijay,Ravi Tiwari</t>
  </si>
  <si>
    <t>R3D7XJFJ5YMCGX,R1XFCHMC5NZ1Y5,R1CKJ6H0A3FZI0,RX6GFI0WHX38M,R1AN2V2QZ2S8KM,R23KGXQ1Q93GB,RH9TQT6VOR6JJ,R3N6ZYBTC2LJVW</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</si>
  <si>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</si>
  <si>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</si>
  <si>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</si>
  <si>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</si>
  <si>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</si>
  <si>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</si>
  <si>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</si>
  <si>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</si>
  <si>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</si>
  <si>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</si>
  <si>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</si>
  <si>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</si>
  <si>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</si>
  <si>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</si>
  <si>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</si>
  <si>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</si>
  <si>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</si>
  <si>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</si>
  <si>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</si>
  <si>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</si>
  <si>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</si>
  <si>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</si>
  <si>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</si>
  <si>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</si>
  <si>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</si>
  <si>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</si>
  <si>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</si>
  <si>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</si>
  <si>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</si>
  <si>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</si>
  <si>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</si>
  <si>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</si>
  <si>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</si>
  <si>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</si>
  <si>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</si>
  <si>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</si>
  <si>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</si>
  <si>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</si>
  <si>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</si>
  <si>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</si>
  <si>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</si>
  <si>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</si>
  <si>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</si>
  <si>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</si>
  <si>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</si>
  <si>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</si>
  <si>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</si>
  <si>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</si>
  <si>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</si>
  <si>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</si>
  <si>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</si>
  <si>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</si>
  <si>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</si>
  <si>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</si>
  <si>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</si>
  <si>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</si>
  <si>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</si>
  <si>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</si>
  <si>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</si>
  <si>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</si>
  <si>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</si>
  <si>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</si>
  <si>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</si>
  <si>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</si>
  <si>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</si>
  <si>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</si>
  <si>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</si>
  <si>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</si>
  <si>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</si>
  <si>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</si>
  <si>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</si>
  <si>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</si>
  <si>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</si>
  <si>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</si>
  <si>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</si>
  <si>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</si>
  <si>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</si>
  <si>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</si>
  <si>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</si>
  <si>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</si>
  <si>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</si>
  <si>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</si>
  <si>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</si>
  <si>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</si>
  <si>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</si>
  <si>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</si>
  <si>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</si>
  <si>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</si>
  <si>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</si>
  <si>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</si>
  <si>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</si>
  <si>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</si>
  <si>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</si>
  <si>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</si>
  <si>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</si>
  <si>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</si>
  <si>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</si>
  <si>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</si>
  <si>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</si>
  <si>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</si>
  <si>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</si>
  <si>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</si>
  <si>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</si>
  <si>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</si>
  <si>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</si>
  <si>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</si>
  <si>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</si>
  <si>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</si>
  <si>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</si>
  <si>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</si>
  <si>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</si>
  <si>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</si>
  <si>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</si>
  <si>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</si>
  <si>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</si>
  <si>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</si>
  <si>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</si>
  <si>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</si>
  <si>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</si>
  <si>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</si>
  <si>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</si>
  <si>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</si>
  <si>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</si>
  <si>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</si>
  <si>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</si>
  <si>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</si>
  <si>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</si>
  <si>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</si>
  <si>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</si>
  <si>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</si>
  <si>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</si>
  <si>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</si>
  <si>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</si>
  <si>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</si>
  <si>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</si>
  <si>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</si>
  <si>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</si>
  <si>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</si>
  <si>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</si>
  <si>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</si>
  <si>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</si>
  <si>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</si>
  <si>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</si>
  <si>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</si>
  <si>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</si>
  <si>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</si>
  <si>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</si>
  <si>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</si>
  <si>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</si>
  <si>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</si>
  <si>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</si>
  <si>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</si>
  <si>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</si>
  <si>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</si>
  <si>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</si>
  <si>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</si>
  <si>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</si>
  <si>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</si>
  <si>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</si>
  <si>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</si>
  <si>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</si>
  <si>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</si>
  <si>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</si>
  <si>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</si>
  <si>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</si>
  <si>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</si>
  <si>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</si>
  <si>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</si>
  <si>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</si>
  <si>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</si>
  <si>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</si>
  <si>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</si>
  <si>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</si>
  <si>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</si>
  <si>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</si>
  <si>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</si>
  <si>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</si>
  <si>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</si>
  <si>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</si>
  <si>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</si>
  <si>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</si>
  <si>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</si>
  <si>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</si>
  <si>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</si>
  <si>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</si>
  <si>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</si>
  <si>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</si>
  <si>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</si>
  <si>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</si>
  <si>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</si>
  <si>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</si>
  <si>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</si>
  <si>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</si>
  <si>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</si>
  <si>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</si>
  <si>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</si>
  <si>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</si>
  <si>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</si>
  <si>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</si>
  <si>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</si>
  <si>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</si>
  <si>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</si>
  <si>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</si>
  <si>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</si>
  <si>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</si>
  <si>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</si>
  <si>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</si>
  <si>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</si>
  <si>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</si>
  <si>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</si>
  <si>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</si>
  <si>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</si>
  <si>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</si>
  <si>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</si>
  <si>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</si>
  <si>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</si>
  <si>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</si>
  <si>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</si>
  <si>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</si>
  <si>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</si>
  <si>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</si>
  <si>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</si>
  <si>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</si>
  <si>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</si>
  <si>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</si>
  <si>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</si>
  <si>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</si>
  <si>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</si>
  <si>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</si>
  <si>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</si>
  <si>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</si>
  <si>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</si>
  <si>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</si>
  <si>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</si>
  <si>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</si>
  <si>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</si>
  <si>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</si>
  <si>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</si>
  <si>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</si>
  <si>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</si>
  <si>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</si>
  <si>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</si>
  <si>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</si>
  <si>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</si>
  <si>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</si>
  <si>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</si>
  <si>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</si>
  <si>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</si>
  <si>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</si>
  <si>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</si>
  <si>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</si>
  <si>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</si>
  <si>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</si>
  <si>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</si>
  <si>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</si>
  <si>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</si>
  <si>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</si>
  <si>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</si>
  <si>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</si>
  <si>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</si>
  <si>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</si>
  <si>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</si>
  <si>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</si>
  <si>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</si>
  <si>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</si>
  <si>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</si>
  <si>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</si>
  <si>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</si>
  <si>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</si>
  <si>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</si>
  <si>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</si>
  <si>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</si>
  <si>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</si>
  <si>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</si>
  <si>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</si>
  <si>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</si>
  <si>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</si>
  <si>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</si>
  <si>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</si>
  <si>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</si>
  <si>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</si>
  <si>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</si>
  <si>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</si>
  <si>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</si>
  <si>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</si>
  <si>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</si>
  <si>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</si>
  <si>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</si>
  <si>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</si>
  <si>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</si>
  <si>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</si>
  <si>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</si>
  <si>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</si>
  <si>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</si>
  <si>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</si>
  <si>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</si>
  <si>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</si>
  <si>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</si>
  <si>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</si>
  <si>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</si>
  <si>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</si>
  <si>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</si>
  <si>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</si>
  <si>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</si>
  <si>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</si>
  <si>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</si>
  <si>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</si>
  <si>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</si>
  <si>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</si>
  <si>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</si>
  <si>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</si>
  <si>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</si>
  <si>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</si>
  <si>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</si>
  <si>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</si>
  <si>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</si>
  <si>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</si>
  <si>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</si>
  <si>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</si>
  <si>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</si>
  <si>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</si>
  <si>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</si>
  <si>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</si>
  <si>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</si>
  <si>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</si>
  <si>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</si>
  <si>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</si>
  <si>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</si>
  <si>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</si>
  <si>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</si>
  <si>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</si>
  <si>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</si>
  <si>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</si>
  <si>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</si>
  <si>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</si>
  <si>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</si>
  <si>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</si>
  <si>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</si>
  <si>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</si>
  <si>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</si>
  <si>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</si>
  <si>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</si>
  <si>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</si>
  <si>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</si>
  <si>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</si>
  <si>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</si>
  <si>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</si>
  <si>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</si>
  <si>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</si>
  <si>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</si>
  <si>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</si>
  <si>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</si>
  <si>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</si>
  <si>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</si>
  <si>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</si>
  <si>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</si>
  <si>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</si>
  <si>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</si>
  <si>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</si>
  <si>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</si>
  <si>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</si>
  <si>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</si>
  <si>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</si>
  <si>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</si>
  <si>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</si>
  <si>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</si>
  <si>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</si>
  <si>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</si>
  <si>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</si>
  <si>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</si>
  <si>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</si>
  <si>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</si>
  <si>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</si>
  <si>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</si>
  <si>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Mode: Roller ball pen|Pen opening mechanism: Cap off/cap on|Ink color: Blue, warranty: 2 years|Country of Origin: India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</si>
  <si>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</si>
  <si>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</si>
  <si>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</si>
  <si>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</si>
  <si>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</si>
  <si>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OfficeProducts|OfficePaperProducts|Paper|Stationery|Pens,Pencils&amp;WritingSupplies|Pens&amp;Refills|FountainPens</t>
  </si>
  <si>
    <t>Handcrafted with Gold plated nib|Brass Cap Chrome body|Elegant design</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</si>
  <si>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</si>
  <si>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</si>
  <si>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</si>
  <si>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</si>
  <si>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</si>
  <si>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</si>
  <si>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</si>
  <si>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</si>
  <si>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</si>
  <si>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</si>
  <si>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</si>
  <si>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</si>
  <si>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</si>
  <si>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</si>
  <si>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</si>
  <si>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</si>
  <si>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</si>
  <si>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</si>
  <si>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</si>
  <si>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</si>
  <si>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</si>
  <si>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</si>
  <si>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</si>
  <si>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</si>
  <si>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</si>
  <si>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</si>
  <si>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</si>
  <si>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</si>
  <si>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</si>
  <si>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</si>
  <si>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</si>
  <si>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</si>
  <si>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</si>
  <si>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</si>
  <si>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</si>
  <si>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</si>
  <si>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</si>
  <si>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</si>
  <si>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</si>
  <si>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</si>
  <si>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</si>
  <si>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</si>
  <si>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</si>
  <si>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</si>
  <si>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</si>
  <si>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</si>
  <si>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</si>
  <si>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</si>
  <si>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</si>
  <si>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</si>
  <si>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</si>
  <si>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</si>
  <si>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</si>
  <si>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</si>
  <si>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</si>
  <si>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</si>
  <si>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</si>
  <si>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</si>
  <si>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</si>
  <si>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</si>
  <si>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</si>
  <si>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</si>
  <si>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</si>
  <si>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</si>
  <si>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</si>
  <si>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</si>
  <si>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</si>
  <si>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</si>
  <si>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</si>
  <si>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</si>
  <si>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</si>
  <si>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</si>
  <si>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</si>
  <si>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</si>
  <si>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</si>
  <si>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</si>
  <si>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</si>
  <si>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</si>
  <si>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</si>
  <si>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</si>
  <si>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</si>
  <si>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</si>
  <si>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</si>
  <si>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</si>
  <si>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</si>
  <si>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</si>
  <si>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</si>
  <si>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</si>
  <si>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</si>
  <si>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</si>
  <si>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</si>
  <si>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</si>
  <si>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</si>
  <si>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</si>
  <si>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</si>
  <si>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</si>
  <si>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</si>
  <si>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</si>
  <si>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</si>
  <si>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</si>
  <si>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</si>
  <si>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</si>
  <si>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</si>
  <si>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</si>
  <si>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</si>
  <si>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</si>
  <si>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</si>
  <si>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</si>
  <si>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</si>
  <si>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</si>
  <si>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</si>
  <si>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</si>
  <si>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</si>
  <si>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</si>
  <si>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</si>
  <si>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</si>
  <si>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</si>
  <si>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</si>
  <si>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</si>
  <si>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</si>
  <si>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</si>
  <si>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</si>
  <si>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</si>
  <si>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</si>
  <si>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</si>
  <si>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</si>
  <si>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</si>
  <si>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</si>
  <si>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</si>
  <si>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</si>
  <si>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</si>
  <si>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</si>
  <si>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</si>
  <si>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</si>
  <si>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</si>
  <si>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</si>
  <si>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</si>
  <si>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</si>
  <si>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</si>
  <si>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</si>
  <si>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</si>
  <si>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</si>
  <si>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</si>
  <si>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</si>
  <si>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</si>
  <si>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</si>
  <si>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</si>
  <si>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</si>
  <si>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</si>
  <si>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</si>
  <si>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</si>
  <si>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</si>
  <si>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</si>
  <si>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</si>
  <si>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</si>
  <si>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</si>
  <si>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</si>
  <si>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</si>
  <si>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</si>
  <si>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</si>
  <si>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</si>
  <si>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</si>
  <si>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</si>
  <si>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</si>
  <si>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</si>
  <si>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</si>
  <si>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</si>
  <si>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</si>
  <si>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</si>
  <si>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</si>
  <si>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</si>
  <si>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</si>
  <si>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</si>
  <si>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</si>
  <si>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</si>
  <si>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</si>
  <si>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</si>
  <si>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</si>
  <si>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</si>
  <si>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</si>
  <si>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</si>
  <si>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</si>
  <si>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</si>
  <si>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</si>
  <si>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</si>
  <si>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</si>
  <si>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</si>
  <si>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</si>
  <si>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</si>
  <si>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</si>
  <si>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</si>
  <si>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</si>
  <si>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</si>
  <si>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</si>
  <si>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</si>
  <si>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</si>
  <si>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</si>
  <si>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</si>
  <si>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</si>
  <si>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</si>
  <si>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</si>
  <si>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</si>
  <si>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</si>
  <si>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</si>
  <si>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</si>
  <si>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</si>
  <si>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</si>
  <si>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</si>
  <si>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</si>
  <si>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</si>
  <si>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</si>
  <si>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</si>
  <si>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</si>
  <si>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</si>
  <si>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</si>
  <si>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</si>
  <si>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</si>
  <si>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</si>
  <si>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</si>
  <si>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</si>
  <si>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</si>
  <si>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</si>
  <si>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</si>
  <si>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</si>
  <si>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</si>
  <si>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</si>
  <si>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</si>
  <si>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</si>
  <si>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</si>
  <si>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</si>
  <si>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</si>
  <si>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</si>
  <si>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</si>
  <si>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</si>
  <si>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</si>
  <si>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</si>
  <si>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</si>
  <si>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</si>
  <si>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</si>
  <si>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</si>
  <si>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</si>
  <si>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</si>
  <si>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</si>
  <si>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</si>
  <si>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</si>
  <si>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</si>
  <si>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</si>
  <si>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</si>
  <si>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</si>
  <si>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</si>
  <si>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</si>
  <si>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</si>
  <si>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</si>
  <si>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</si>
  <si>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</si>
  <si>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</si>
  <si>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</si>
  <si>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</si>
  <si>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</si>
  <si>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</si>
  <si>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</si>
  <si>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</si>
  <si>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</si>
  <si>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</si>
  <si>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</si>
  <si>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</si>
  <si>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</si>
  <si>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</si>
  <si>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</si>
  <si>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</si>
  <si>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</si>
  <si>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</si>
  <si>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</si>
  <si>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</si>
  <si>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</si>
  <si>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</si>
  <si>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</si>
  <si>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</si>
  <si>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</si>
  <si>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</si>
  <si>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</si>
  <si>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</si>
  <si>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</si>
  <si>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</si>
  <si>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</si>
  <si>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</si>
  <si>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</si>
  <si>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</si>
  <si>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</si>
  <si>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</si>
  <si>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</si>
  <si>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</si>
  <si>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</si>
  <si>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</si>
  <si>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</si>
  <si>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</si>
  <si>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</si>
  <si>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</si>
  <si>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</si>
  <si>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</si>
  <si>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</si>
  <si>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</si>
  <si>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</si>
  <si>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</si>
  <si>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</si>
  <si>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</si>
  <si>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</si>
  <si>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</si>
  <si>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</si>
  <si>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</si>
  <si>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</si>
  <si>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</si>
  <si>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</si>
  <si>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</si>
  <si>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</si>
  <si>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</si>
  <si>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</si>
  <si>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</si>
  <si>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</si>
  <si>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</si>
  <si>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</si>
  <si>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</si>
  <si>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</si>
  <si>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</si>
  <si>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</si>
  <si>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</si>
  <si>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</si>
  <si>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</si>
  <si>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</si>
  <si>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</si>
  <si>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</si>
  <si>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</si>
  <si>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</si>
  <si>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</si>
  <si>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</si>
  <si>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</si>
  <si>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</si>
  <si>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</si>
  <si>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</si>
  <si>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</si>
  <si>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</si>
  <si>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</si>
  <si>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</si>
  <si>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</si>
  <si>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</si>
  <si>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</si>
  <si>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</si>
  <si>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</si>
  <si>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</si>
  <si>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</si>
  <si>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</si>
  <si>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</si>
  <si>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</si>
  <si>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</si>
  <si>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</si>
  <si>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</si>
  <si>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</si>
  <si>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</si>
  <si>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</si>
  <si>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</si>
  <si>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</si>
  <si>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</si>
  <si>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</si>
  <si>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</si>
  <si>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</si>
  <si>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</si>
  <si>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</si>
  <si>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</si>
  <si>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</si>
  <si>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</si>
  <si>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</si>
  <si>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</si>
  <si>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</si>
  <si>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</si>
  <si>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</si>
  <si>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</si>
  <si>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</si>
  <si>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</si>
  <si>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</si>
  <si>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</si>
  <si>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</si>
  <si>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</si>
  <si>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</si>
  <si>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Avi kaur,Bhatia,ayonao</t>
  </si>
  <si>
    <t>R32KN5G7FW7ZJ9,RGFPF1FPU9POV,R166LGSC344H4W</t>
  </si>
  <si>
    <t>Compact and effective,Very handy and useful product,Not satisfied</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</si>
  <si>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</si>
  <si>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</si>
  <si>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</si>
  <si>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</si>
  <si>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</si>
  <si>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</si>
  <si>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</si>
  <si>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</si>
  <si>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</si>
  <si>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</si>
  <si>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</si>
  <si>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</si>
  <si>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</si>
  <si>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</si>
  <si>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</si>
  <si>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</si>
  <si>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</si>
  <si>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</si>
  <si>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</si>
  <si>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</si>
  <si>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</si>
  <si>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</si>
  <si>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</si>
  <si>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</si>
  <si>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</si>
  <si>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</si>
  <si>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</si>
  <si>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</si>
  <si>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</si>
  <si>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</si>
  <si>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</si>
  <si>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</si>
  <si>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</si>
  <si>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</si>
  <si>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</si>
  <si>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</si>
  <si>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</si>
  <si>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</si>
  <si>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</si>
  <si>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</si>
  <si>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</si>
  <si>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</si>
  <si>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</si>
  <si>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</si>
  <si>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</si>
  <si>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</si>
  <si>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</si>
  <si>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</si>
  <si>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</si>
  <si>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</si>
  <si>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</si>
  <si>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</si>
  <si>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</si>
  <si>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</si>
  <si>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</si>
  <si>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</si>
  <si>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</si>
  <si>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</si>
  <si>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</si>
  <si>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</si>
  <si>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</si>
  <si>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</si>
  <si>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</si>
  <si>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</si>
  <si>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</si>
  <si>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</si>
  <si>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</si>
  <si>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</si>
  <si>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</si>
  <si>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</si>
  <si>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</si>
  <si>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</si>
  <si>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</si>
  <si>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</si>
  <si>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</si>
  <si>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</si>
  <si>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</si>
  <si>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</si>
  <si>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</si>
  <si>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</si>
  <si>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</si>
  <si>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</si>
  <si>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</si>
  <si>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</si>
  <si>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</si>
  <si>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</si>
  <si>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</si>
  <si>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</si>
  <si>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</si>
  <si>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</si>
  <si>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</si>
  <si>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</si>
  <si>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</si>
  <si>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</si>
  <si>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</si>
  <si>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</si>
  <si>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</si>
  <si>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</si>
  <si>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</si>
  <si>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</si>
  <si>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</si>
  <si>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</si>
  <si>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</si>
  <si>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</si>
  <si>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</si>
  <si>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</si>
  <si>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</si>
  <si>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</si>
  <si>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</si>
  <si>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</si>
  <si>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</si>
  <si>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</si>
  <si>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</si>
  <si>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</si>
  <si>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</si>
  <si>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</si>
  <si>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</si>
  <si>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</si>
  <si>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</si>
  <si>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</si>
  <si>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</si>
  <si>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</si>
  <si>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</si>
  <si>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</si>
  <si>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</si>
  <si>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</si>
  <si>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</si>
  <si>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</si>
  <si>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</si>
  <si>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</si>
  <si>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</si>
  <si>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</si>
  <si>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</si>
  <si>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</si>
  <si>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</si>
  <si>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</si>
  <si>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</si>
  <si>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</si>
  <si>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</si>
  <si>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</si>
  <si>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</si>
  <si>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</si>
  <si>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</si>
  <si>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</si>
  <si>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</si>
  <si>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</si>
  <si>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</si>
  <si>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</si>
  <si>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</si>
  <si>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</si>
  <si>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</si>
  <si>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</si>
  <si>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</si>
  <si>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</si>
  <si>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</si>
  <si>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</si>
  <si>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</si>
  <si>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</si>
  <si>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</si>
  <si>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</si>
  <si>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</si>
  <si>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</si>
  <si>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</si>
  <si>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</si>
  <si>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</si>
  <si>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</si>
  <si>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</si>
  <si>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</si>
  <si>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</si>
  <si>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</si>
  <si>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</si>
  <si>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</si>
  <si>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</si>
  <si>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</si>
  <si>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</si>
  <si>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</si>
  <si>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</si>
  <si>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</si>
  <si>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</si>
  <si>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</si>
  <si>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</si>
  <si>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</si>
  <si>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</si>
  <si>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</si>
  <si>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</si>
  <si>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</si>
  <si>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</si>
  <si>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</si>
  <si>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</si>
  <si>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</si>
  <si>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</si>
  <si>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</si>
  <si>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</si>
  <si>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</si>
  <si>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</si>
  <si>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</si>
  <si>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</si>
  <si>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</si>
  <si>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</si>
  <si>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</si>
  <si>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</si>
  <si>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</si>
  <si>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</si>
  <si>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</si>
  <si>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</si>
  <si>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</si>
  <si>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</si>
  <si>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</si>
  <si>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</si>
  <si>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</si>
  <si>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</si>
  <si>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</si>
  <si>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</si>
  <si>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</si>
  <si>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</si>
  <si>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</si>
  <si>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</si>
  <si>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</si>
  <si>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</si>
  <si>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</si>
  <si>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</si>
  <si>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</si>
  <si>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</si>
  <si>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</si>
  <si>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</si>
  <si>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</si>
  <si>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</si>
  <si>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</si>
  <si>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</si>
  <si>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</si>
  <si>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</si>
  <si>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</si>
  <si>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</si>
  <si>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</si>
  <si>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</si>
  <si>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</si>
  <si>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</si>
  <si>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</si>
  <si>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</si>
  <si>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</si>
  <si>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</si>
  <si>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</si>
  <si>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</si>
  <si>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</si>
  <si>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</si>
  <si>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</si>
  <si>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</si>
  <si>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</si>
  <si>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</si>
  <si>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</si>
  <si>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</si>
  <si>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</si>
  <si>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</si>
  <si>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</si>
  <si>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</si>
  <si>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</si>
  <si>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</si>
  <si>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</si>
  <si>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</si>
  <si>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</si>
  <si>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</si>
  <si>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</si>
  <si>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</si>
  <si>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</si>
  <si>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</si>
  <si>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</si>
  <si>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</si>
  <si>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</si>
  <si>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</si>
  <si>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</si>
  <si>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</si>
  <si>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</si>
  <si>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</si>
  <si>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</si>
  <si>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</si>
  <si>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</si>
  <si>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</si>
  <si>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</si>
  <si>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</si>
  <si>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</si>
  <si>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</si>
  <si>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</si>
  <si>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</si>
  <si>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</si>
  <si>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</si>
  <si>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</si>
  <si>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</si>
  <si>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</si>
  <si>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</si>
  <si>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</si>
  <si>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</si>
  <si>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</si>
  <si>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</si>
  <si>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</si>
  <si>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</si>
  <si>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</si>
  <si>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</si>
  <si>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</si>
  <si>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</si>
  <si>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</si>
  <si>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</si>
  <si>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</si>
  <si>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</si>
  <si>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</si>
  <si>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</si>
  <si>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</si>
  <si>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</si>
  <si>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</si>
  <si>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</si>
  <si>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</si>
  <si>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</si>
  <si>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</si>
  <si>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</si>
  <si>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</si>
  <si>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Anjali,Zafirah k.</t>
  </si>
  <si>
    <t>R5GIMGF2NA526,R2XWYU5AL9FITX</t>
  </si>
  <si>
    <t>Amazing results,Bestest product ever</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</si>
  <si>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</si>
  <si>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</si>
  <si>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</si>
  <si>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</si>
  <si>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</si>
  <si>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</si>
  <si>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</si>
  <si>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</si>
  <si>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</si>
  <si>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</si>
  <si>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</si>
  <si>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</si>
  <si>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</si>
  <si>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</si>
  <si>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</si>
  <si>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</si>
  <si>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</si>
  <si>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</si>
  <si>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</si>
  <si>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</si>
  <si>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</si>
  <si>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</si>
  <si>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</si>
  <si>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</si>
  <si>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</si>
  <si>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</si>
  <si>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</si>
  <si>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</si>
  <si>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</si>
  <si>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</si>
  <si>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</si>
  <si>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</si>
  <si>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</si>
  <si>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</si>
  <si>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30 units|Perfect to Seal Food/Snack|Keep Food Fresh|Freezer Safe|Dishwasher Safe</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</si>
  <si>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</si>
  <si>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</si>
  <si>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</si>
  <si>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</si>
  <si>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</si>
  <si>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</si>
  <si>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</si>
  <si>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</si>
  <si>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</si>
  <si>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</si>
  <si>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</si>
  <si>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</si>
  <si>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</si>
  <si>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</si>
  <si>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</si>
  <si>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</si>
  <si>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</si>
  <si>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</si>
  <si>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</si>
  <si>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</si>
  <si>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</si>
  <si>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</si>
  <si>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</si>
  <si>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</si>
  <si>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</si>
  <si>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</si>
  <si>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</si>
  <si>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</si>
  <si>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</si>
  <si>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</si>
  <si>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</si>
  <si>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</si>
  <si>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</si>
  <si>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</si>
  <si>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</si>
  <si>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</si>
  <si>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</si>
  <si>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</si>
  <si>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</si>
  <si>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</si>
  <si>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</si>
  <si>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</si>
  <si>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</si>
  <si>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</si>
  <si>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</si>
  <si>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</si>
  <si>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</si>
  <si>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</si>
  <si>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</si>
  <si>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</si>
  <si>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</si>
  <si>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</si>
  <si>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</si>
  <si>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</si>
  <si>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</si>
  <si>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</si>
  <si>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</si>
  <si>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</si>
  <si>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</si>
  <si>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</si>
  <si>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</si>
  <si>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</si>
  <si>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</si>
  <si>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</si>
  <si>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</si>
  <si>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</si>
  <si>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</si>
  <si>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</si>
  <si>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</si>
  <si>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</si>
  <si>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</si>
  <si>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</si>
  <si>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</si>
  <si>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</si>
  <si>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</si>
  <si>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</si>
  <si>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</si>
  <si>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</si>
  <si>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</si>
  <si>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</si>
  <si>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</si>
  <si>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</si>
  <si>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</si>
  <si>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</si>
  <si>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</si>
  <si>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</si>
  <si>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</si>
  <si>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</si>
  <si>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</si>
  <si>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</si>
  <si>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</si>
  <si>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</si>
  <si>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</si>
  <si>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</si>
  <si>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</si>
  <si>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</si>
  <si>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</si>
  <si>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</si>
  <si>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</si>
  <si>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</si>
  <si>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</si>
  <si>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</si>
  <si>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</si>
  <si>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</si>
  <si>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</si>
  <si>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</si>
  <si>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</si>
  <si>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</si>
  <si>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</si>
  <si>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</si>
  <si>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</si>
  <si>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Yogita g.,Amazon Customer,Mimsy</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</si>
  <si>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</si>
  <si>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</si>
  <si>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</si>
  <si>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</si>
  <si>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</si>
  <si>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</si>
  <si>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</si>
  <si>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</si>
  <si>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</si>
  <si>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</si>
  <si>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</si>
  <si>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</si>
  <si>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</si>
  <si>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</si>
  <si>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</si>
  <si>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</si>
  <si>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</si>
  <si>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</si>
  <si>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</si>
  <si>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</si>
  <si>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</si>
  <si>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</si>
  <si>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Auto Calibration|Tare Full Capacity|Auto Off: 30 Seconds Off|2AAA Battery Included</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</si>
  <si>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</si>
  <si>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</si>
  <si>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</si>
  <si>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</si>
  <si>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</si>
  <si>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</si>
  <si>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</si>
  <si>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</si>
  <si>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</si>
  <si>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</si>
  <si>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</si>
  <si>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</si>
  <si>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</si>
  <si>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</si>
  <si>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</si>
  <si>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</si>
  <si>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</si>
  <si>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</si>
  <si>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</si>
  <si>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</si>
  <si>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</si>
  <si>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</si>
  <si>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</si>
  <si>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</si>
  <si>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</si>
  <si>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</si>
  <si>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</si>
  <si>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</si>
  <si>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</si>
  <si>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</si>
  <si>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</si>
  <si>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</si>
  <si>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</si>
  <si>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</si>
  <si>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</si>
  <si>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</si>
  <si>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</si>
  <si>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</si>
  <si>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</si>
  <si>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</si>
  <si>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</si>
  <si>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</si>
  <si>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</si>
  <si>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</si>
  <si>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</si>
  <si>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</si>
  <si>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</si>
  <si>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</si>
  <si>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</si>
  <si>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</si>
  <si>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</si>
  <si>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</si>
  <si>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</si>
  <si>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</si>
  <si>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</si>
  <si>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</si>
  <si>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</si>
  <si>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</si>
  <si>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</si>
  <si>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</si>
  <si>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</si>
  <si>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</si>
  <si>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</si>
  <si>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</si>
  <si>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</si>
  <si>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</si>
  <si>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</si>
  <si>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</si>
  <si>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</si>
  <si>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</si>
  <si>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</si>
  <si>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</si>
  <si>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</si>
  <si>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</si>
  <si>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</si>
  <si>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</si>
  <si>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</si>
  <si>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</si>
  <si>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</si>
  <si>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</si>
  <si>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</si>
  <si>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</si>
  <si>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</si>
  <si>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</si>
  <si>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</si>
  <si>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</si>
  <si>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</si>
  <si>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</si>
  <si>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</si>
  <si>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</si>
  <si>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</si>
  <si>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</si>
  <si>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</si>
  <si>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</si>
  <si>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</si>
  <si>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</si>
  <si>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</si>
  <si>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</si>
  <si>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</si>
  <si>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</si>
  <si>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</si>
  <si>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</si>
  <si>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</si>
  <si>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</si>
  <si>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</si>
  <si>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</si>
  <si>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</si>
  <si>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</si>
  <si>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</si>
  <si>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</si>
  <si>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</si>
  <si>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</si>
  <si>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</si>
  <si>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</si>
  <si>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</si>
  <si>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</si>
  <si>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</si>
  <si>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</si>
  <si>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</si>
  <si>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</si>
  <si>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</si>
  <si>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</si>
  <si>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</si>
  <si>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</si>
  <si>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</si>
  <si>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</si>
  <si>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</si>
  <si>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</si>
  <si>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</si>
  <si>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</si>
  <si>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</si>
  <si>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</si>
  <si>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</si>
  <si>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</si>
  <si>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</si>
  <si>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</si>
  <si>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</si>
  <si>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</si>
  <si>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</si>
  <si>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</si>
  <si>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</si>
  <si>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</si>
  <si>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</si>
  <si>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</si>
  <si>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</si>
  <si>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</si>
  <si>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</si>
  <si>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</si>
  <si>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</si>
  <si>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</si>
  <si>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</si>
  <si>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</si>
  <si>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</si>
  <si>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</si>
  <si>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</si>
  <si>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</si>
  <si>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</si>
  <si>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</si>
  <si>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</si>
  <si>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</si>
  <si>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</si>
  <si>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</si>
  <si>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</si>
  <si>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</si>
  <si>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</si>
  <si>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</si>
  <si>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</si>
  <si>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</si>
  <si>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</si>
  <si>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</si>
  <si>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</si>
  <si>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</si>
  <si>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</si>
  <si>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</si>
  <si>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</si>
  <si>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</si>
  <si>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</si>
  <si>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</si>
  <si>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</si>
  <si>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</si>
  <si>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</si>
  <si>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</si>
  <si>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</si>
  <si>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</si>
  <si>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</si>
  <si>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</si>
  <si>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</si>
  <si>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</si>
  <si>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</si>
  <si>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</si>
  <si>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</si>
  <si>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</si>
  <si>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</si>
  <si>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</si>
  <si>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</si>
  <si>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</si>
  <si>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</si>
  <si>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</si>
  <si>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</si>
  <si>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</si>
  <si>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Coway</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</si>
  <si>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</si>
  <si>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</si>
  <si>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</si>
  <si>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</si>
  <si>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</si>
  <si>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</si>
  <si>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</si>
  <si>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</si>
  <si>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</si>
  <si>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</si>
  <si>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</si>
  <si>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</si>
  <si>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</si>
  <si>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</si>
  <si>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</si>
  <si>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</si>
  <si>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</si>
  <si>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</si>
  <si>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</si>
  <si>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</si>
  <si>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</si>
  <si>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</si>
  <si>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</si>
  <si>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</si>
  <si>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</si>
  <si>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</si>
  <si>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</si>
  <si>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</si>
  <si>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</si>
  <si>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</si>
  <si>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</si>
  <si>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</si>
  <si>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</si>
  <si>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</si>
  <si>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</si>
  <si>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1.5 LTR | 1500W|1 Year Standard Warranty + 1 Year Additional Warranty on Free Registration</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</si>
  <si>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</si>
  <si>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</si>
  <si>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</si>
  <si>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</si>
  <si>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</si>
  <si>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Consumes Lower Gas|Even Distribution Of Heat|Color: Black, Material: Nonstick|Sandwich Made Crispier and Perfect|Warranty: 6 months warranty|Includes: 1- sandwich toaster</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</si>
  <si>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</si>
  <si>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</si>
  <si>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</si>
  <si>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</si>
  <si>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</si>
  <si>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</si>
  <si>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</si>
  <si>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</si>
  <si>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</si>
  <si>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</si>
  <si>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</si>
  <si>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</si>
  <si>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</si>
  <si>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</si>
  <si>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</si>
  <si>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</si>
  <si>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</si>
  <si>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</si>
  <si>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</si>
  <si>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</si>
  <si>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</si>
  <si>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</si>
  <si>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</si>
  <si>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</si>
  <si>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</si>
  <si>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</si>
  <si>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</si>
  <si>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</si>
  <si>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</si>
  <si>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</si>
  <si>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</si>
  <si>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</si>
  <si>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</si>
  <si>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</si>
  <si>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</si>
  <si>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</si>
  <si>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</si>
  <si>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</si>
  <si>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</si>
  <si>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</si>
  <si>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</si>
  <si>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</si>
  <si>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</si>
  <si>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</si>
  <si>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</si>
  <si>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</si>
  <si>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</si>
  <si>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</si>
  <si>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</si>
  <si>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</si>
  <si>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</si>
  <si>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</si>
  <si>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</si>
  <si>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</si>
  <si>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</si>
  <si>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</si>
  <si>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</si>
  <si>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</si>
  <si>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</si>
  <si>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</si>
  <si>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</si>
  <si>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</si>
  <si>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</si>
  <si>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</si>
  <si>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</si>
  <si>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</si>
  <si>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</si>
  <si>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</si>
  <si>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</si>
  <si>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</si>
  <si>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</si>
  <si>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</si>
  <si>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</si>
  <si>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</si>
  <si>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</si>
  <si>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</si>
  <si>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</si>
  <si>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</si>
  <si>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</si>
  <si>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</si>
  <si>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Hplv Motor For Superior Air Delivery Even At A Low Voltage Of 180V|Colour: Pearl Ivory Gold|Voltage: 220-240 V|Speed: 390 Rpm</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</si>
  <si>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</si>
  <si>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</si>
  <si>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</si>
  <si>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</si>
  <si>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</si>
  <si>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</si>
  <si>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</si>
  <si>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</si>
  <si>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</si>
  <si>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</si>
  <si>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</si>
  <si>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</si>
  <si>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</si>
  <si>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</si>
  <si>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</si>
  <si>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</si>
  <si>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</si>
  <si>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</si>
  <si>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</si>
  <si>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</si>
  <si>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</si>
  <si>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</si>
  <si>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</si>
  <si>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</si>
  <si>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</si>
  <si>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</si>
  <si>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</si>
  <si>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</si>
  <si>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</si>
  <si>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</si>
  <si>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</si>
  <si>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</si>
  <si>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</si>
  <si>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</si>
  <si>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</si>
  <si>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</si>
  <si>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</si>
  <si>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</si>
  <si>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</si>
  <si>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</si>
  <si>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</si>
  <si>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</si>
  <si>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</si>
  <si>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</si>
  <si>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</si>
  <si>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</si>
  <si>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</si>
  <si>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</si>
  <si>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</si>
  <si>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</si>
  <si>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</si>
  <si>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</si>
  <si>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</si>
  <si>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</si>
  <si>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</si>
  <si>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</si>
  <si>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</si>
  <si>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</si>
  <si>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</si>
  <si>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</si>
  <si>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</si>
  <si>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</si>
  <si>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</si>
  <si>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</si>
  <si>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</si>
  <si>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</si>
  <si>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</si>
  <si>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</si>
  <si>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</si>
  <si>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</si>
  <si>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</si>
  <si>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</si>
  <si>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</si>
  <si>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</si>
  <si>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</si>
  <si>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</si>
  <si>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</si>
  <si>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</si>
  <si>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</si>
  <si>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</si>
  <si>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</si>
  <si>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</si>
  <si>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</si>
  <si>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</si>
  <si>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</si>
  <si>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</si>
  <si>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</si>
  <si>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</si>
  <si>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</si>
  <si>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</si>
  <si>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</si>
  <si>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</si>
  <si>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</si>
  <si>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</si>
  <si>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</si>
  <si>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</si>
  <si>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</si>
  <si>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</si>
  <si>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</si>
  <si>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</si>
  <si>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</si>
  <si>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</si>
  <si>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</si>
  <si>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</si>
  <si>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</si>
  <si>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</si>
  <si>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</si>
  <si>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</si>
  <si>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</si>
  <si>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</si>
  <si>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</si>
  <si>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</si>
  <si>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</si>
  <si>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</si>
  <si>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</si>
  <si>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</si>
  <si>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</si>
  <si>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</si>
  <si>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</si>
  <si>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</si>
  <si>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</si>
  <si>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</si>
  <si>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</si>
  <si>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</si>
  <si>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</si>
  <si>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</si>
  <si>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</si>
  <si>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</si>
  <si>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</si>
  <si>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</si>
  <si>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</si>
  <si>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</si>
  <si>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</si>
  <si>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</si>
  <si>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</si>
  <si>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</si>
  <si>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</si>
  <si>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</si>
  <si>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</si>
  <si>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</si>
  <si>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</si>
  <si>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</si>
  <si>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</si>
  <si>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</si>
  <si>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</si>
  <si>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</si>
  <si>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</si>
  <si>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</si>
  <si>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</si>
  <si>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</si>
  <si>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</si>
  <si>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</si>
  <si>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</si>
  <si>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</si>
  <si>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</si>
  <si>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</si>
  <si>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</si>
  <si>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</si>
  <si>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</si>
  <si>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</si>
  <si>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</si>
  <si>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</si>
  <si>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</si>
  <si>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</si>
  <si>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</si>
  <si>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</si>
  <si>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</si>
  <si>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</si>
  <si>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</si>
  <si>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</si>
  <si>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</si>
  <si>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</si>
  <si>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</si>
  <si>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</si>
  <si>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</si>
  <si>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</si>
  <si>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</si>
  <si>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</si>
  <si>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</si>
  <si>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</si>
  <si>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</si>
  <si>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</si>
  <si>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</si>
  <si>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</si>
  <si>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</si>
  <si>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</si>
  <si>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</si>
  <si>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</si>
  <si>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</si>
  <si>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</si>
  <si>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</si>
  <si>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</si>
  <si>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</si>
  <si>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</si>
  <si>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</si>
  <si>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</si>
  <si>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</si>
  <si>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</si>
  <si>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</si>
  <si>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</si>
  <si>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</si>
  <si>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Crafted with care|It is designed keeping your choice and requirement in mind|Hassle-free usage</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</si>
  <si>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</si>
  <si>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</si>
  <si>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</si>
  <si>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</si>
  <si>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</si>
  <si>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</si>
  <si>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</si>
  <si>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</si>
  <si>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</si>
  <si>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</si>
  <si>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</si>
  <si>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</si>
  <si>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Amit Sood,Tarun Mohan,Shravani Raj</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</si>
  <si>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</si>
  <si>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</si>
  <si>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</si>
  <si>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</si>
  <si>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</si>
  <si>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</si>
  <si>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</si>
  <si>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</si>
  <si>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</si>
  <si>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</si>
  <si>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</si>
  <si>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</si>
  <si>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</si>
  <si>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</si>
  <si>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</si>
  <si>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</si>
  <si>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</si>
  <si>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</si>
  <si>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</si>
  <si>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</si>
  <si>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</si>
  <si>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</si>
  <si>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</si>
  <si>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</si>
  <si>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</si>
  <si>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</si>
  <si>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</si>
  <si>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</si>
  <si>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</si>
  <si>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</si>
  <si>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</si>
  <si>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</si>
  <si>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</si>
  <si>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</si>
  <si>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</si>
  <si>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</si>
  <si>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</si>
  <si>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</si>
  <si>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</si>
  <si>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</si>
  <si>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</si>
  <si>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</si>
  <si>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</si>
  <si>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</si>
  <si>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</si>
  <si>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</si>
  <si>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</si>
  <si>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</si>
  <si>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</si>
  <si>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</si>
  <si>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</si>
  <si>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</si>
  <si>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</si>
  <si>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</si>
  <si>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</si>
  <si>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</si>
  <si>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</si>
  <si>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</si>
  <si>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</si>
  <si>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</si>
  <si>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</si>
  <si>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</si>
  <si>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</si>
  <si>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</si>
  <si>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</si>
  <si>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</si>
  <si>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</si>
  <si>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</si>
  <si>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</si>
  <si>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</si>
  <si>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</si>
  <si>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</si>
  <si>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</si>
  <si>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</si>
  <si>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</si>
  <si>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</si>
  <si>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</si>
  <si>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</si>
  <si>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</si>
  <si>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</si>
  <si>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</si>
  <si>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</si>
  <si>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</si>
  <si>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</si>
  <si>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</si>
  <si>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</si>
  <si>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</si>
  <si>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</si>
  <si>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</si>
  <si>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</si>
  <si>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</si>
  <si>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</si>
  <si>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</si>
  <si>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</si>
  <si>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</si>
  <si>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</si>
  <si>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</si>
  <si>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</si>
  <si>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</si>
  <si>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</si>
  <si>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</si>
  <si>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</si>
  <si>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</si>
  <si>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</si>
  <si>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</si>
  <si>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</si>
  <si>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</si>
  <si>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</si>
  <si>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</si>
  <si>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</si>
  <si>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</si>
  <si>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</si>
  <si>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</si>
  <si>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</si>
  <si>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</si>
  <si>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</si>
  <si>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</si>
  <si>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</si>
  <si>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</si>
  <si>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</si>
  <si>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</si>
  <si>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</si>
  <si>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</si>
  <si>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</si>
  <si>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</si>
  <si>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</si>
  <si>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</si>
  <si>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</si>
  <si>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</si>
  <si>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</si>
  <si>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</si>
  <si>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</si>
  <si>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</si>
  <si>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</si>
  <si>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</si>
  <si>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</si>
  <si>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</si>
  <si>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</si>
  <si>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</si>
  <si>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</si>
  <si>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</si>
  <si>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</si>
  <si>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</si>
  <si>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</si>
  <si>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</si>
  <si>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</si>
  <si>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</si>
  <si>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</si>
  <si>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</si>
  <si>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1.5 Litre Capacity|1.5 Litre Capacity|Stainless Steel Body|Auto Cut-Off Feature|1500 Watts</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</si>
  <si>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</si>
  <si>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</si>
  <si>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</si>
  <si>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</si>
  <si>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</si>
  <si>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</si>
  <si>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</si>
  <si>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</si>
  <si>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</si>
  <si>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</si>
  <si>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</si>
  <si>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</si>
  <si>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</si>
  <si>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</si>
  <si>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</si>
  <si>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</si>
  <si>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</si>
  <si>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</si>
  <si>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</si>
  <si>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</si>
  <si>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</si>
  <si>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</si>
  <si>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</si>
  <si>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</si>
  <si>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</si>
  <si>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</si>
  <si>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</si>
  <si>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</si>
  <si>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</si>
  <si>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</si>
  <si>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</si>
  <si>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</si>
  <si>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</si>
  <si>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</si>
  <si>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</si>
  <si>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</si>
  <si>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</si>
  <si>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</si>
  <si>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</si>
  <si>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</si>
  <si>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</si>
  <si>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</si>
  <si>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</si>
  <si>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</si>
  <si>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</si>
  <si>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</si>
  <si>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</si>
  <si>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</si>
  <si>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</si>
  <si>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</si>
  <si>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</si>
  <si>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</si>
  <si>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</si>
  <si>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</si>
  <si>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</si>
  <si>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</si>
  <si>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</si>
  <si>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</si>
  <si>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</si>
  <si>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</si>
  <si>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</si>
  <si>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</si>
  <si>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</si>
  <si>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</si>
  <si>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</si>
  <si>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</si>
  <si>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</si>
  <si>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</si>
  <si>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</si>
  <si>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</si>
  <si>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</si>
  <si>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</si>
  <si>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</si>
  <si>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</si>
  <si>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</si>
  <si>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</si>
  <si>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</si>
  <si>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</si>
  <si>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</si>
  <si>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</si>
  <si>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Egg Frying Pan</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</si>
  <si>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</si>
  <si>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</si>
  <si>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</si>
  <si>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</si>
  <si>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</si>
  <si>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</si>
  <si>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</si>
  <si>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</si>
  <si>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</si>
  <si>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</si>
  <si>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</si>
  <si>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</si>
  <si>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</si>
  <si>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</si>
  <si>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</si>
  <si>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</si>
  <si>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</si>
  <si>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</si>
  <si>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</si>
  <si>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</si>
  <si>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</si>
  <si>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</si>
  <si>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</si>
  <si>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</si>
  <si>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</si>
  <si>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</si>
  <si>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</si>
  <si>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</si>
  <si>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</si>
  <si>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</si>
  <si>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</si>
  <si>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</si>
  <si>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</si>
  <si>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</si>
  <si>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</si>
  <si>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</si>
  <si>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</si>
  <si>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</si>
  <si>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</si>
  <si>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</si>
  <si>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</si>
  <si>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</si>
  <si>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</si>
  <si>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</si>
  <si>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</si>
  <si>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</si>
  <si>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</si>
  <si>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</si>
  <si>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</si>
  <si>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</si>
  <si>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</si>
  <si>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</si>
  <si>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</si>
  <si>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</si>
  <si>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</si>
  <si>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</si>
  <si>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</si>
  <si>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</si>
  <si>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</si>
  <si>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</si>
  <si>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</si>
  <si>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</si>
  <si>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</si>
  <si>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</si>
  <si>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</si>
  <si>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</si>
  <si>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</si>
  <si>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</si>
  <si>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</si>
  <si>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</si>
  <si>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</si>
  <si>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</si>
  <si>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</si>
  <si>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</si>
  <si>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</si>
  <si>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</si>
  <si>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</si>
  <si>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</si>
  <si>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</si>
  <si>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</si>
  <si>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</si>
  <si>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</si>
  <si>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</si>
  <si>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</si>
  <si>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</si>
  <si>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</si>
  <si>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</si>
  <si>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</si>
  <si>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</si>
  <si>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</si>
  <si>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</si>
  <si>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</si>
  <si>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</si>
  <si>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</si>
  <si>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</si>
  <si>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</si>
  <si>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</si>
  <si>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</si>
  <si>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</si>
  <si>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</si>
  <si>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</si>
  <si>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</si>
  <si>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</si>
  <si>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</si>
  <si>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</si>
  <si>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</si>
  <si>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</si>
  <si>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</si>
  <si>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</si>
  <si>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</si>
  <si>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</si>
  <si>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</si>
  <si>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</si>
  <si>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</si>
  <si>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</si>
  <si>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</si>
  <si>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</si>
  <si>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</si>
  <si>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</si>
  <si>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</si>
  <si>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</si>
  <si>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</si>
  <si>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</si>
  <si>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</si>
  <si>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</si>
  <si>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</si>
  <si>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</si>
  <si>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</si>
  <si>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</si>
  <si>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</si>
  <si>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</si>
  <si>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</si>
  <si>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</si>
  <si>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</si>
  <si>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</si>
  <si>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</si>
  <si>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</si>
  <si>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</si>
  <si>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</si>
  <si>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</si>
  <si>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</si>
  <si>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</si>
  <si>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</si>
  <si>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</si>
  <si>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</si>
  <si>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</si>
  <si>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</si>
  <si>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</si>
  <si>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</si>
  <si>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</si>
  <si>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</si>
  <si>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</si>
  <si>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</si>
  <si>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</si>
  <si>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</si>
  <si>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</si>
  <si>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</si>
  <si>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</si>
  <si>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</si>
  <si>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</si>
  <si>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</si>
  <si>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</si>
  <si>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</si>
  <si>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</si>
  <si>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</si>
  <si>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</si>
  <si>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</si>
  <si>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</si>
  <si>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</si>
  <si>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</si>
  <si>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</si>
  <si>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</si>
  <si>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</si>
  <si>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</si>
  <si>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</si>
  <si>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</si>
  <si>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</si>
  <si>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</si>
  <si>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</si>
  <si>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</si>
  <si>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</si>
  <si>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</si>
  <si>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Jaydeep,Jayakrishnan R</t>
  </si>
  <si>
    <t>R1BD0HURZRIGKV,RKQY8Y6U3Y4BT</t>
  </si>
  <si>
    <t>A perfect balance of price and performance,Great Suction and above average mopping | Good Buy</t>
  </si>
  <si>
    <t>B00SMFPJG0</t>
  </si>
  <si>
    <t>Kent Gold, Optima, Gold+ Spare Kit</t>
  </si>
  <si>
    <t>Color: White|For gold, gold+, kool, star and optima models|1 UF membrane + 1 activated carbon pack + 1 sediment filters|Membrane life: 4000L</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</si>
  <si>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</si>
  <si>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</si>
  <si>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</si>
  <si>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</si>
  <si>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</si>
  <si>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</si>
  <si>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</si>
  <si>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</si>
  <si>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</si>
  <si>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</si>
  <si>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</si>
  <si>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</si>
  <si>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Manidipa Sengupta,Vidisha</t>
  </si>
  <si>
    <t>R1OO2ED6615EX1,RR4S5JTJMCPA5</t>
  </si>
  <si>
    <t>Bad quality,Amazing product..</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</si>
  <si>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</si>
  <si>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</si>
  <si>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</si>
  <si>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</si>
  <si>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</si>
  <si>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</si>
  <si>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</si>
  <si>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</si>
  <si>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</si>
  <si>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</si>
  <si>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</si>
  <si>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</si>
  <si>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</si>
  <si>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</si>
  <si>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</si>
  <si>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</si>
  <si>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</si>
  <si>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</si>
  <si>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</si>
  <si>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</si>
  <si>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</si>
  <si>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</si>
  <si>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</si>
  <si>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</si>
  <si>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</si>
  <si>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</si>
  <si>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</si>
  <si>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</si>
  <si>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</si>
  <si>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</si>
  <si>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</si>
  <si>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</si>
  <si>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</si>
  <si>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</si>
  <si>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</si>
  <si>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</si>
  <si>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</si>
  <si>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</si>
  <si>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</si>
  <si>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</si>
  <si>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</si>
  <si>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</si>
  <si>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</si>
  <si>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</si>
  <si>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</si>
  <si>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</si>
  <si>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</si>
  <si>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</si>
  <si>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</si>
  <si>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</si>
  <si>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</si>
  <si>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</si>
  <si>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</si>
  <si>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</si>
  <si>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</si>
  <si>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</si>
  <si>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</si>
  <si>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</si>
  <si>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</si>
  <si>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</si>
  <si>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</si>
  <si>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</si>
  <si>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</si>
  <si>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</si>
  <si>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</si>
  <si>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</si>
  <si>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</si>
  <si>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</si>
  <si>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</si>
  <si>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</si>
  <si>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</si>
  <si>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</si>
  <si>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</si>
  <si>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</si>
  <si>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</si>
  <si>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</si>
  <si>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</si>
  <si>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</si>
  <si>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</si>
  <si>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</si>
  <si>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</si>
  <si>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</si>
  <si>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</si>
  <si>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</si>
  <si>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</si>
  <si>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</si>
  <si>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</si>
  <si>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</si>
  <si>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</si>
  <si>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</si>
  <si>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</si>
  <si>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</si>
  <si>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</si>
  <si>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</si>
  <si>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</si>
  <si>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</si>
  <si>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</si>
  <si>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</si>
  <si>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</si>
  <si>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</si>
  <si>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</si>
  <si>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</si>
  <si>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</si>
  <si>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</si>
  <si>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</si>
  <si>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</si>
  <si>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</si>
  <si>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</si>
  <si>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</si>
  <si>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</si>
  <si>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</si>
  <si>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</si>
  <si>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</si>
  <si>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</si>
  <si>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</si>
  <si>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</si>
  <si>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</si>
  <si>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</si>
  <si>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</si>
  <si>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</si>
  <si>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</si>
  <si>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</si>
  <si>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</si>
  <si>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</si>
  <si>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</si>
  <si>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</si>
  <si>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</si>
  <si>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</si>
  <si>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</si>
  <si>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</si>
  <si>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</si>
  <si>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</si>
  <si>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</si>
  <si>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</si>
  <si>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</si>
  <si>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</si>
  <si>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</si>
  <si>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</si>
  <si>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</si>
  <si>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</si>
  <si>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</si>
  <si>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</si>
  <si>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</si>
  <si>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</si>
  <si>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</si>
  <si>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</si>
  <si>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</si>
  <si>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</si>
  <si>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</si>
  <si>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</si>
  <si>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</si>
  <si>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</si>
  <si>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</si>
  <si>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</si>
  <si>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</si>
  <si>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</si>
  <si>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</si>
  <si>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</si>
  <si>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</si>
  <si>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</si>
  <si>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</si>
  <si>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</si>
  <si>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</si>
  <si>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</si>
  <si>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</si>
  <si>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</si>
  <si>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</si>
  <si>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</si>
  <si>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</si>
  <si>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</si>
  <si>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</si>
  <si>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</si>
  <si>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</si>
  <si>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</si>
  <si>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</si>
  <si>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</si>
  <si>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PACKAGE CONTENTS: 1 unit of Crompton Immersion Water Heater, Instructions Manual and Warranty Card</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</si>
  <si>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</si>
  <si>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</si>
  <si>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</si>
  <si>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</si>
  <si>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</si>
  <si>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</si>
  <si>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</si>
  <si>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</si>
  <si>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</si>
  <si>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</si>
  <si>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</si>
  <si>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Dimensions: 35.56 Cms X 19 Cms X 55 Cms</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</si>
  <si>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</si>
  <si>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</si>
  <si>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</si>
  <si>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</si>
  <si>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</si>
  <si>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</si>
  <si>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</si>
  <si>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</si>
  <si>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</si>
  <si>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</si>
  <si>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</si>
  <si>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</si>
  <si>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</si>
  <si>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</si>
  <si>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</si>
  <si>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</si>
  <si>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</si>
  <si>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Power Consumed: 800 W</t>
  </si>
  <si>
    <t>Amit,Chahat Goyal,Gurpiyar Singh</t>
  </si>
  <si>
    <t>R34GHCVBN6M7BX,R3OA62LXAITW86,R3YGN1PYLTA95</t>
  </si>
  <si>
    <t>Ok product,Worth buying product,Must buyyyyy</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</si>
  <si>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</si>
  <si>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</si>
  <si>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</si>
  <si>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</si>
  <si>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</si>
  <si>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</si>
  <si>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</si>
  <si>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</si>
  <si>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</si>
  <si>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</si>
  <si>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</si>
  <si>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</si>
  <si>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</si>
  <si>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</si>
  <si>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</si>
  <si>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</si>
  <si>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</si>
  <si>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</si>
  <si>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</si>
  <si>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</si>
  <si>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</si>
  <si>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</si>
  <si>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</si>
  <si>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</si>
  <si>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</si>
  <si>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</si>
  <si>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</si>
  <si>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</si>
  <si>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</si>
  <si>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</si>
  <si>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</si>
  <si>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</si>
  <si>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</si>
  <si>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</si>
  <si>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</si>
  <si>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</si>
  <si>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</si>
  <si>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</si>
  <si>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</si>
  <si>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</si>
  <si>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</si>
  <si>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</si>
  <si>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</si>
  <si>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</si>
  <si>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</si>
  <si>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</si>
  <si>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</si>
  <si>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</si>
  <si>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</si>
  <si>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</si>
  <si>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</si>
  <si>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</si>
  <si>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</si>
  <si>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</si>
  <si>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</si>
  <si>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</si>
  <si>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</si>
  <si>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</si>
  <si>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</si>
  <si>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</si>
  <si>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</si>
  <si>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</si>
  <si>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</si>
  <si>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</si>
  <si>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</si>
  <si>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</si>
  <si>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</si>
  <si>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</si>
  <si>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</si>
  <si>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</si>
  <si>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</si>
  <si>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</si>
  <si>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</si>
  <si>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</si>
  <si>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</si>
  <si>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</si>
  <si>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</si>
  <si>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</si>
  <si>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</si>
  <si>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</si>
  <si>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</si>
  <si>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</si>
  <si>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</si>
  <si>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</si>
  <si>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</si>
  <si>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</si>
  <si>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</si>
  <si>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</si>
  <si>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3 Rod Halogen tube element|Instant heating|Cool touch body|Frost grill for safety|Safety tip over protection|Halogen heater|Best heater</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</si>
  <si>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</si>
  <si>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</si>
  <si>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</si>
  <si>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</si>
  <si>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</si>
  <si>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</si>
  <si>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</si>
  <si>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</si>
  <si>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</si>
  <si>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</si>
  <si>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</si>
  <si>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</si>
  <si>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</si>
  <si>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</si>
  <si>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</si>
  <si>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</si>
  <si>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</si>
  <si>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</si>
  <si>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</si>
  <si>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</si>
  <si>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</si>
  <si>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</si>
  <si>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</si>
  <si>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</si>
  <si>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</si>
  <si>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</si>
  <si>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</si>
  <si>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</si>
  <si>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</si>
  <si>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</si>
  <si>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</si>
  <si>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</si>
  <si>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</si>
  <si>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</si>
  <si>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</si>
  <si>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</si>
  <si>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</si>
  <si>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</si>
  <si>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</si>
  <si>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</si>
  <si>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</si>
  <si>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</si>
  <si>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</si>
  <si>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</si>
  <si>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</si>
  <si>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</si>
  <si>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</si>
  <si>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</si>
  <si>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</si>
  <si>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</si>
  <si>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</si>
  <si>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</si>
  <si>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</si>
  <si>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</si>
  <si>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</si>
  <si>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</si>
  <si>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</si>
  <si>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</si>
  <si>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</si>
  <si>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</si>
  <si>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</si>
  <si>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</si>
  <si>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</si>
  <si>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</si>
  <si>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</si>
  <si>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</si>
  <si>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</si>
  <si>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</si>
  <si>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</si>
  <si>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</si>
  <si>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</si>
  <si>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</si>
  <si>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</si>
  <si>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</si>
  <si>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</si>
  <si>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</si>
  <si>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</si>
  <si>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</si>
  <si>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</si>
  <si>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</si>
  <si>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</si>
  <si>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</si>
  <si>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</si>
  <si>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</si>
  <si>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</si>
  <si>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</si>
  <si>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</si>
  <si>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</si>
  <si>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</si>
  <si>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</si>
  <si>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</si>
  <si>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</si>
  <si>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</si>
  <si>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</si>
  <si>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</si>
  <si>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</si>
  <si>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</si>
  <si>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</si>
  <si>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</si>
  <si>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</si>
  <si>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</si>
  <si>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</si>
  <si>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</si>
  <si>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</si>
  <si>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</si>
  <si>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</si>
  <si>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</si>
  <si>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</si>
  <si>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</si>
  <si>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</si>
  <si>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</si>
  <si>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</si>
  <si>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</si>
  <si>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</si>
  <si>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</si>
  <si>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</si>
  <si>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</si>
  <si>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</si>
  <si>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</si>
  <si>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</si>
  <si>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</si>
  <si>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</si>
  <si>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</si>
  <si>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</si>
  <si>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</si>
  <si>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</si>
  <si>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</si>
  <si>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</si>
  <si>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</si>
  <si>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</si>
  <si>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</si>
  <si>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</si>
  <si>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</si>
  <si>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</si>
  <si>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</si>
  <si>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</si>
  <si>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</si>
  <si>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</si>
  <si>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</si>
  <si>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</si>
  <si>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Warranty: 1 Year</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</si>
  <si>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</si>
  <si>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</si>
  <si>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</si>
  <si>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</si>
  <si>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</si>
  <si>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Ergonomic Design|Strong 500 W Motor|Superior Quality Body|3 Super-effcient Blades|Sturdy Handles, 3 Stainless Steel Jars</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</si>
  <si>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</si>
  <si>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</si>
  <si>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</si>
  <si>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</si>
  <si>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</si>
  <si>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</si>
  <si>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</si>
  <si>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</si>
  <si>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</si>
  <si>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</si>
  <si>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</si>
  <si>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</si>
  <si>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Dinesh,Anshika</t>
  </si>
  <si>
    <t>R27XB7WNFY9NJ3,R24HCMD10NT57S</t>
  </si>
  <si>
    <t>As smooth as it can and as fast as possible,Wrost product</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</si>
  <si>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</si>
  <si>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</si>
  <si>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</si>
  <si>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</si>
  <si>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</si>
  <si>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</si>
  <si>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</si>
  <si>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</si>
  <si>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</si>
  <si>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</si>
  <si>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</si>
  <si>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</si>
  <si>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</si>
  <si>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</si>
  <si>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</si>
  <si>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</si>
  <si>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</si>
  <si>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</si>
  <si>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</si>
  <si>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</si>
  <si>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</si>
  <si>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</si>
  <si>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</si>
  <si>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</si>
  <si>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</si>
  <si>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</si>
  <si>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</si>
  <si>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</si>
  <si>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</si>
  <si>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</si>
  <si>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</si>
  <si>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</si>
  <si>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</si>
  <si>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</si>
  <si>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</si>
  <si>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</si>
  <si>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</si>
  <si>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</si>
  <si>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</si>
  <si>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</si>
  <si>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</si>
  <si>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</si>
  <si>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</si>
  <si>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</si>
  <si>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</si>
  <si>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</si>
  <si>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</si>
  <si>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</si>
  <si>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</si>
  <si>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</si>
  <si>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</si>
  <si>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</si>
  <si>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</si>
  <si>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</si>
  <si>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</si>
  <si>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</si>
  <si>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</si>
  <si>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</si>
  <si>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</si>
  <si>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</si>
  <si>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</si>
  <si>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</si>
  <si>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</si>
  <si>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</si>
  <si>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</si>
  <si>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</si>
  <si>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</si>
  <si>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</si>
  <si>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</si>
  <si>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</si>
  <si>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</si>
  <si>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</si>
  <si>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</si>
  <si>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</si>
  <si>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</si>
  <si>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</si>
  <si>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</si>
  <si>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</si>
  <si>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</si>
  <si>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</si>
  <si>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</si>
  <si>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</si>
  <si>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</si>
  <si>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</si>
  <si>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</si>
  <si>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</si>
  <si>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</si>
  <si>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</si>
  <si>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</si>
  <si>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</si>
  <si>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</si>
  <si>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</si>
  <si>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</si>
  <si>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</si>
  <si>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</si>
  <si>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</si>
  <si>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</si>
  <si>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</si>
  <si>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</si>
  <si>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Content: Prestige sandwich toaster with fixed sandwich plate|Voltage: 230V; Wattage: 800W; Capacity 4 Slices|Weight: 1.06kg.</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</si>
  <si>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</si>
  <si>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</si>
  <si>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</si>
  <si>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</si>
  <si>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</si>
  <si>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iBELL Premium 1.2 Litre Stainless Steel Multi Purpose Electric Kettle with Glass Lid</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</si>
  <si>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</si>
  <si>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</si>
  <si>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</si>
  <si>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</si>
  <si>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</si>
  <si>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</si>
  <si>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</si>
  <si>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</si>
  <si>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</si>
  <si>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</si>
  <si>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</si>
  <si>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</si>
  <si>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</si>
  <si>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</si>
  <si>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</si>
  <si>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</si>
  <si>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</si>
  <si>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</si>
  <si>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</si>
  <si>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</si>
  <si>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</si>
  <si>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</si>
  <si>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</si>
  <si>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</si>
  <si>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</si>
  <si>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</si>
  <si>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</si>
  <si>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</si>
  <si>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</si>
  <si>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</si>
  <si>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</si>
  <si>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</si>
  <si>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</si>
  <si>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</si>
  <si>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</si>
  <si>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</si>
  <si>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</si>
  <si>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</si>
  <si>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</si>
  <si>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</si>
  <si>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</si>
  <si>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</si>
  <si>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</si>
  <si>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</si>
  <si>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</si>
  <si>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</si>
  <si>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</si>
  <si>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</si>
  <si>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</si>
  <si>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</si>
  <si>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</si>
  <si>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</si>
  <si>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</si>
  <si>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</si>
  <si>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</si>
  <si>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</si>
  <si>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</si>
  <si>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</si>
  <si>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</si>
  <si>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</si>
  <si>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</si>
  <si>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</si>
  <si>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</si>
  <si>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</si>
  <si>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</si>
  <si>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</si>
  <si>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</si>
  <si>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</si>
  <si>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</si>
  <si>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</si>
  <si>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</si>
  <si>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</si>
  <si>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</si>
  <si>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</si>
  <si>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</si>
  <si>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</si>
  <si>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</si>
  <si>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</si>
  <si>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</si>
  <si>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</si>
  <si>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</si>
  <si>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</si>
  <si>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</si>
  <si>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</si>
  <si>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</si>
  <si>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</si>
  <si>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</si>
  <si>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</si>
  <si>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</si>
  <si>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</si>
  <si>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</si>
  <si>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</si>
  <si>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</si>
  <si>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</si>
  <si>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</si>
  <si>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</si>
  <si>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</si>
  <si>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</si>
  <si>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</si>
  <si>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</si>
  <si>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</si>
  <si>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</si>
  <si>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</si>
  <si>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</si>
  <si>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</si>
  <si>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</si>
  <si>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</si>
  <si>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</si>
  <si>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</si>
  <si>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</si>
  <si>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</si>
  <si>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</si>
  <si>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</si>
  <si>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</si>
  <si>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</si>
  <si>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</si>
  <si>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</si>
  <si>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</si>
  <si>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</si>
  <si>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</si>
  <si>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</si>
  <si>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</si>
  <si>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</si>
  <si>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</si>
  <si>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</si>
  <si>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</si>
  <si>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</si>
  <si>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Sediment filter 10 inch Kent</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</si>
  <si>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</si>
  <si>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</si>
  <si>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</si>
  <si>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</si>
  <si>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</si>
  <si>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</si>
  <si>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</si>
  <si>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</si>
  <si>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</si>
  <si>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</si>
  <si>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</si>
  <si>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</si>
  <si>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</si>
  <si>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</si>
  <si>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</si>
  <si>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</si>
  <si>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</si>
  <si>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</si>
  <si>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</si>
  <si>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</si>
  <si>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</si>
  <si>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</si>
  <si>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</si>
  <si>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</si>
  <si>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</si>
  <si>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</si>
  <si>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</si>
  <si>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</si>
  <si>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</si>
  <si>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</si>
  <si>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</si>
  <si>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</si>
  <si>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</si>
  <si>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</si>
  <si>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</si>
  <si>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</si>
  <si>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</si>
  <si>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</si>
  <si>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</si>
  <si>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</si>
  <si>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</si>
  <si>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</si>
  <si>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</si>
  <si>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</si>
  <si>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</si>
  <si>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</si>
  <si>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</si>
  <si>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</si>
  <si>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</si>
  <si>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</si>
  <si>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</si>
  <si>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</si>
  <si>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</si>
  <si>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</si>
  <si>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</si>
  <si>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</si>
  <si>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</si>
  <si>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</si>
  <si>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</si>
  <si>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</si>
  <si>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</si>
  <si>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</si>
  <si>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</si>
  <si>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</si>
  <si>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</si>
  <si>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</si>
  <si>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</si>
  <si>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</si>
  <si>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</si>
  <si>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</si>
  <si>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</si>
  <si>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</si>
  <si>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</si>
  <si>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</si>
  <si>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</si>
  <si>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</si>
  <si>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</si>
  <si>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</si>
  <si>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</si>
  <si>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</si>
  <si>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</si>
  <si>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</si>
  <si>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</si>
  <si>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</si>
  <si>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</si>
  <si>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</si>
  <si>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</si>
  <si>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</si>
  <si>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</si>
  <si>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</si>
  <si>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</si>
  <si>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</si>
  <si>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</si>
  <si>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</si>
  <si>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</si>
  <si>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</si>
  <si>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removes dirt from water</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</si>
  <si>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</si>
  <si>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</si>
  <si>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</si>
  <si>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</si>
  <si>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</si>
  <si>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</si>
  <si>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</si>
  <si>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</si>
  <si>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</si>
  <si>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</si>
  <si>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</si>
  <si>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</si>
  <si>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</si>
  <si>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</si>
  <si>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</si>
  <si>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</si>
  <si>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</si>
  <si>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</si>
  <si>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</si>
  <si>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</si>
  <si>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</si>
  <si>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</si>
  <si>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</si>
  <si>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</si>
  <si>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</si>
  <si>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</si>
  <si>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</si>
  <si>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</si>
  <si>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</si>
  <si>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</si>
  <si>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</si>
  <si>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</si>
  <si>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</si>
  <si>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</si>
  <si>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</si>
  <si>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</si>
  <si>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</si>
  <si>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</si>
  <si>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</si>
  <si>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</si>
  <si>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</si>
  <si>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</si>
  <si>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Golden American Heritage Soleplate,Overheat Safety, Multi Fabric Select, Swivel Cord, Dry Iron 1000W</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</si>
  <si>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</si>
  <si>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</si>
  <si>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</si>
  <si>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</si>
  <si>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</si>
  <si>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</si>
  <si>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</si>
  <si>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</si>
  <si>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</si>
  <si>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</si>
  <si>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</si>
  <si>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</si>
  <si>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</si>
  <si>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</si>
  <si>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</si>
  <si>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</si>
  <si>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</si>
  <si>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</si>
  <si>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</si>
  <si>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</si>
  <si>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</si>
  <si>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</si>
  <si>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</si>
  <si>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</si>
  <si>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</si>
  <si>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</si>
  <si>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</si>
  <si>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</si>
  <si>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</si>
  <si>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</si>
  <si>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</si>
  <si>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</si>
  <si>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</si>
  <si>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</si>
  <si>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</si>
  <si>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Heat convector|Warranty for one year</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</si>
  <si>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</si>
  <si>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</si>
  <si>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</si>
  <si>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</si>
  <si>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</si>
  <si>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</si>
  <si>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</si>
  <si>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</si>
  <si>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</si>
  <si>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</si>
  <si>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</si>
  <si>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</si>
  <si>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</si>
  <si>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</si>
  <si>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</si>
  <si>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</si>
  <si>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</si>
  <si>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</si>
  <si>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</si>
  <si>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</si>
  <si>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</si>
  <si>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</si>
  <si>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</si>
  <si>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</si>
  <si>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</si>
  <si>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</si>
  <si>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</si>
  <si>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</si>
  <si>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</si>
  <si>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</si>
  <si>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</si>
  <si>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</si>
  <si>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</si>
  <si>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</si>
  <si>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</si>
  <si>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</si>
  <si>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Kunal Sen</t>
  </si>
  <si>
    <t>R18OKMWGX8SA0L</t>
  </si>
  <si>
    <t>Useless</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</si>
  <si>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</si>
  <si>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</si>
  <si>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</si>
  <si>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</si>
  <si>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</si>
  <si>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</si>
  <si>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</si>
  <si>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</si>
  <si>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230 Volts, 400 watts, 1 Year</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</si>
  <si>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</si>
  <si>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</si>
  <si>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</si>
  <si>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</si>
  <si>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</si>
  <si>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</si>
  <si>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</si>
  <si>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</si>
  <si>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</si>
  <si>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</si>
  <si>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</si>
  <si>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</si>
  <si>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</si>
  <si>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</si>
  <si>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</si>
  <si>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</si>
  <si>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</si>
  <si>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</si>
  <si>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</si>
  <si>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</si>
  <si>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</si>
  <si>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</si>
  <si>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</si>
  <si>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1,39,900</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</si>
  <si>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</si>
  <si>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</si>
  <si>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</si>
  <si>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</si>
  <si>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</si>
  <si>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</si>
  <si>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Row Labels</t>
  </si>
  <si>
    <t>Grand Total</t>
  </si>
  <si>
    <t>Average of discount_percentage</t>
  </si>
  <si>
    <t>potential revenue</t>
  </si>
  <si>
    <t>Column1</t>
  </si>
  <si>
    <t>rating score</t>
  </si>
  <si>
    <t>category type</t>
  </si>
  <si>
    <t>product type</t>
  </si>
  <si>
    <t>Car&amp;Motorbike</t>
  </si>
  <si>
    <t>Computers&amp;Accessories</t>
  </si>
  <si>
    <t>Electronics</t>
  </si>
  <si>
    <t>Health&amp;PersonalCare</t>
  </si>
  <si>
    <t>Home&amp;Kitchen</t>
  </si>
  <si>
    <t>HomeImprovement</t>
  </si>
  <si>
    <t>MusicalInstruments</t>
  </si>
  <si>
    <t>OfficeProducts</t>
  </si>
  <si>
    <t>Toys&amp;Games</t>
  </si>
  <si>
    <t>BluetoothAdapters</t>
  </si>
  <si>
    <t>Mice</t>
  </si>
  <si>
    <t>PenDrives</t>
  </si>
  <si>
    <t>USBCables</t>
  </si>
  <si>
    <t>In-Ear</t>
  </si>
  <si>
    <t>MicroSD</t>
  </si>
  <si>
    <t>RemoteControls</t>
  </si>
  <si>
    <t>Smartphones</t>
  </si>
  <si>
    <t>SmartTelevisions</t>
  </si>
  <si>
    <t>SmartWatches</t>
  </si>
  <si>
    <t>Choppers</t>
  </si>
  <si>
    <t>DryIrons</t>
  </si>
  <si>
    <t>InstantWaterHeaters</t>
  </si>
  <si>
    <t>MixerGrinders</t>
  </si>
  <si>
    <t>Count of product type</t>
  </si>
  <si>
    <t>TOTAL NUMBER OF REVIEW PER CATEGORY</t>
  </si>
  <si>
    <t>NUMBER OF PRODUCTS LISTED UNDER EACH CATEGORY</t>
  </si>
  <si>
    <t>AVERAGE DISCOUNT PERCENTAGE BY PRODUCT CATEGORY</t>
  </si>
  <si>
    <t>PRODUCT WITH HIGHEST AVERAGE RATING</t>
  </si>
  <si>
    <t>AVERAGE ACTUAL PRICE VS DISCOUNTED PRICE BY CATEGORY</t>
  </si>
  <si>
    <t>Sum of discounted_price</t>
  </si>
  <si>
    <t>actual price</t>
  </si>
  <si>
    <t>PRODUCTS WITH THE HIGHEST NUMBER OF REVIEWS</t>
  </si>
  <si>
    <t>discount rating</t>
  </si>
  <si>
    <t>PRODUCTS WITH DISCOUNT OF 50% OR MORE</t>
  </si>
  <si>
    <t>DISTRIBUTION OF PRODUCT AND RATING</t>
  </si>
  <si>
    <t>TOTAL POTENTIAL REVENUE BY CATEGORY</t>
  </si>
  <si>
    <t>Sum of potential revenue</t>
  </si>
  <si>
    <t>RATING BY LEVEL OF DISCOUNT</t>
  </si>
  <si>
    <t>Sum of rating</t>
  </si>
  <si>
    <t>CATEGORY WITH PRODUCT OF HIGHEST DISCOUNT</t>
  </si>
  <si>
    <t>TOP 5 PRODUCTS IN RATING AND NUMBER OF REVIEWS</t>
  </si>
  <si>
    <t>Sum of rating_count</t>
  </si>
  <si>
    <t>rating grade</t>
  </si>
  <si>
    <t>PRODUCTS WITH FEWER THAN 1000 REVIEWS</t>
  </si>
  <si>
    <t>Count of rating grade</t>
  </si>
  <si>
    <t>NUMBER OF UNIQUE PRODUCTS PER PRICE RANGE BUCKET</t>
  </si>
  <si>
    <t>price range bucket</t>
  </si>
  <si>
    <t>&lt;200</t>
  </si>
  <si>
    <t>&gt;500</t>
  </si>
  <si>
    <t>200-500</t>
  </si>
  <si>
    <t>Count of discount rating</t>
  </si>
  <si>
    <t>Average of rating</t>
  </si>
  <si>
    <t>Sum of actual price</t>
  </si>
  <si>
    <t>Level of Discount</t>
  </si>
  <si>
    <t>10%</t>
  </si>
  <si>
    <t>10-25%</t>
  </si>
  <si>
    <t>25-50%</t>
  </si>
  <si>
    <t>&gt;50%</t>
  </si>
  <si>
    <t>Average of discounted_price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</si>
</sst>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9"/>
      <color theme="1"/>
      <name val="Aptos Narrow"/>
      <scheme val="minor"/>
    </font>
    <font>
      <b/>
      <sz val="8"/>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164" fontId="0" fillId="0" borderId="0" xfId="42" applyNumberFormat="1" applyFont="1"/>
    <xf numFmtId="0" fontId="0" fillId="0" borderId="11" xfId="0" applyBorder="1"/>
    <xf numFmtId="0" fontId="0" fillId="0" borderId="12" xfId="0" applyBorder="1"/>
    <xf numFmtId="164" fontId="0" fillId="0" borderId="12" xfId="42" applyNumberFormat="1" applyFont="1" applyBorder="1"/>
    <xf numFmtId="0" fontId="0" fillId="0" borderId="14" xfId="0" applyBorder="1"/>
    <xf numFmtId="0" fontId="0" fillId="0" borderId="10" xfId="0" applyBorder="1"/>
    <xf numFmtId="164" fontId="0" fillId="0" borderId="10" xfId="42" applyNumberFormat="1" applyFont="1" applyBorder="1"/>
    <xf numFmtId="0" fontId="0" fillId="0" borderId="16" xfId="0" applyBorder="1"/>
    <xf numFmtId="0" fontId="0" fillId="0" borderId="17" xfId="0" applyBorder="1"/>
    <xf numFmtId="164" fontId="0" fillId="0" borderId="17" xfId="42" applyNumberFormat="1" applyFont="1" applyBorder="1"/>
    <xf numFmtId="0" fontId="0" fillId="0" borderId="0" xfId="0" pivotButton="1"/>
    <xf numFmtId="0" fontId="0" fillId="0" borderId="0" xfId="0" applyAlignment="1">
      <alignment horizontal="left"/>
    </xf>
    <xf numFmtId="2" fontId="0" fillId="0" borderId="0" xfId="0" applyNumberFormat="1"/>
    <xf numFmtId="1" fontId="0" fillId="0" borderId="10" xfId="44" applyNumberFormat="1" applyFont="1" applyBorder="1"/>
    <xf numFmtId="1" fontId="0" fillId="0" borderId="17" xfId="44" applyNumberFormat="1" applyFont="1" applyBorder="1"/>
    <xf numFmtId="0" fontId="18" fillId="0" borderId="12" xfId="0" applyFont="1" applyBorder="1"/>
    <xf numFmtId="165" fontId="0" fillId="0" borderId="0" xfId="0" applyNumberFormat="1"/>
    <xf numFmtId="1" fontId="0" fillId="0" borderId="0" xfId="0" applyNumberFormat="1"/>
    <xf numFmtId="0" fontId="19" fillId="0" borderId="0" xfId="0" applyFont="1"/>
    <xf numFmtId="165" fontId="0" fillId="0" borderId="12" xfId="0" applyNumberFormat="1" applyBorder="1"/>
    <xf numFmtId="165" fontId="0" fillId="0" borderId="10" xfId="0" applyNumberFormat="1" applyBorder="1"/>
    <xf numFmtId="165" fontId="0" fillId="0" borderId="17" xfId="0" applyNumberFormat="1" applyBorder="1"/>
    <xf numFmtId="1" fontId="0" fillId="0" borderId="12" xfId="0" applyNumberFormat="1" applyBorder="1"/>
    <xf numFmtId="1" fontId="0" fillId="0" borderId="10" xfId="0" applyNumberFormat="1" applyBorder="1"/>
    <xf numFmtId="1" fontId="0" fillId="0" borderId="17" xfId="0" applyNumberFormat="1" applyBorder="1"/>
    <xf numFmtId="9" fontId="0" fillId="0" borderId="12" xfId="0" applyNumberFormat="1" applyBorder="1"/>
    <xf numFmtId="9" fontId="0" fillId="0" borderId="10" xfId="44" applyFont="1" applyBorder="1"/>
    <xf numFmtId="9" fontId="0" fillId="0" borderId="17" xfId="44" applyFont="1" applyBorder="1"/>
    <xf numFmtId="9" fontId="0" fillId="0" borderId="0" xfId="0" applyNumberFormat="1"/>
    <xf numFmtId="2" fontId="0" fillId="0" borderId="13" xfId="0" applyNumberFormat="1" applyBorder="1"/>
    <xf numFmtId="2" fontId="0" fillId="0" borderId="15" xfId="0" applyNumberFormat="1" applyBorder="1"/>
    <xf numFmtId="2" fontId="0" fillId="0" borderId="18" xfId="0" applyNumberFormat="1" applyBorder="1"/>
    <xf numFmtId="43" fontId="0" fillId="0" borderId="10" xfId="43" applyNumberFormat="1" applyFont="1" applyBorder="1" applyAlignment="1">
      <alignment vertical="center"/>
    </xf>
    <xf numFmtId="43" fontId="0" fillId="0" borderId="17" xfId="43" applyNumberFormat="1" applyFont="1" applyBorder="1" applyAlignment="1">
      <alignment vertical="center"/>
    </xf>
    <xf numFmtId="1" fontId="0" fillId="0" borderId="12" xfId="43" applyNumberFormat="1" applyFont="1" applyBorder="1" applyAlignment="1">
      <alignment horizontal="left" vertical="center"/>
    </xf>
    <xf numFmtId="1" fontId="0" fillId="0" borderId="10" xfId="43" applyNumberFormat="1" applyFont="1" applyBorder="1" applyAlignment="1">
      <alignment vertical="center"/>
    </xf>
    <xf numFmtId="1" fontId="0" fillId="0" borderId="17" xfId="43" applyNumberFormat="1" applyFont="1" applyBorder="1" applyAlignment="1">
      <alignment vertical="center"/>
    </xf>
    <xf numFmtId="1" fontId="0" fillId="0" borderId="0" xfId="43" applyNumberFormat="1" applyFont="1" applyAlignment="1">
      <alignment vertical="center"/>
    </xf>
    <xf numFmtId="0" fontId="20" fillId="0" borderId="0" xfId="0" applyFont="1"/>
    <xf numFmtId="1" fontId="0" fillId="0" borderId="12" xfId="0" applyNumberFormat="1" applyBorder="1" applyAlignment="1">
      <alignment vertical="center"/>
    </xf>
    <xf numFmtId="1" fontId="0" fillId="0" borderId="10" xfId="0" applyNumberFormat="1" applyBorder="1" applyAlignment="1">
      <alignment vertical="center"/>
    </xf>
    <xf numFmtId="1" fontId="0" fillId="0" borderId="17" xfId="0" applyNumberFormat="1" applyBorder="1" applyAlignment="1">
      <alignment vertical="center"/>
    </xf>
    <xf numFmtId="1" fontId="0" fillId="0" borderId="0" xfId="0" applyNumberFormat="1" applyAlignment="1">
      <alignment vertical="center"/>
    </xf>
    <xf numFmtId="0" fontId="18" fillId="0" borderId="0" xfId="0" applyFont="1"/>
    <xf numFmtId="43"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73">
    <dxf>
      <numFmt numFmtId="1" formatCode="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 formatCode="0"/>
    </dxf>
    <dxf>
      <numFmt numFmtId="165" formatCode="0.0"/>
    </dxf>
    <dxf>
      <numFmt numFmtId="2" formatCode="0.00"/>
    </dxf>
    <dxf>
      <numFmt numFmtId="2" formatCode="0.00"/>
    </dxf>
    <dxf>
      <font>
        <b val="0"/>
        <i val="0"/>
        <strike val="0"/>
        <condense val="0"/>
        <extend val="0"/>
        <outline val="0"/>
        <shadow val="0"/>
        <u val="none"/>
        <vertAlign val="baseline"/>
        <sz val="12"/>
        <color theme="1"/>
        <name val="Aptos Narrow"/>
        <family val="2"/>
        <scheme val="minor"/>
      </font>
      <numFmt numFmtId="13" formatCode="0%"/>
      <border diagonalUp="0" diagonalDown="0">
        <left style="thin">
          <color indexed="64"/>
        </left>
        <right style="thin">
          <color indexed="64"/>
        </right>
        <top style="thin">
          <color indexed="64"/>
        </top>
        <bottom style="thin">
          <color indexed="64"/>
        </bottom>
        <vertical/>
        <horizontal/>
      </border>
    </dxf>
    <dxf>
      <font>
        <color rgb="FF9C0006"/>
      </font>
      <fill>
        <patternFill>
          <bgColor rgb="FFFFC7CE"/>
        </patternFill>
      </fill>
    </dxf>
    <dxf>
      <numFmt numFmtId="35" formatCode="_(* #,##0.00_);_(* \(#,##0.00\);_(* &quot;-&quot;??_);_(@_)"/>
    </dxf>
    <dxf>
      <font>
        <b val="0"/>
        <i val="0"/>
        <strike val="0"/>
        <condense val="0"/>
        <extend val="0"/>
        <outline val="0"/>
        <shadow val="0"/>
        <u val="none"/>
        <vertAlign val="baseline"/>
        <sz val="12"/>
        <color theme="1"/>
        <name val="Aptos Narrow"/>
        <family val="2"/>
        <scheme val="minor"/>
      </font>
      <numFmt numFmtId="35" formatCode="_(* #,##0.00_);_(* \(#,##0.00\);_(* &quot;-&quot;??_);_(@_)"/>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outline="0">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ptos Narrow"/>
        <family val="2"/>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numFmt numFmtId="164"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 formatCode="0"/>
      <border diagonalUp="0" diagonalDown="0">
        <left style="thin">
          <color indexed="64"/>
        </left>
        <right style="thin">
          <color indexed="64"/>
        </right>
        <top style="thin">
          <color indexed="64"/>
        </top>
        <bottom style="thin">
          <color indexed="64"/>
        </bottom>
      </border>
    </dxf>
    <dxf>
      <numFmt numFmtId="13"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2" formatCode="0.00"/>
    </dxf>
    <dxf>
      <numFmt numFmtId="165" formatCode="0.0"/>
    </dxf>
    <dxf>
      <numFmt numFmtId="1" formatCode="0"/>
    </dxf>
    <dxf>
      <numFmt numFmtId="165" formatCode="0.0"/>
    </dxf>
    <dxf>
      <numFmt numFmtId="1" formatCode="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Discount %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'RESULT OUTPUT'!$A$4:$A$13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OUTPUT'!$B$4:$B$13</c:f>
              <c:numCache>
                <c:formatCode>0.00</c:formatCode>
                <c:ptCount val="9"/>
                <c:pt idx="0">
                  <c:v>0.42</c:v>
                </c:pt>
                <c:pt idx="1">
                  <c:v>0.53037433155080216</c:v>
                </c:pt>
                <c:pt idx="2">
                  <c:v>0.49912244897959185</c:v>
                </c:pt>
                <c:pt idx="3">
                  <c:v>0.53</c:v>
                </c:pt>
                <c:pt idx="4">
                  <c:v>0.40174496644295304</c:v>
                </c:pt>
                <c:pt idx="5">
                  <c:v>0.57499999999999996</c:v>
                </c:pt>
                <c:pt idx="6">
                  <c:v>0.46</c:v>
                </c:pt>
                <c:pt idx="7">
                  <c:v>0.1235483870967742</c:v>
                </c:pt>
                <c:pt idx="8">
                  <c:v>0</c:v>
                </c:pt>
              </c:numCache>
            </c:numRef>
          </c:val>
          <c:extLst>
            <c:ext xmlns:c16="http://schemas.microsoft.com/office/drawing/2014/chart" uri="{C3380CC4-5D6E-409C-BE32-E72D297353CC}">
              <c16:uniqueId val="{00000000-2AC8-418C-B97A-2D7A63425ECC}"/>
            </c:ext>
          </c:extLst>
        </c:ser>
        <c:dLbls>
          <c:showLegendKey val="0"/>
          <c:showVal val="0"/>
          <c:showCatName val="0"/>
          <c:showSerName val="0"/>
          <c:showPercent val="0"/>
          <c:showBubbleSize val="0"/>
        </c:dLbls>
        <c:gapWidth val="100"/>
        <c:overlap val="-24"/>
        <c:axId val="343721392"/>
        <c:axId val="343719096"/>
      </c:barChart>
      <c:catAx>
        <c:axId val="343721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719096"/>
        <c:crosses val="autoZero"/>
        <c:auto val="1"/>
        <c:lblAlgn val="ctr"/>
        <c:lblOffset val="100"/>
        <c:noMultiLvlLbl val="0"/>
      </c:catAx>
      <c:valAx>
        <c:axId val="343719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721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Unique Products per Price Range Bucket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OUTPUT'!$B$33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OUTPUT'!$A$34:$A$37</c:f>
              <c:strCache>
                <c:ptCount val="3"/>
                <c:pt idx="0">
                  <c:v>&lt;200</c:v>
                </c:pt>
                <c:pt idx="1">
                  <c:v>&gt;500</c:v>
                </c:pt>
                <c:pt idx="2">
                  <c:v>200-500</c:v>
                </c:pt>
              </c:strCache>
            </c:strRef>
          </c:cat>
          <c:val>
            <c:numRef>
              <c:f>'RESULT OUTPUT'!$B$34:$B$37</c:f>
              <c:numCache>
                <c:formatCode>0</c:formatCode>
                <c:ptCount val="3"/>
                <c:pt idx="0">
                  <c:v>34</c:v>
                </c:pt>
                <c:pt idx="1">
                  <c:v>1164</c:v>
                </c:pt>
                <c:pt idx="2">
                  <c:v>151</c:v>
                </c:pt>
              </c:numCache>
            </c:numRef>
          </c:val>
          <c:extLst>
            <c:ext xmlns:c16="http://schemas.microsoft.com/office/drawing/2014/chart" uri="{C3380CC4-5D6E-409C-BE32-E72D297353CC}">
              <c16:uniqueId val="{00000000-6902-45AF-B90B-3624CAA2B8F4}"/>
            </c:ext>
          </c:extLst>
        </c:ser>
        <c:dLbls>
          <c:dLblPos val="inEnd"/>
          <c:showLegendKey val="0"/>
          <c:showVal val="1"/>
          <c:showCatName val="0"/>
          <c:showSerName val="0"/>
          <c:showPercent val="0"/>
          <c:showBubbleSize val="0"/>
        </c:dLbls>
        <c:gapWidth val="65"/>
        <c:axId val="658411392"/>
        <c:axId val="658406472"/>
      </c:barChart>
      <c:valAx>
        <c:axId val="6584064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8411392"/>
        <c:crosses val="autoZero"/>
        <c:crossBetween val="between"/>
      </c:valAx>
      <c:catAx>
        <c:axId val="6584113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8406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OUTPUT!PivotTable10</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b="1"/>
              <a:t>Rating</a:t>
            </a:r>
            <a:r>
              <a:rPr lang="en-US" sz="1200" b="1" baseline="0"/>
              <a:t> with respect to Discount Level</a:t>
            </a:r>
            <a:endParaRPr lang="en-US" sz="12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'RESULT OUTPUT'!$Q$18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00-454A-9A82-BD70A7FC11D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00-454A-9A82-BD70A7FC11DD}"/>
              </c:ext>
            </c:extLst>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'RESULT OUTPUT'!$P$19:$P$23</c:f>
              <c:strCache>
                <c:ptCount val="4"/>
                <c:pt idx="0">
                  <c:v>&gt;50%</c:v>
                </c:pt>
                <c:pt idx="1">
                  <c:v>25-50%</c:v>
                </c:pt>
                <c:pt idx="2">
                  <c:v>10-25%</c:v>
                </c:pt>
                <c:pt idx="3">
                  <c:v>10%</c:v>
                </c:pt>
              </c:strCache>
            </c:strRef>
          </c:cat>
          <c:val>
            <c:numRef>
              <c:f>'RESULT OUTPUT'!$Q$19:$Q$23</c:f>
              <c:numCache>
                <c:formatCode>0.00</c:formatCode>
                <c:ptCount val="4"/>
                <c:pt idx="0">
                  <c:v>4.0554545454545377</c:v>
                </c:pt>
                <c:pt idx="1">
                  <c:v>4.1049783549783481</c:v>
                </c:pt>
                <c:pt idx="2">
                  <c:v>4.1535483870967758</c:v>
                </c:pt>
                <c:pt idx="3">
                  <c:v>4.2111111111111121</c:v>
                </c:pt>
              </c:numCache>
            </c:numRef>
          </c:val>
          <c:extLst>
            <c:ext xmlns:c16="http://schemas.microsoft.com/office/drawing/2014/chart" uri="{C3380CC4-5D6E-409C-BE32-E72D297353CC}">
              <c16:uniqueId val="{00000000-4B30-4D8A-B6FB-F52073F52C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Product with fewer than 1000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OUTPUT'!$E$33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OUTPUT'!$D$34:$D$44</c:f>
              <c:strCache>
                <c:ptCount val="10"/>
                <c:pt idx="0">
                  <c:v>DryIrons</c:v>
                </c:pt>
                <c:pt idx="1">
                  <c:v>In-Ear</c:v>
                </c:pt>
                <c:pt idx="2">
                  <c:v>InstantWaterHeaters</c:v>
                </c:pt>
                <c:pt idx="3">
                  <c:v>Mice</c:v>
                </c:pt>
                <c:pt idx="4">
                  <c:v>MixerGrinders</c:v>
                </c:pt>
                <c:pt idx="5">
                  <c:v>RemoteControls</c:v>
                </c:pt>
                <c:pt idx="6">
                  <c:v>Smartphones</c:v>
                </c:pt>
                <c:pt idx="7">
                  <c:v>SmartTelevisions</c:v>
                </c:pt>
                <c:pt idx="8">
                  <c:v>SmartWatches</c:v>
                </c:pt>
                <c:pt idx="9">
                  <c:v>USBCables</c:v>
                </c:pt>
              </c:strCache>
            </c:strRef>
          </c:cat>
          <c:val>
            <c:numRef>
              <c:f>'RESULT OUTPUT'!$E$34:$E$44</c:f>
              <c:numCache>
                <c:formatCode>0</c:formatCode>
                <c:ptCount val="10"/>
                <c:pt idx="0">
                  <c:v>24</c:v>
                </c:pt>
                <c:pt idx="1">
                  <c:v>51</c:v>
                </c:pt>
                <c:pt idx="2">
                  <c:v>23</c:v>
                </c:pt>
                <c:pt idx="3">
                  <c:v>24</c:v>
                </c:pt>
                <c:pt idx="4">
                  <c:v>27</c:v>
                </c:pt>
                <c:pt idx="5">
                  <c:v>49</c:v>
                </c:pt>
                <c:pt idx="6">
                  <c:v>68</c:v>
                </c:pt>
                <c:pt idx="7">
                  <c:v>60</c:v>
                </c:pt>
                <c:pt idx="8">
                  <c:v>62</c:v>
                </c:pt>
                <c:pt idx="9">
                  <c:v>160</c:v>
                </c:pt>
              </c:numCache>
            </c:numRef>
          </c:val>
          <c:extLst>
            <c:ext xmlns:c16="http://schemas.microsoft.com/office/drawing/2014/chart" uri="{C3380CC4-5D6E-409C-BE32-E72D297353CC}">
              <c16:uniqueId val="{00000000-0E61-473E-9625-70582E2CC2DA}"/>
            </c:ext>
          </c:extLst>
        </c:ser>
        <c:dLbls>
          <c:dLblPos val="inEnd"/>
          <c:showLegendKey val="0"/>
          <c:showVal val="1"/>
          <c:showCatName val="0"/>
          <c:showSerName val="0"/>
          <c:showPercent val="0"/>
          <c:showBubbleSize val="0"/>
        </c:dLbls>
        <c:gapWidth val="65"/>
        <c:axId val="702980512"/>
        <c:axId val="702977888"/>
      </c:barChart>
      <c:catAx>
        <c:axId val="70298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2977888"/>
        <c:crosses val="autoZero"/>
        <c:auto val="1"/>
        <c:lblAlgn val="ctr"/>
        <c:lblOffset val="100"/>
        <c:noMultiLvlLbl val="0"/>
      </c:catAx>
      <c:valAx>
        <c:axId val="702977888"/>
        <c:scaling>
          <c:orientation val="minMax"/>
        </c:scaling>
        <c:delete val="1"/>
        <c:axPos val="l"/>
        <c:numFmt formatCode="0" sourceLinked="1"/>
        <c:majorTickMark val="none"/>
        <c:minorTickMark val="none"/>
        <c:tickLblPos val="nextTo"/>
        <c:crossAx val="7029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Category of Products with Highest 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OUTPUT'!$B$18</c:f>
              <c:strCache>
                <c:ptCount val="1"/>
                <c:pt idx="0">
                  <c:v>Total</c:v>
                </c:pt>
              </c:strCache>
            </c:strRef>
          </c:tx>
          <c:spPr>
            <a:pattFill prst="ltUpDiag">
              <a:fgClr>
                <a:schemeClr val="accent1"/>
              </a:fgClr>
              <a:bgClr>
                <a:schemeClr val="lt1"/>
              </a:bgClr>
            </a:pattFill>
            <a:ln>
              <a:noFill/>
            </a:ln>
            <a:effectLst/>
          </c:spPr>
          <c:invertIfNegative val="0"/>
          <c:cat>
            <c:strRef>
              <c:f>'RESULT OUTPUT'!$A$19:$A$28</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'RESULT OUTPUT'!$B$19:$B$28</c:f>
              <c:numCache>
                <c:formatCode>0.00</c:formatCode>
                <c:ptCount val="9"/>
                <c:pt idx="0">
                  <c:v>6225.6857142857143</c:v>
                </c:pt>
                <c:pt idx="1">
                  <c:v>2339</c:v>
                </c:pt>
                <c:pt idx="2">
                  <c:v>2331.133803131991</c:v>
                </c:pt>
                <c:pt idx="3">
                  <c:v>949.75764705882352</c:v>
                </c:pt>
                <c:pt idx="4">
                  <c:v>899</c:v>
                </c:pt>
                <c:pt idx="5">
                  <c:v>638</c:v>
                </c:pt>
                <c:pt idx="6">
                  <c:v>337</c:v>
                </c:pt>
                <c:pt idx="7">
                  <c:v>301.58064516129031</c:v>
                </c:pt>
                <c:pt idx="8">
                  <c:v>150</c:v>
                </c:pt>
              </c:numCache>
            </c:numRef>
          </c:val>
          <c:extLst>
            <c:ext xmlns:c16="http://schemas.microsoft.com/office/drawing/2014/chart" uri="{C3380CC4-5D6E-409C-BE32-E72D297353CC}">
              <c16:uniqueId val="{00000002-F9CA-4EF5-B69D-F32377C6433C}"/>
            </c:ext>
          </c:extLst>
        </c:ser>
        <c:dLbls>
          <c:showLegendKey val="0"/>
          <c:showVal val="0"/>
          <c:showCatName val="0"/>
          <c:showSerName val="0"/>
          <c:showPercent val="0"/>
          <c:showBubbleSize val="0"/>
        </c:dLbls>
        <c:gapWidth val="269"/>
        <c:overlap val="-20"/>
        <c:axId val="697124096"/>
        <c:axId val="697121472"/>
      </c:barChart>
      <c:catAx>
        <c:axId val="697124096"/>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7121472"/>
        <c:crosses val="autoZero"/>
        <c:auto val="1"/>
        <c:lblAlgn val="ctr"/>
        <c:lblOffset val="100"/>
        <c:noMultiLvlLbl val="0"/>
      </c:catAx>
      <c:valAx>
        <c:axId val="697121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712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OUTPUT!PivotTable12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'RESULT OUTPUT'!$N$32</c:f>
              <c:strCache>
                <c:ptCount val="1"/>
                <c:pt idx="0">
                  <c:v>Sum of rating</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'RESULT OUTPUT'!$M$33:$M$38</c:f>
              <c:strCache>
                <c:ptCount val="5"/>
                <c:pt idx="0">
                  <c:v>In-Ear</c:v>
                </c:pt>
                <c:pt idx="1">
                  <c:v>Smartphones</c:v>
                </c:pt>
                <c:pt idx="2">
                  <c:v>SmartTelevisions</c:v>
                </c:pt>
                <c:pt idx="3">
                  <c:v>SmartWatches</c:v>
                </c:pt>
                <c:pt idx="4">
                  <c:v>USBCables</c:v>
                </c:pt>
              </c:strCache>
            </c:strRef>
          </c:cat>
          <c:val>
            <c:numRef>
              <c:f>'RESULT OUTPUT'!$N$33:$N$38</c:f>
              <c:numCache>
                <c:formatCode>0</c:formatCode>
                <c:ptCount val="5"/>
                <c:pt idx="0">
                  <c:v>198.60000000000002</c:v>
                </c:pt>
                <c:pt idx="1">
                  <c:v>278.7999999999999</c:v>
                </c:pt>
                <c:pt idx="2">
                  <c:v>252.40000000000009</c:v>
                </c:pt>
                <c:pt idx="3">
                  <c:v>248.50000000000011</c:v>
                </c:pt>
                <c:pt idx="4">
                  <c:v>663.7</c:v>
                </c:pt>
              </c:numCache>
            </c:numRef>
          </c:val>
          <c:extLst>
            <c:ext xmlns:c16="http://schemas.microsoft.com/office/drawing/2014/chart" uri="{C3380CC4-5D6E-409C-BE32-E72D297353CC}">
              <c16:uniqueId val="{00000000-CC76-4B05-A0BA-F1D54FF0036D}"/>
            </c:ext>
          </c:extLst>
        </c:ser>
        <c:ser>
          <c:idx val="1"/>
          <c:order val="1"/>
          <c:tx>
            <c:strRef>
              <c:f>'RESULT OUTPUT'!$O$32</c:f>
              <c:strCache>
                <c:ptCount val="1"/>
                <c:pt idx="0">
                  <c:v>Sum of rating_count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'RESULT OUTPUT'!$M$33:$M$38</c:f>
              <c:strCache>
                <c:ptCount val="5"/>
                <c:pt idx="0">
                  <c:v>In-Ear</c:v>
                </c:pt>
                <c:pt idx="1">
                  <c:v>Smartphones</c:v>
                </c:pt>
                <c:pt idx="2">
                  <c:v>SmartTelevisions</c:v>
                </c:pt>
                <c:pt idx="3">
                  <c:v>SmartWatches</c:v>
                </c:pt>
                <c:pt idx="4">
                  <c:v>USBCables</c:v>
                </c:pt>
              </c:strCache>
            </c:strRef>
          </c:cat>
          <c:val>
            <c:numRef>
              <c:f>'RESULT OUTPUT'!$O$33:$O$38</c:f>
              <c:numCache>
                <c:formatCode>0</c:formatCode>
                <c:ptCount val="5"/>
                <c:pt idx="0">
                  <c:v>4012352</c:v>
                </c:pt>
                <c:pt idx="1">
                  <c:v>2493269</c:v>
                </c:pt>
                <c:pt idx="2">
                  <c:v>686767</c:v>
                </c:pt>
                <c:pt idx="3">
                  <c:v>1227959</c:v>
                </c:pt>
                <c:pt idx="4">
                  <c:v>2221880</c:v>
                </c:pt>
              </c:numCache>
            </c:numRef>
          </c:val>
          <c:extLst>
            <c:ext xmlns:c16="http://schemas.microsoft.com/office/drawing/2014/chart" uri="{C3380CC4-5D6E-409C-BE32-E72D297353CC}">
              <c16:uniqueId val="{00000001-CC76-4B05-A0BA-F1D54FF0036D}"/>
            </c:ext>
          </c:extLst>
        </c:ser>
        <c:dLbls>
          <c:showLegendKey val="0"/>
          <c:showVal val="1"/>
          <c:showCatName val="0"/>
          <c:showSerName val="0"/>
          <c:showPercent val="0"/>
          <c:showBubbleSize val="0"/>
        </c:dLbls>
        <c:gapWidth val="84"/>
        <c:gapDepth val="53"/>
        <c:shape val="box"/>
        <c:axId val="702984448"/>
        <c:axId val="702984776"/>
        <c:axId val="0"/>
      </c:bar3DChart>
      <c:catAx>
        <c:axId val="70298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2984776"/>
        <c:crosses val="autoZero"/>
        <c:auto val="1"/>
        <c:lblAlgn val="ctr"/>
        <c:lblOffset val="100"/>
        <c:noMultiLvlLbl val="0"/>
      </c:catAx>
      <c:valAx>
        <c:axId val="702984776"/>
        <c:scaling>
          <c:orientation val="minMax"/>
        </c:scaling>
        <c:delete val="1"/>
        <c:axPos val="l"/>
        <c:numFmt formatCode="0" sourceLinked="1"/>
        <c:majorTickMark val="out"/>
        <c:minorTickMark val="none"/>
        <c:tickLblPos val="nextTo"/>
        <c:crossAx val="70298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Product under each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OUTPUT'!$D$4:$D$13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OUTPUT'!$E$4:$E$13</c:f>
              <c:numCache>
                <c:formatCode>0</c:formatCode>
                <c:ptCount val="9"/>
                <c:pt idx="0">
                  <c:v>1</c:v>
                </c:pt>
                <c:pt idx="1">
                  <c:v>374</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6FBD-42AF-81FA-829D15C3FB47}"/>
            </c:ext>
          </c:extLst>
        </c:ser>
        <c:dLbls>
          <c:dLblPos val="inEnd"/>
          <c:showLegendKey val="0"/>
          <c:showVal val="1"/>
          <c:showCatName val="0"/>
          <c:showSerName val="0"/>
          <c:showPercent val="0"/>
          <c:showBubbleSize val="0"/>
        </c:dLbls>
        <c:gapWidth val="65"/>
        <c:axId val="660606368"/>
        <c:axId val="660608336"/>
      </c:barChart>
      <c:catAx>
        <c:axId val="66060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0608336"/>
        <c:crosses val="autoZero"/>
        <c:auto val="1"/>
        <c:lblAlgn val="ctr"/>
        <c:lblOffset val="100"/>
        <c:noMultiLvlLbl val="0"/>
      </c:catAx>
      <c:valAx>
        <c:axId val="660608336"/>
        <c:scaling>
          <c:orientation val="minMax"/>
        </c:scaling>
        <c:delete val="1"/>
        <c:axPos val="l"/>
        <c:numFmt formatCode="0" sourceLinked="1"/>
        <c:majorTickMark val="none"/>
        <c:minorTickMark val="none"/>
        <c:tickLblPos val="nextTo"/>
        <c:crossAx val="6606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Reviews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'RESULT OUTPUT'!$G$4:$G$13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OUTPUT'!$H$4:$H$13</c:f>
              <c:numCache>
                <c:formatCode>0</c:formatCode>
                <c:ptCount val="9"/>
                <c:pt idx="0">
                  <c:v>1118</c:v>
                </c:pt>
                <c:pt idx="1">
                  <c:v>6335386</c:v>
                </c:pt>
                <c:pt idx="2">
                  <c:v>14208405</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00-BDDB-4CFB-9245-9A253A7D9088}"/>
            </c:ext>
          </c:extLst>
        </c:ser>
        <c:dLbls>
          <c:showLegendKey val="0"/>
          <c:showVal val="0"/>
          <c:showCatName val="0"/>
          <c:showSerName val="0"/>
          <c:showPercent val="0"/>
          <c:showBubbleSize val="0"/>
        </c:dLbls>
        <c:gapWidth val="100"/>
        <c:overlap val="-24"/>
        <c:axId val="421031216"/>
        <c:axId val="421032528"/>
      </c:barChart>
      <c:catAx>
        <c:axId val="42103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032528"/>
        <c:crosses val="autoZero"/>
        <c:auto val="1"/>
        <c:lblAlgn val="ctr"/>
        <c:lblOffset val="100"/>
        <c:noMultiLvlLbl val="0"/>
      </c:catAx>
      <c:valAx>
        <c:axId val="421032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03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Products with highest average rating</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OUTPUT'!$K$3</c:f>
              <c:strCache>
                <c:ptCount val="1"/>
                <c:pt idx="0">
                  <c:v>Total</c:v>
                </c:pt>
              </c:strCache>
            </c:strRef>
          </c:tx>
          <c:spPr>
            <a:solidFill>
              <a:schemeClr val="accent1"/>
            </a:solidFill>
            <a:ln>
              <a:noFill/>
            </a:ln>
            <a:effectLst/>
          </c:spPr>
          <c:invertIfNegative val="0"/>
          <c:cat>
            <c:strRef>
              <c:f>'RESULT OUTPUT'!$J$4:$J$9</c:f>
              <c:strCache>
                <c:ptCount val="5"/>
                <c:pt idx="0">
                  <c:v>BluetoothAdapters</c:v>
                </c:pt>
                <c:pt idx="1">
                  <c:v>Choppers</c:v>
                </c:pt>
                <c:pt idx="2">
                  <c:v>In-Ear</c:v>
                </c:pt>
                <c:pt idx="3">
                  <c:v>MicroSD</c:v>
                </c:pt>
                <c:pt idx="4">
                  <c:v>PenDrives</c:v>
                </c:pt>
              </c:strCache>
            </c:strRef>
          </c:cat>
          <c:val>
            <c:numRef>
              <c:f>'RESULT OUTPUT'!$K$4:$K$9</c:f>
              <c:numCache>
                <c:formatCode>0</c:formatCode>
                <c:ptCount val="5"/>
                <c:pt idx="0">
                  <c:v>4.3</c:v>
                </c:pt>
                <c:pt idx="1">
                  <c:v>4.0999999999999996</c:v>
                </c:pt>
                <c:pt idx="2">
                  <c:v>3.8941176470588239</c:v>
                </c:pt>
                <c:pt idx="3">
                  <c:v>4.3600000000000003</c:v>
                </c:pt>
                <c:pt idx="4">
                  <c:v>4.26</c:v>
                </c:pt>
              </c:numCache>
            </c:numRef>
          </c:val>
          <c:extLst>
            <c:ext xmlns:c16="http://schemas.microsoft.com/office/drawing/2014/chart" uri="{C3380CC4-5D6E-409C-BE32-E72D297353CC}">
              <c16:uniqueId val="{00000000-9A4B-4C5D-ABE9-3785F9675BE4}"/>
            </c:ext>
          </c:extLst>
        </c:ser>
        <c:dLbls>
          <c:showLegendKey val="0"/>
          <c:showVal val="0"/>
          <c:showCatName val="0"/>
          <c:showSerName val="0"/>
          <c:showPercent val="0"/>
          <c:showBubbleSize val="0"/>
        </c:dLbls>
        <c:gapWidth val="247"/>
        <c:axId val="660607024"/>
        <c:axId val="660605384"/>
      </c:barChart>
      <c:valAx>
        <c:axId val="66060538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0607024"/>
        <c:crosses val="autoZero"/>
        <c:crossBetween val="between"/>
      </c:valAx>
      <c:catAx>
        <c:axId val="6606070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060538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'RESULT OUTPUT'!$N$3</c:f>
              <c:strCache>
                <c:ptCount val="1"/>
                <c:pt idx="0">
                  <c:v>Sum of actual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'RESULT OUTPUT'!$M$4:$M$13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OUTPUT'!$N$4:$N$13</c:f>
              <c:numCache>
                <c:formatCode>0</c:formatCode>
                <c:ptCount val="9"/>
                <c:pt idx="0">
                  <c:v>4000</c:v>
                </c:pt>
                <c:pt idx="1">
                  <c:v>694355.62</c:v>
                </c:pt>
                <c:pt idx="2">
                  <c:v>5104861</c:v>
                </c:pt>
                <c:pt idx="3">
                  <c:v>1900</c:v>
                </c:pt>
                <c:pt idx="4">
                  <c:v>1862110</c:v>
                </c:pt>
                <c:pt idx="5">
                  <c:v>1598</c:v>
                </c:pt>
                <c:pt idx="6">
                  <c:v>2694</c:v>
                </c:pt>
                <c:pt idx="7">
                  <c:v>12313</c:v>
                </c:pt>
                <c:pt idx="8">
                  <c:v>150</c:v>
                </c:pt>
              </c:numCache>
            </c:numRef>
          </c:val>
          <c:extLst>
            <c:ext xmlns:c16="http://schemas.microsoft.com/office/drawing/2014/chart" uri="{C3380CC4-5D6E-409C-BE32-E72D297353CC}">
              <c16:uniqueId val="{00000000-8690-4D0C-AE22-12524C6826E6}"/>
            </c:ext>
          </c:extLst>
        </c:ser>
        <c:ser>
          <c:idx val="1"/>
          <c:order val="1"/>
          <c:tx>
            <c:strRef>
              <c:f>'RESULT OUTPUT'!$O$3</c:f>
              <c:strCache>
                <c:ptCount val="1"/>
                <c:pt idx="0">
                  <c:v>Sum of discounted_price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'RESULT OUTPUT'!$M$4:$M$13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OUTPUT'!$O$4:$O$13</c:f>
              <c:numCache>
                <c:formatCode>0</c:formatCode>
                <c:ptCount val="9"/>
                <c:pt idx="0">
                  <c:v>2339</c:v>
                </c:pt>
                <c:pt idx="1">
                  <c:v>355209.36</c:v>
                </c:pt>
                <c:pt idx="2">
                  <c:v>3050586</c:v>
                </c:pt>
                <c:pt idx="3">
                  <c:v>899</c:v>
                </c:pt>
                <c:pt idx="4">
                  <c:v>1042016.81</c:v>
                </c:pt>
                <c:pt idx="5">
                  <c:v>674</c:v>
                </c:pt>
                <c:pt idx="6">
                  <c:v>1276</c:v>
                </c:pt>
                <c:pt idx="7">
                  <c:v>9349</c:v>
                </c:pt>
                <c:pt idx="8">
                  <c:v>150</c:v>
                </c:pt>
              </c:numCache>
            </c:numRef>
          </c:val>
          <c:extLst>
            <c:ext xmlns:c16="http://schemas.microsoft.com/office/drawing/2014/chart" uri="{C3380CC4-5D6E-409C-BE32-E72D297353CC}">
              <c16:uniqueId val="{00000001-8690-4D0C-AE22-12524C6826E6}"/>
            </c:ext>
          </c:extLst>
        </c:ser>
        <c:dLbls>
          <c:showLegendKey val="0"/>
          <c:showVal val="0"/>
          <c:showCatName val="0"/>
          <c:showSerName val="0"/>
          <c:showPercent val="0"/>
          <c:showBubbleSize val="0"/>
        </c:dLbls>
        <c:gapWidth val="65"/>
        <c:shape val="box"/>
        <c:axId val="658556712"/>
        <c:axId val="658557040"/>
        <c:axId val="0"/>
      </c:bar3DChart>
      <c:catAx>
        <c:axId val="658556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8557040"/>
        <c:crosses val="autoZero"/>
        <c:auto val="1"/>
        <c:lblAlgn val="ctr"/>
        <c:lblOffset val="100"/>
        <c:noMultiLvlLbl val="0"/>
      </c:catAx>
      <c:valAx>
        <c:axId val="65855704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8556712"/>
        <c:crosses val="autoZero"/>
        <c:crossBetween val="between"/>
      </c:valAx>
      <c:spPr>
        <a:noFill/>
        <a:ln>
          <a:noFill/>
        </a:ln>
        <a:effectLst/>
      </c:spPr>
    </c:plotArea>
    <c:legend>
      <c:legendPos val="r"/>
      <c:layout>
        <c:manualLayout>
          <c:xMode val="edge"/>
          <c:yMode val="edge"/>
          <c:x val="0.70820353063343722"/>
          <c:y val="0.35061325104632191"/>
          <c:w val="0.26687435098650053"/>
          <c:h val="0.406881251330070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1"/>
              <a:t>Products with highest number of reviews</a:t>
            </a:r>
          </a:p>
        </c:rich>
      </c:tx>
      <c:layout>
        <c:manualLayout>
          <c:xMode val="edge"/>
          <c:yMode val="edge"/>
          <c:x val="0.11"/>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OUTPUT'!$E$18</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'RESULT OUTPUT'!$D$19:$D$29</c:f>
              <c:strCache>
                <c:ptCount val="10"/>
                <c:pt idx="0">
                  <c:v>In-Ear</c:v>
                </c:pt>
                <c:pt idx="1">
                  <c:v>Smartphones</c:v>
                </c:pt>
                <c:pt idx="2">
                  <c:v>USBCables</c:v>
                </c:pt>
                <c:pt idx="3">
                  <c:v>SmartWatches</c:v>
                </c:pt>
                <c:pt idx="4">
                  <c:v>SmartTelevisions</c:v>
                </c:pt>
                <c:pt idx="5">
                  <c:v>Mice</c:v>
                </c:pt>
                <c:pt idx="6">
                  <c:v>MixerGrinders</c:v>
                </c:pt>
                <c:pt idx="7">
                  <c:v>DryIrons</c:v>
                </c:pt>
                <c:pt idx="8">
                  <c:v>InstantWaterHeaters</c:v>
                </c:pt>
                <c:pt idx="9">
                  <c:v>RemoteControls</c:v>
                </c:pt>
              </c:strCache>
            </c:strRef>
          </c:cat>
          <c:val>
            <c:numRef>
              <c:f>'RESULT OUTPUT'!$E$19:$E$29</c:f>
              <c:numCache>
                <c:formatCode>0</c:formatCode>
                <c:ptCount val="10"/>
                <c:pt idx="0">
                  <c:v>4012352</c:v>
                </c:pt>
                <c:pt idx="1">
                  <c:v>2493269</c:v>
                </c:pt>
                <c:pt idx="2">
                  <c:v>2221880</c:v>
                </c:pt>
                <c:pt idx="3">
                  <c:v>1227959</c:v>
                </c:pt>
                <c:pt idx="4">
                  <c:v>686767</c:v>
                </c:pt>
                <c:pt idx="5">
                  <c:v>407289</c:v>
                </c:pt>
                <c:pt idx="6">
                  <c:v>318321</c:v>
                </c:pt>
                <c:pt idx="7">
                  <c:v>258512</c:v>
                </c:pt>
                <c:pt idx="8">
                  <c:v>143743</c:v>
                </c:pt>
                <c:pt idx="9">
                  <c:v>34485</c:v>
                </c:pt>
              </c:numCache>
            </c:numRef>
          </c:val>
          <c:extLst>
            <c:ext xmlns:c16="http://schemas.microsoft.com/office/drawing/2014/chart" uri="{C3380CC4-5D6E-409C-BE32-E72D297353CC}">
              <c16:uniqueId val="{00000000-2C80-42FE-9AB0-43D0A8AAAA2B}"/>
            </c:ext>
          </c:extLst>
        </c:ser>
        <c:dLbls>
          <c:dLblPos val="outEnd"/>
          <c:showLegendKey val="0"/>
          <c:showVal val="1"/>
          <c:showCatName val="0"/>
          <c:showSerName val="0"/>
          <c:showPercent val="0"/>
          <c:showBubbleSize val="0"/>
        </c:dLbls>
        <c:gapWidth val="444"/>
        <c:overlap val="-90"/>
        <c:axId val="702963784"/>
        <c:axId val="702965424"/>
      </c:barChart>
      <c:catAx>
        <c:axId val="702963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2965424"/>
        <c:crosses val="autoZero"/>
        <c:auto val="1"/>
        <c:lblAlgn val="ctr"/>
        <c:lblOffset val="100"/>
        <c:noMultiLvlLbl val="0"/>
      </c:catAx>
      <c:valAx>
        <c:axId val="702965424"/>
        <c:scaling>
          <c:orientation val="minMax"/>
        </c:scaling>
        <c:delete val="1"/>
        <c:axPos val="l"/>
        <c:numFmt formatCode="0" sourceLinked="1"/>
        <c:majorTickMark val="none"/>
        <c:minorTickMark val="none"/>
        <c:tickLblPos val="nextTo"/>
        <c:crossAx val="70296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OUTPUT!PivotTable8</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 of Products with &gt;=50% Discount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'RESULT OUTPUT'!$H$18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'RESULT OUTPUT'!$G$19:$G$29</c:f>
              <c:strCache>
                <c:ptCount val="10"/>
                <c:pt idx="0">
                  <c:v>DryIrons</c:v>
                </c:pt>
                <c:pt idx="1">
                  <c:v>In-Ear</c:v>
                </c:pt>
                <c:pt idx="2">
                  <c:v>InstantWaterHeaters</c:v>
                </c:pt>
                <c:pt idx="3">
                  <c:v>Mice</c:v>
                </c:pt>
                <c:pt idx="4">
                  <c:v>MixerGrinders</c:v>
                </c:pt>
                <c:pt idx="5">
                  <c:v>RemoteControls</c:v>
                </c:pt>
                <c:pt idx="6">
                  <c:v>Smartphones</c:v>
                </c:pt>
                <c:pt idx="7">
                  <c:v>SmartTelevisions</c:v>
                </c:pt>
                <c:pt idx="8">
                  <c:v>SmartWatches</c:v>
                </c:pt>
                <c:pt idx="9">
                  <c:v>USBCables</c:v>
                </c:pt>
              </c:strCache>
            </c:strRef>
          </c:cat>
          <c:val>
            <c:numRef>
              <c:f>'RESULT OUTPUT'!$H$19:$H$29</c:f>
              <c:numCache>
                <c:formatCode>0</c:formatCode>
                <c:ptCount val="10"/>
                <c:pt idx="0">
                  <c:v>24</c:v>
                </c:pt>
                <c:pt idx="1">
                  <c:v>51</c:v>
                </c:pt>
                <c:pt idx="2">
                  <c:v>23</c:v>
                </c:pt>
                <c:pt idx="3">
                  <c:v>24</c:v>
                </c:pt>
                <c:pt idx="4">
                  <c:v>27</c:v>
                </c:pt>
                <c:pt idx="5">
                  <c:v>49</c:v>
                </c:pt>
                <c:pt idx="6">
                  <c:v>68</c:v>
                </c:pt>
                <c:pt idx="7">
                  <c:v>60</c:v>
                </c:pt>
                <c:pt idx="8">
                  <c:v>62</c:v>
                </c:pt>
                <c:pt idx="9">
                  <c:v>160</c:v>
                </c:pt>
              </c:numCache>
            </c:numRef>
          </c:val>
          <c:extLst>
            <c:ext xmlns:c16="http://schemas.microsoft.com/office/drawing/2014/chart" uri="{C3380CC4-5D6E-409C-BE32-E72D297353CC}">
              <c16:uniqueId val="{00000001-5FBF-4EB9-BBBF-BEA713FAC47B}"/>
            </c:ext>
          </c:extLst>
        </c:ser>
        <c:dLbls>
          <c:showLegendKey val="0"/>
          <c:showVal val="1"/>
          <c:showCatName val="0"/>
          <c:showSerName val="0"/>
          <c:showPercent val="0"/>
          <c:showBubbleSize val="0"/>
        </c:dLbls>
        <c:gapWidth val="84"/>
        <c:gapDepth val="53"/>
        <c:shape val="box"/>
        <c:axId val="703386064"/>
        <c:axId val="703384096"/>
        <c:axId val="0"/>
      </c:bar3DChart>
      <c:catAx>
        <c:axId val="70338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384096"/>
        <c:crosses val="autoZero"/>
        <c:auto val="1"/>
        <c:lblAlgn val="ctr"/>
        <c:lblOffset val="100"/>
        <c:noMultiLvlLbl val="0"/>
      </c:catAx>
      <c:valAx>
        <c:axId val="703384096"/>
        <c:scaling>
          <c:orientation val="minMax"/>
        </c:scaling>
        <c:delete val="1"/>
        <c:axPos val="b"/>
        <c:numFmt formatCode="0" sourceLinked="1"/>
        <c:majorTickMark val="out"/>
        <c:minorTickMark val="none"/>
        <c:tickLblPos val="nextTo"/>
        <c:crossAx val="7033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OUTPUT!PivotTable9</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Distribution of Product Rating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OUTPUT'!$K$18</c:f>
              <c:strCache>
                <c:ptCount val="1"/>
                <c:pt idx="0">
                  <c:v>Total</c:v>
                </c:pt>
              </c:strCache>
            </c:strRef>
          </c:tx>
          <c:spPr>
            <a:pattFill prst="ltUpDiag">
              <a:fgClr>
                <a:schemeClr val="accent1"/>
              </a:fgClr>
              <a:bgClr>
                <a:schemeClr val="lt1"/>
              </a:bgClr>
            </a:pattFill>
            <a:ln>
              <a:noFill/>
            </a:ln>
            <a:effectLst/>
          </c:spPr>
          <c:invertIfNegative val="0"/>
          <c:cat>
            <c:strRef>
              <c:f>'RESULT OUTPUT'!$J$19:$J$44</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'RESULT OUTPUT'!$K$19:$K$44</c:f>
              <c:numCache>
                <c:formatCode>0</c:formatCode>
                <c:ptCount val="25"/>
                <c:pt idx="0">
                  <c:v>1</c:v>
                </c:pt>
                <c:pt idx="1">
                  <c:v>1</c:v>
                </c:pt>
                <c:pt idx="2">
                  <c:v>1</c:v>
                </c:pt>
                <c:pt idx="3">
                  <c:v>2</c:v>
                </c:pt>
                <c:pt idx="4">
                  <c:v>1</c:v>
                </c:pt>
                <c:pt idx="5">
                  <c:v>3</c:v>
                </c:pt>
                <c:pt idx="6">
                  <c:v>4</c:v>
                </c:pt>
                <c:pt idx="7">
                  <c:v>2</c:v>
                </c:pt>
                <c:pt idx="8">
                  <c:v>15</c:v>
                </c:pt>
                <c:pt idx="9">
                  <c:v>10</c:v>
                </c:pt>
                <c:pt idx="10">
                  <c:v>26</c:v>
                </c:pt>
                <c:pt idx="11">
                  <c:v>34</c:v>
                </c:pt>
                <c:pt idx="12">
                  <c:v>41</c:v>
                </c:pt>
                <c:pt idx="13">
                  <c:v>84</c:v>
                </c:pt>
                <c:pt idx="14">
                  <c:v>114</c:v>
                </c:pt>
                <c:pt idx="15">
                  <c:v>159</c:v>
                </c:pt>
                <c:pt idx="16">
                  <c:v>226</c:v>
                </c:pt>
                <c:pt idx="17">
                  <c:v>207</c:v>
                </c:pt>
                <c:pt idx="18">
                  <c:v>209</c:v>
                </c:pt>
                <c:pt idx="19">
                  <c:v>114</c:v>
                </c:pt>
                <c:pt idx="20">
                  <c:v>68</c:v>
                </c:pt>
                <c:pt idx="21">
                  <c:v>16</c:v>
                </c:pt>
                <c:pt idx="22">
                  <c:v>6</c:v>
                </c:pt>
                <c:pt idx="23">
                  <c:v>3</c:v>
                </c:pt>
                <c:pt idx="24">
                  <c:v>2</c:v>
                </c:pt>
              </c:numCache>
            </c:numRef>
          </c:val>
          <c:extLst>
            <c:ext xmlns:c16="http://schemas.microsoft.com/office/drawing/2014/chart" uri="{C3380CC4-5D6E-409C-BE32-E72D297353CC}">
              <c16:uniqueId val="{00000000-F5B8-4F7D-8DF6-E9B095124302}"/>
            </c:ext>
          </c:extLst>
        </c:ser>
        <c:dLbls>
          <c:showLegendKey val="0"/>
          <c:showVal val="0"/>
          <c:showCatName val="0"/>
          <c:showSerName val="0"/>
          <c:showPercent val="0"/>
          <c:showBubbleSize val="0"/>
        </c:dLbls>
        <c:gapWidth val="269"/>
        <c:overlap val="-20"/>
        <c:axId val="654738240"/>
        <c:axId val="654741520"/>
      </c:barChart>
      <c:catAx>
        <c:axId val="654738240"/>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54741520"/>
        <c:crosses val="autoZero"/>
        <c:auto val="1"/>
        <c:lblAlgn val="ctr"/>
        <c:lblOffset val="100"/>
        <c:noMultiLvlLbl val="0"/>
      </c:catAx>
      <c:valAx>
        <c:axId val="6547415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473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data.xlsx]RESULT OUTPUT!PivotTable2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700"/>
              <a:t>Total </a:t>
            </a:r>
            <a:r>
              <a:rPr lang="en-US" sz="700" b="1"/>
              <a:t>Potential Revenue by Category</a:t>
            </a:r>
          </a:p>
        </c:rich>
      </c:tx>
      <c:layout>
        <c:manualLayout>
          <c:xMode val="edge"/>
          <c:yMode val="edge"/>
          <c:x val="0.17900723224643941"/>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OUTPUT'!$N$18</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'RESULT OUTPUT'!$M$19:$M$28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'RESULT OUTPUT'!$N$19:$N$28</c:f>
              <c:numCache>
                <c:formatCode>_(* #,##0.00_);_(* \(#,##0.00\);_(* "-"??_);_(@_)</c:formatCode>
                <c:ptCount val="9"/>
                <c:pt idx="0">
                  <c:v>4472000</c:v>
                </c:pt>
                <c:pt idx="1">
                  <c:v>11621214372.380001</c:v>
                </c:pt>
                <c:pt idx="2">
                  <c:v>91323918122</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B66F-4A1C-8774-8AE0DF82D6F7}"/>
            </c:ext>
          </c:extLst>
        </c:ser>
        <c:dLbls>
          <c:dLblPos val="outEnd"/>
          <c:showLegendKey val="0"/>
          <c:showVal val="1"/>
          <c:showCatName val="0"/>
          <c:showSerName val="0"/>
          <c:showPercent val="0"/>
          <c:showBubbleSize val="0"/>
        </c:dLbls>
        <c:gapWidth val="444"/>
        <c:overlap val="-90"/>
        <c:axId val="656303560"/>
        <c:axId val="656312416"/>
      </c:barChart>
      <c:valAx>
        <c:axId val="656312416"/>
        <c:scaling>
          <c:orientation val="minMax"/>
        </c:scaling>
        <c:delete val="1"/>
        <c:axPos val="l"/>
        <c:numFmt formatCode="_(* #,##0.00_);_(* \(#,##0.00\);_(* &quot;-&quot;??_);_(@_)" sourceLinked="1"/>
        <c:majorTickMark val="none"/>
        <c:minorTickMark val="none"/>
        <c:tickLblPos val="nextTo"/>
        <c:crossAx val="656303560"/>
        <c:crosses val="autoZero"/>
        <c:crossBetween val="between"/>
      </c:valAx>
      <c:catAx>
        <c:axId val="656303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cap="all" spc="120" normalizeH="0" baseline="0">
                <a:solidFill>
                  <a:schemeClr val="tx1">
                    <a:lumMod val="65000"/>
                    <a:lumOff val="35000"/>
                  </a:schemeClr>
                </a:solidFill>
                <a:latin typeface="+mn-lt"/>
                <a:ea typeface="+mn-ea"/>
                <a:cs typeface="+mn-cs"/>
              </a:defRPr>
            </a:pPr>
            <a:endParaRPr lang="en-US"/>
          </a:p>
        </c:txPr>
        <c:crossAx val="6563124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17</xdr:col>
      <xdr:colOff>0</xdr:colOff>
      <xdr:row>2</xdr:row>
      <xdr:rowOff>28576</xdr:rowOff>
    </xdr:to>
    <xdr:sp macro="" textlink="">
      <xdr:nvSpPr>
        <xdr:cNvPr id="2" name="Rectangle 1">
          <a:extLst>
            <a:ext uri="{FF2B5EF4-FFF2-40B4-BE49-F238E27FC236}">
              <a16:creationId xmlns:a16="http://schemas.microsoft.com/office/drawing/2014/main" id="{D6446A4D-70F0-CFA4-A879-5EC30129D84D}"/>
            </a:ext>
          </a:extLst>
        </xdr:cNvPr>
        <xdr:cNvSpPr/>
      </xdr:nvSpPr>
      <xdr:spPr>
        <a:xfrm>
          <a:off x="0" y="9526"/>
          <a:ext cx="12954000"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RESULT</a:t>
          </a:r>
          <a:r>
            <a:rPr lang="en-US" sz="2800" baseline="0"/>
            <a:t> DASHBOARD</a:t>
          </a:r>
          <a:endParaRPr lang="en-US" sz="2800"/>
        </a:p>
      </xdr:txBody>
    </xdr:sp>
    <xdr:clientData/>
  </xdr:twoCellAnchor>
  <xdr:twoCellAnchor>
    <xdr:from>
      <xdr:col>0</xdr:col>
      <xdr:colOff>0</xdr:colOff>
      <xdr:row>2</xdr:row>
      <xdr:rowOff>0</xdr:rowOff>
    </xdr:from>
    <xdr:to>
      <xdr:col>4</xdr:col>
      <xdr:colOff>0</xdr:colOff>
      <xdr:row>14</xdr:row>
      <xdr:rowOff>19050</xdr:rowOff>
    </xdr:to>
    <xdr:graphicFrame macro="">
      <xdr:nvGraphicFramePr>
        <xdr:cNvPr id="3" name="Chart 2">
          <a:extLst>
            <a:ext uri="{FF2B5EF4-FFF2-40B4-BE49-F238E27FC236}">
              <a16:creationId xmlns:a16="http://schemas.microsoft.com/office/drawing/2014/main" id="{B37C0E16-5027-493A-BA4B-0DF0B9CF8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xdr:row>
      <xdr:rowOff>0</xdr:rowOff>
    </xdr:from>
    <xdr:to>
      <xdr:col>8</xdr:col>
      <xdr:colOff>9525</xdr:colOff>
      <xdr:row>14</xdr:row>
      <xdr:rowOff>9525</xdr:rowOff>
    </xdr:to>
    <xdr:graphicFrame macro="">
      <xdr:nvGraphicFramePr>
        <xdr:cNvPr id="4" name="Chart 3">
          <a:extLst>
            <a:ext uri="{FF2B5EF4-FFF2-40B4-BE49-F238E27FC236}">
              <a16:creationId xmlns:a16="http://schemas.microsoft.com/office/drawing/2014/main" id="{2B6B0DC0-FF00-4B10-8E4E-65E37344C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12</xdr:col>
      <xdr:colOff>0</xdr:colOff>
      <xdr:row>14</xdr:row>
      <xdr:rowOff>9525</xdr:rowOff>
    </xdr:to>
    <xdr:graphicFrame macro="">
      <xdr:nvGraphicFramePr>
        <xdr:cNvPr id="5" name="Chart 4">
          <a:extLst>
            <a:ext uri="{FF2B5EF4-FFF2-40B4-BE49-F238E27FC236}">
              <a16:creationId xmlns:a16="http://schemas.microsoft.com/office/drawing/2014/main" id="{1C374602-8454-49C8-87AA-E88F53987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xdr:colOff>
      <xdr:row>2</xdr:row>
      <xdr:rowOff>0</xdr:rowOff>
    </xdr:from>
    <xdr:to>
      <xdr:col>16</xdr:col>
      <xdr:colOff>752475</xdr:colOff>
      <xdr:row>14</xdr:row>
      <xdr:rowOff>9525</xdr:rowOff>
    </xdr:to>
    <xdr:graphicFrame macro="">
      <xdr:nvGraphicFramePr>
        <xdr:cNvPr id="6" name="Chart 5">
          <a:extLst>
            <a:ext uri="{FF2B5EF4-FFF2-40B4-BE49-F238E27FC236}">
              <a16:creationId xmlns:a16="http://schemas.microsoft.com/office/drawing/2014/main" id="{934EA3A6-03CE-4A31-B3FA-8CB319C99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28575</xdr:rowOff>
    </xdr:from>
    <xdr:to>
      <xdr:col>4</xdr:col>
      <xdr:colOff>9525</xdr:colOff>
      <xdr:row>28</xdr:row>
      <xdr:rowOff>180975</xdr:rowOff>
    </xdr:to>
    <xdr:graphicFrame macro="">
      <xdr:nvGraphicFramePr>
        <xdr:cNvPr id="7" name="Chart 6">
          <a:extLst>
            <a:ext uri="{FF2B5EF4-FFF2-40B4-BE49-F238E27FC236}">
              <a16:creationId xmlns:a16="http://schemas.microsoft.com/office/drawing/2014/main" id="{61D27933-7EC5-4142-B99E-683984500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14</xdr:row>
      <xdr:rowOff>0</xdr:rowOff>
    </xdr:from>
    <xdr:to>
      <xdr:col>8</xdr:col>
      <xdr:colOff>0</xdr:colOff>
      <xdr:row>29</xdr:row>
      <xdr:rowOff>0</xdr:rowOff>
    </xdr:to>
    <xdr:graphicFrame macro="">
      <xdr:nvGraphicFramePr>
        <xdr:cNvPr id="8" name="Chart 7">
          <a:extLst>
            <a:ext uri="{FF2B5EF4-FFF2-40B4-BE49-F238E27FC236}">
              <a16:creationId xmlns:a16="http://schemas.microsoft.com/office/drawing/2014/main" id="{CDF50F0C-A722-4692-AADE-8789BEE53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13</xdr:row>
      <xdr:rowOff>190499</xdr:rowOff>
    </xdr:from>
    <xdr:to>
      <xdr:col>12</xdr:col>
      <xdr:colOff>0</xdr:colOff>
      <xdr:row>28</xdr:row>
      <xdr:rowOff>180974</xdr:rowOff>
    </xdr:to>
    <xdr:graphicFrame macro="">
      <xdr:nvGraphicFramePr>
        <xdr:cNvPr id="9" name="Chart 8">
          <a:extLst>
            <a:ext uri="{FF2B5EF4-FFF2-40B4-BE49-F238E27FC236}">
              <a16:creationId xmlns:a16="http://schemas.microsoft.com/office/drawing/2014/main" id="{0818FA6A-3FC7-40DE-A87A-0BDDBD33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13</xdr:row>
      <xdr:rowOff>190499</xdr:rowOff>
    </xdr:from>
    <xdr:to>
      <xdr:col>17</xdr:col>
      <xdr:colOff>0</xdr:colOff>
      <xdr:row>28</xdr:row>
      <xdr:rowOff>180974</xdr:rowOff>
    </xdr:to>
    <xdr:graphicFrame macro="">
      <xdr:nvGraphicFramePr>
        <xdr:cNvPr id="10" name="Chart 9">
          <a:extLst>
            <a:ext uri="{FF2B5EF4-FFF2-40B4-BE49-F238E27FC236}">
              <a16:creationId xmlns:a16="http://schemas.microsoft.com/office/drawing/2014/main" id="{F79D2167-88F2-48D5-947D-60AF60C57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29</xdr:row>
      <xdr:rowOff>0</xdr:rowOff>
    </xdr:from>
    <xdr:to>
      <xdr:col>3</xdr:col>
      <xdr:colOff>752475</xdr:colOff>
      <xdr:row>43</xdr:row>
      <xdr:rowOff>76200</xdr:rowOff>
    </xdr:to>
    <xdr:graphicFrame macro="">
      <xdr:nvGraphicFramePr>
        <xdr:cNvPr id="11" name="Chart 10">
          <a:extLst>
            <a:ext uri="{FF2B5EF4-FFF2-40B4-BE49-F238E27FC236}">
              <a16:creationId xmlns:a16="http://schemas.microsoft.com/office/drawing/2014/main" id="{D4F38D76-C789-4D0F-A1DF-E62E50CE7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29</xdr:row>
      <xdr:rowOff>0</xdr:rowOff>
    </xdr:from>
    <xdr:to>
      <xdr:col>8</xdr:col>
      <xdr:colOff>0</xdr:colOff>
      <xdr:row>43</xdr:row>
      <xdr:rowOff>76200</xdr:rowOff>
    </xdr:to>
    <xdr:graphicFrame macro="">
      <xdr:nvGraphicFramePr>
        <xdr:cNvPr id="12" name="Chart 11">
          <a:extLst>
            <a:ext uri="{FF2B5EF4-FFF2-40B4-BE49-F238E27FC236}">
              <a16:creationId xmlns:a16="http://schemas.microsoft.com/office/drawing/2014/main" id="{C7F1DE5B-7419-4B32-A2A5-D65801399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29</xdr:row>
      <xdr:rowOff>0</xdr:rowOff>
    </xdr:from>
    <xdr:to>
      <xdr:col>12</xdr:col>
      <xdr:colOff>0</xdr:colOff>
      <xdr:row>43</xdr:row>
      <xdr:rowOff>76200</xdr:rowOff>
    </xdr:to>
    <xdr:graphicFrame macro="">
      <xdr:nvGraphicFramePr>
        <xdr:cNvPr id="13" name="Chart 12">
          <a:extLst>
            <a:ext uri="{FF2B5EF4-FFF2-40B4-BE49-F238E27FC236}">
              <a16:creationId xmlns:a16="http://schemas.microsoft.com/office/drawing/2014/main" id="{968CF5E6-2D68-4918-9656-5A21D0B71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29</xdr:row>
      <xdr:rowOff>0</xdr:rowOff>
    </xdr:from>
    <xdr:to>
      <xdr:col>17</xdr:col>
      <xdr:colOff>11906</xdr:colOff>
      <xdr:row>43</xdr:row>
      <xdr:rowOff>76200</xdr:rowOff>
    </xdr:to>
    <xdr:graphicFrame macro="">
      <xdr:nvGraphicFramePr>
        <xdr:cNvPr id="14" name="Chart 13">
          <a:extLst>
            <a:ext uri="{FF2B5EF4-FFF2-40B4-BE49-F238E27FC236}">
              <a16:creationId xmlns:a16="http://schemas.microsoft.com/office/drawing/2014/main" id="{8004C694-6949-45A4-8634-EC72D056C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43</xdr:row>
      <xdr:rowOff>83344</xdr:rowOff>
    </xdr:from>
    <xdr:to>
      <xdr:col>6</xdr:col>
      <xdr:colOff>0</xdr:colOff>
      <xdr:row>58</xdr:row>
      <xdr:rowOff>11906</xdr:rowOff>
    </xdr:to>
    <xdr:graphicFrame macro="">
      <xdr:nvGraphicFramePr>
        <xdr:cNvPr id="15" name="Chart 14">
          <a:extLst>
            <a:ext uri="{FF2B5EF4-FFF2-40B4-BE49-F238E27FC236}">
              <a16:creationId xmlns:a16="http://schemas.microsoft.com/office/drawing/2014/main" id="{044576B9-962F-44DA-9522-E4888515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43</xdr:row>
      <xdr:rowOff>107156</xdr:rowOff>
    </xdr:from>
    <xdr:to>
      <xdr:col>12</xdr:col>
      <xdr:colOff>0</xdr:colOff>
      <xdr:row>58</xdr:row>
      <xdr:rowOff>11906</xdr:rowOff>
    </xdr:to>
    <xdr:graphicFrame macro="">
      <xdr:nvGraphicFramePr>
        <xdr:cNvPr id="16" name="Chart 15">
          <a:extLst>
            <a:ext uri="{FF2B5EF4-FFF2-40B4-BE49-F238E27FC236}">
              <a16:creationId xmlns:a16="http://schemas.microsoft.com/office/drawing/2014/main" id="{D2226BC9-0579-4C11-94E2-08A832FAC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97916666" backgroundQuery="1" createdVersion="8" refreshedVersion="8" minRefreshableVersion="3" recordCount="0" supportSubquery="1" supportAdvancedDrill="1" xr:uid="{415294AA-56BD-41D9-8CC8-837F5D273E5D}">
  <cacheSource type="external" connectionId="1"/>
  <cacheFields count="4">
    <cacheField name="[Table1].[product type].[product type]" caption="product type" numFmtId="0" hierarchy="19" level="1">
      <sharedItems count="6">
        <s v="BluetoothAdapters"/>
        <s v="Choppers"/>
        <s v="In-Ear"/>
        <s v="MicroSD"/>
        <s v="PenDrives"/>
        <s v="Repeaters&amp;Extenders"/>
      </sharedItems>
    </cacheField>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Sum of discounted_price]" caption="Sum of discounted_price" numFmtId="0" hierarchy="34" level="32767"/>
    <cacheField name="[Measures].[Sum of actual price]" caption="Sum of actual price" numFmtId="0" hierarchy="42"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1"/>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94212963" backgroundQuery="1" createdVersion="8" refreshedVersion="8" minRefreshableVersion="3" recordCount="0" supportSubquery="1" supportAdvancedDrill="1" xr:uid="{3BA9C22E-A3F7-459A-B5BF-DC4FB1F19C41}">
  <cacheSource type="external" connectionId="1"/>
  <cacheFields count="2">
    <cacheField name="[Measures].[Count of product type]" caption="Count of product type" numFmtId="0" hierarchy="27" level="32767"/>
    <cacheField name="[Table1].[price range bucket].[price range bucket]" caption="price range bucket" numFmtId="0" hierarchy="5" level="1">
      <sharedItems count="3">
        <s v="&lt;200"/>
        <s v="&gt;500"/>
        <s v="200-500"/>
      </sharedItems>
    </cacheField>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2" memberValueDatatype="130" unbalanced="0">
      <fieldsUsage count="2">
        <fieldUsage x="-1"/>
        <fieldUsage x="1"/>
      </fieldsUsage>
    </cacheHierarchy>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92939816" backgroundQuery="1" createdVersion="8" refreshedVersion="8" minRefreshableVersion="3" recordCount="0" supportSubquery="1" supportAdvancedDrill="1" xr:uid="{F1E0F520-BC78-4072-B874-FC1220209460}">
  <cacheSource type="external" connectionId="1"/>
  <cacheFields count="2">
    <cacheField name="[Table1].[product type].[product type]" caption="product type" numFmtId="0" hierarchy="19" level="1">
      <sharedItems count="10">
        <s v="DryIrons"/>
        <s v="In-Ear"/>
        <s v="InstantWaterHeaters"/>
        <s v="Mice"/>
        <s v="MixerGrinders"/>
        <s v="RemoteControls"/>
        <s v="Smartphones"/>
        <s v="SmartTelevisions"/>
        <s v="SmartWatches"/>
        <s v="USBCables"/>
      </sharedItems>
    </cacheField>
    <cacheField name="[Measures].[Count of rating grade]" caption="Count of rating grade" numFmtId="0" hierarchy="47"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81134262" backgroundQuery="1" createdVersion="8" refreshedVersion="8" minRefreshableVersion="3" recordCount="0" supportSubquery="1" supportAdvancedDrill="1" xr:uid="{E3D90452-8AED-4779-A125-57ECA3603D76}">
  <cacheSource type="external" connectionId="1"/>
  <cacheFields count="3">
    <cacheField name="[Table1].[product type].[product type]" caption="product type" numFmtId="0" hierarchy="19" level="1">
      <sharedItems count="5">
        <s v="In-Ear"/>
        <s v="Smartphones"/>
        <s v="SmartTelevisions"/>
        <s v="SmartWatches"/>
        <s v="USBCables"/>
      </sharedItems>
    </cacheField>
    <cacheField name="[Measures].[Sum of rating]" caption="Sum of rating" numFmtId="0" hierarchy="32" level="32767"/>
    <cacheField name="[Measures].[Sum of rating_count]" caption="Sum of rating_count" numFmtId="0" hierarchy="44"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88657406" backgroundQuery="1" createdVersion="8" refreshedVersion="8" minRefreshableVersion="3" recordCount="0" supportSubquery="1" supportAdvancedDrill="1" xr:uid="{D58621C9-3C4D-4AEB-8B40-91AC292EA63B}">
  <cacheSource type="external" connectionId="1"/>
  <cacheFields count="3">
    <cacheField name="[Table1].[product type].[product type]" caption="product type" numFmtId="0" hierarchy="19" level="1">
      <sharedItems count="6">
        <s v="BluetoothAdapters"/>
        <s v="Choppers"/>
        <s v="In-Ear"/>
        <s v="MicroSD"/>
        <s v="PenDrives"/>
        <s v="Repeaters&amp;Extenders"/>
      </sharedItems>
    </cacheField>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Sum of potential revenue]" caption="Sum of potential revenue" numFmtId="0" hierarchy="41"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1"/>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32112847225" backgroundQuery="1" createdVersion="8" refreshedVersion="8" minRefreshableVersion="3" recordCount="0" supportSubquery="1" supportAdvancedDrill="1" xr:uid="{0B37ACA1-119B-4781-B46B-1372C2AA9122}">
  <cacheSource type="external" connectionId="1"/>
  <cacheFields count="2">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Average of discounted_price]" caption="Average of discounted_price" numFmtId="0" hierarchy="49"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0"/>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86458335" backgroundQuery="1" createdVersion="8" refreshedVersion="8" minRefreshableVersion="3" recordCount="0" supportSubquery="1" supportAdvancedDrill="1" xr:uid="{6190F64E-7699-4B0C-96D8-D82EAD9F5CE9}">
  <cacheSource type="external" connectionId="1"/>
  <cacheFields count="3">
    <cacheField name="[Table1].[product type].[product type]" caption="product type" numFmtId="0" hierarchy="19" level="1">
      <sharedItems count="15">
        <s v="DryIrons"/>
        <s v="ElectricHeaters"/>
        <s v="ElectricKettles"/>
        <s v="FanHeaters"/>
        <s v="HDMICables"/>
        <s v="In-Ear"/>
        <s v="InstantWaterHeaters"/>
        <s v="LintShavers"/>
        <s v="Mice"/>
        <s v="MixerGrinders"/>
        <s v="RemoteControls"/>
        <s v="Smartphones"/>
        <s v="SmartTelevisions"/>
        <s v="SmartWatches"/>
        <s v="USBCables"/>
      </sharedItems>
    </cacheField>
    <cacheField name="[Table1].[rating].[rating]" caption="rating" numFmtId="0" hierarchy="9" level="1">
      <sharedItems containsSemiMixedTypes="0" containsString="0" containsNumber="1" minValue="2" maxValue="5" count="25">
        <n v="2"/>
        <n v="2.2999999999999998"/>
        <n v="2.6"/>
        <n v="2.8"/>
        <n v="2.9"/>
        <n v="3"/>
        <n v="3.1"/>
        <n v="3.2"/>
        <n v="3.3"/>
        <n v="3.4"/>
        <n v="3.5"/>
        <n v="3.6"/>
        <n v="3.7"/>
        <n v="3.8"/>
        <n v="3.9"/>
        <n v="4"/>
        <n v="4.0999999999999996"/>
        <n v="4.2"/>
        <n v="4.3"/>
        <n v="4.4000000000000004"/>
        <n v="4.5"/>
        <n v="4.5999999999999996"/>
        <n v="4.7"/>
        <n v="4.8"/>
        <n v="5"/>
      </sharedItems>
    </cacheField>
    <cacheField name="[Measures].[Count of product type]" caption="Count of product type" numFmtId="0" hierarchy="27"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2" memberValueDatatype="5" unbalanced="0">
      <fieldsUsage count="2">
        <fieldUsage x="-1"/>
        <fieldUsage x="1"/>
      </fieldsUsage>
    </cacheHierarchy>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79629631" backgroundQuery="1" createdVersion="8" refreshedVersion="8" minRefreshableVersion="3" recordCount="0" supportSubquery="1" supportAdvancedDrill="1" xr:uid="{7FDACF03-29CA-43E4-B313-0D0787B93DA2}">
  <cacheSource type="external" connectionId="1"/>
  <cacheFields count="2">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Count of product type]" caption="Count of product type" numFmtId="0" hierarchy="27"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0"/>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84143518" backgroundQuery="1" createdVersion="8" refreshedVersion="8" minRefreshableVersion="3" recordCount="0" supportSubquery="1" supportAdvancedDrill="1" xr:uid="{3859773B-6E8C-4961-9FA6-C0D416C98639}">
  <cacheSource type="external" connectionId="1"/>
  <cacheFields count="2">
    <cacheField name="[Table1].[product type].[product type]" caption="product type" numFmtId="0" hierarchy="19" level="1">
      <sharedItems count="10">
        <s v="DryIrons"/>
        <s v="In-Ear"/>
        <s v="InstantWaterHeaters"/>
        <s v="Mice"/>
        <s v="MixerGrinders"/>
        <s v="RemoteControls"/>
        <s v="Smartphones"/>
        <s v="SmartTelevisions"/>
        <s v="SmartWatches"/>
        <s v="USBCables"/>
      </sharedItems>
    </cacheField>
    <cacheField name="[Measures].[Sum of rating_count]" caption="Sum of rating_count" numFmtId="0" hierarchy="44"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9457870371" backgroundQuery="1" createdVersion="8" refreshedVersion="8" minRefreshableVersion="3" recordCount="0" supportSubquery="1" supportAdvancedDrill="1" xr:uid="{8584DAF2-8919-4E3D-95AF-9D715F4BC82C}">
  <cacheSource type="external" connectionId="1"/>
  <cacheFields count="3">
    <cacheField name="[Table1].[product type].[product type]" caption="product type" numFmtId="0" hierarchy="19" level="1">
      <sharedItems count="6">
        <s v="BluetoothAdapters"/>
        <s v="Choppers"/>
        <s v="In-Ear"/>
        <s v="MicroSD"/>
        <s v="PenDrives"/>
        <s v="Repeaters&amp;Extenders"/>
      </sharedItems>
    </cacheField>
    <cacheField name="[Table1].[Level of Discount].[Level of Discount]" caption="Level of Discount" numFmtId="0" hierarchy="7" level="1">
      <sharedItems count="4">
        <s v="&gt;50%"/>
        <s v="10%"/>
        <s v="10-25%"/>
        <s v="25-50%"/>
      </sharedItems>
    </cacheField>
    <cacheField name="[Measures].[Average of rating]" caption="Average of rating" numFmtId="0" hierarchy="33"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2" memberValueDatatype="130" unbalanced="0">
      <fieldsUsage count="2">
        <fieldUsage x="-1"/>
        <fieldUsage x="1"/>
      </fieldsUsage>
    </cacheHierarchy>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76967591" backgroundQuery="1" createdVersion="8" refreshedVersion="8" minRefreshableVersion="3" recordCount="0" supportSubquery="1" supportAdvancedDrill="1" xr:uid="{2672C503-6CC9-4741-9CE3-9277EBC89886}">
  <cacheSource type="external" connectionId="1"/>
  <cacheFields count="2">
    <cacheField name="[Table1].[product type].[product type]" caption="product type" numFmtId="0" hierarchy="19" level="1">
      <sharedItems count="10">
        <s v="DryIrons"/>
        <s v="In-Ear"/>
        <s v="InstantWaterHeaters"/>
        <s v="Mice"/>
        <s v="MixerGrinders"/>
        <s v="RemoteControls"/>
        <s v="Smartphones"/>
        <s v="SmartTelevisions"/>
        <s v="SmartWatches"/>
        <s v="USBCables"/>
      </sharedItems>
    </cacheField>
    <cacheField name="[Measures].[Count of discount rating]" caption="Count of discount rating" numFmtId="0" hierarchy="38"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96296296" backgroundQuery="1" createdVersion="8" refreshedVersion="8" minRefreshableVersion="3" recordCount="0" supportSubquery="1" supportAdvancedDrill="1" xr:uid="{F30BF68A-882C-4812-B352-EBA648988AEF}">
  <cacheSource type="external" connectionId="1"/>
  <cacheFields count="2">
    <cacheField name="[Table1].[product type].[product type]" caption="product type" numFmtId="0" hierarchy="19" level="1">
      <sharedItems count="5">
        <s v="BluetoothAdapters"/>
        <s v="Choppers"/>
        <s v="In-Ear"/>
        <s v="MicroSD"/>
        <s v="PenDrives"/>
      </sharedItems>
    </cacheField>
    <cacheField name="[Measures].[Average of rating]" caption="Average of rating" numFmtId="0" hierarchy="33"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82407409" backgroundQuery="1" createdVersion="8" refreshedVersion="8" minRefreshableVersion="3" recordCount="0" supportSubquery="1" supportAdvancedDrill="1" xr:uid="{63356CCC-1ACA-49ED-A562-A9E7767541EB}">
  <cacheSource type="external" connectionId="1"/>
  <cacheFields count="2">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Average of discount_percentage]" caption="Average of discount_percentage" numFmtId="0" hierarchy="24"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0"/>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hidden="1">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RY J" refreshedDate="45844.718090856484" backgroundQuery="1" createdVersion="8" refreshedVersion="8" minRefreshableVersion="3" recordCount="0" supportSubquery="1" supportAdvancedDrill="1" xr:uid="{A47D0E4F-ADC2-4B9C-A739-4D144EED3BEA}">
  <cacheSource type="external" connectionId="1"/>
  <cacheFields count="2">
    <cacheField name="[Table1].[category type].[category type]" caption="category type" numFmtId="0" hierarchy="16" level="1">
      <sharedItems count="9">
        <s v="Car&amp;Motorbike"/>
        <s v="Computers&amp;Accessories"/>
        <s v="Electronics"/>
        <s v="Health&amp;PersonalCare"/>
        <s v="Home&amp;Kitchen"/>
        <s v="HomeImprovement"/>
        <s v="MusicalInstruments"/>
        <s v="OfficeProducts"/>
        <s v="Toys&amp;Games"/>
      </sharedItems>
    </cacheField>
    <cacheField name="[Measures].[Sum of rating_count]" caption="Sum of rating_count" numFmtId="0" hierarchy="44" level="32767"/>
  </cacheFields>
  <cacheHierarchies count="50">
    <cacheHierarchy uniqueName="[Table1].[product_id]" caption="product_id" attribute="1" defaultMemberUniqueName="[Table1].[product_id].[All]" allUniqueName="[Table1].[product_id].[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discounted_price]" caption="discounted_price" attribute="1" defaultMemberUniqueName="[Table1].[discounted_price].[All]" allUniqueName="[Table1].[discounted_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price range bucket]" caption="price range bucket" attribute="1" defaultMemberUniqueName="[Table1].[price range bucket].[All]" allUniqueName="[Table1].[price range bucket].[All]" dimensionUniqueName="[Table1]" displayFolder="" count="0" memberValueDatatype="13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Table1].[Level of Discount]" caption="Level of Discount" attribute="1" defaultMemberUniqueName="[Table1].[Level of Discount].[All]" allUniqueName="[Table1].[Level of Discount].[All]" dimensionUniqueName="[Table1]" displayFolder="" count="0" memberValueDatatype="130" unbalanced="0"/>
    <cacheHierarchy uniqueName="[Table1].[discount rating]" caption="discount rating" attribute="1" defaultMemberUniqueName="[Table1].[discount rating].[All]" allUniqueName="[Table1].[discount rating].[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_count]" caption="rating_count" attribute="1" defaultMemberUniqueName="[Table1].[rating_count].[All]" allUniqueName="[Table1].[rating_count].[All]" dimensionUniqueName="[Table1]" displayFolder="" count="0" memberValueDatatype="20" unbalanced="0"/>
    <cacheHierarchy uniqueName="[Table1].[rating grade]" caption="rating grade" attribute="1" defaultMemberUniqueName="[Table1].[rating grade].[All]" allUniqueName="[Table1].[rating grade].[All]" dimensionUniqueName="[Table1]" displayFolder="" count="0" memberValueDatatype="20" unbalanced="0"/>
    <cacheHierarchy uniqueName="[Table1].[about_product]" caption="about_product" attribute="1" defaultMemberUniqueName="[Table1].[about_product].[All]" allUniqueName="[Table1].[about_product].[All]" dimensionUniqueName="[Table1]" displayFolder="" count="0" memberValueDatatype="130" unbalanced="0"/>
    <cacheHierarchy uniqueName="[Table1].[user_name]" caption="user_name" attribute="1" defaultMemberUniqueName="[Table1].[user_name].[All]" allUniqueName="[Table1].[user_name].[All]" dimensionUniqueName="[Table1]" displayFolder="" count="0" memberValueDatatype="130" unbalanced="0"/>
    <cacheHierarchy uniqueName="[Table1].[review_id]" caption="review_id" attribute="1" defaultMemberUniqueName="[Table1].[review_id].[All]" allUniqueName="[Table1].[review_id].[All]" dimensionUniqueName="[Table1]" displayFolder="" count="0" memberValueDatatype="130" unbalanced="0"/>
    <cacheHierarchy uniqueName="[Table1].[review_title]" caption="review_title" attribute="1" defaultMemberUniqueName="[Table1].[review_title].[All]" allUniqueName="[Table1].[review_title].[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2" memberValueDatatype="130" unbalanced="0">
      <fieldsUsage count="2">
        <fieldUsage x="-1"/>
        <fieldUsage x="0"/>
      </fieldsUsage>
    </cacheHierarchy>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rating score]" caption="rating score" attribute="1" defaultMemberUniqueName="[Table1].[rating score].[All]" allUniqueName="[Table1].[rating score].[All]" dimensionUniqueName="[Table1]" displayFolder="" count="0" memberValueDatatype="5"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Average of discount_percentage]" caption="Average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discount_percentage]" caption="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discount_percentage]" caption="Distinct Count of discount_percentage" measure="1" displayFolder="" measureGroup="Table1" count="0" hidden="1">
      <extLst>
        <ext xmlns:x15="http://schemas.microsoft.com/office/spreadsheetml/2010/11/main" uri="{B97F6D7D-B522-45F9-BDA1-12C45D357490}">
          <x15:cacheHierarchy aggregatedColumn="6"/>
        </ext>
      </extLst>
    </cacheHierarchy>
    <cacheHierarchy uniqueName="[Measures].[Count of product type]" caption="Count of product type" measure="1" displayFolder="" measureGroup="Table1" count="0" hidden="1">
      <extLst>
        <ext xmlns:x15="http://schemas.microsoft.com/office/spreadsheetml/2010/11/main" uri="{B97F6D7D-B522-45F9-BDA1-12C45D357490}">
          <x15:cacheHierarchy aggregatedColumn="19"/>
        </ext>
      </extLst>
    </cacheHierarchy>
    <cacheHierarchy uniqueName="[Measures].[Count of review_id]" caption="Count of review_id" measure="1" displayFolder="" measureGroup="Table1" count="0" hidden="1">
      <extLst>
        <ext xmlns:x15="http://schemas.microsoft.com/office/spreadsheetml/2010/11/main" uri="{B97F6D7D-B522-45F9-BDA1-12C45D357490}">
          <x15:cacheHierarchy aggregatedColumn="14"/>
        </ext>
      </extLst>
    </cacheHierarchy>
    <cacheHierarchy uniqueName="[Measures].[Count of review_title]" caption="Count of review_title" measure="1" displayFolder="" measureGroup="Table1"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Table1" count="0" hidden="1">
      <extLst>
        <ext xmlns:x15="http://schemas.microsoft.com/office/spreadsheetml/2010/11/main" uri="{B97F6D7D-B522-45F9-BDA1-12C45D357490}">
          <x15:cacheHierarchy aggregatedColumn="18"/>
        </ext>
      </extLst>
    </cacheHierarchy>
    <cacheHierarchy uniqueName="[Measures].[Average of rating score]" caption="Average of rating score" measure="1" displayFolder="" measureGroup="Table1" count="0" hidden="1">
      <extLst>
        <ext xmlns:x15="http://schemas.microsoft.com/office/spreadsheetml/2010/11/main" uri="{B97F6D7D-B522-45F9-BDA1-12C45D357490}">
          <x15:cacheHierarchy aggregatedColumn="1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Count of Column1]" caption="Count of Column1" measure="1" displayFolder="" measureGroup="Table1" count="0" hidden="1">
      <extLst>
        <ext xmlns:x15="http://schemas.microsoft.com/office/spreadsheetml/2010/11/main" uri="{B97F6D7D-B522-45F9-BDA1-12C45D357490}">
          <x15:cacheHierarchy aggregatedColumn="20"/>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discount rating]" caption="Count of discount rating" measure="1" displayFolder="" measureGroup="Table1" count="0" hidden="1">
      <extLst>
        <ext xmlns:x15="http://schemas.microsoft.com/office/spreadsheetml/2010/11/main" uri="{B97F6D7D-B522-45F9-BDA1-12C45D357490}">
          <x15:cacheHierarchy aggregatedColumn="8"/>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9"/>
        </ext>
      </extLst>
    </cacheHierarchy>
    <cacheHierarchy uniqueName="[Measures].[Count of potential revenue]" caption="Count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17"/>
        </ext>
      </extLst>
    </cacheHierarchy>
    <cacheHierarchy uniqueName="[Measures].[Sum of actual price]" caption="Sum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y uniqueName="[Measures].[Sum of rating_count]" caption="Sum of rating_count"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ating_count]" caption="Count of rating_count" measure="1" displayFolder="" measureGroup="Table1" count="0" hidden="1">
      <extLst>
        <ext xmlns:x15="http://schemas.microsoft.com/office/spreadsheetml/2010/11/main" uri="{B97F6D7D-B522-45F9-BDA1-12C45D357490}">
          <x15:cacheHierarchy aggregatedColumn="10"/>
        </ext>
      </extLst>
    </cacheHierarchy>
    <cacheHierarchy uniqueName="[Measures].[Sum of rating grade]" caption="Sum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rating grade]" caption="Count of rating grade" measure="1" displayFolder="" measureGroup="Table1" count="0" hidden="1">
      <extLst>
        <ext xmlns:x15="http://schemas.microsoft.com/office/spreadsheetml/2010/11/main" uri="{B97F6D7D-B522-45F9-BDA1-12C45D357490}">
          <x15:cacheHierarchy aggregatedColumn="11"/>
        </ext>
      </extLst>
    </cacheHierarchy>
    <cacheHierarchy uniqueName="[Measures].[Count of discounted_price]" caption="Count of discounted_price" measure="1" displayFolder="" measureGroup="Table1"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B8BC16-5A79-4185-851B-3D6613CA9196}" name="PivotTable6" cacheId="1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M3:O13" firstHeaderRow="0" firstDataRow="1" firstDataCol="1"/>
  <pivotFields count="4">
    <pivotField allDrilled="1" subtotalTop="0" showAll="0" measureFilter="1" defaultSubtotal="0" defaultAttributeDrillState="1">
      <items count="6">
        <item x="0"/>
        <item x="1"/>
        <item x="2"/>
        <item x="3"/>
        <item x="4"/>
        <item x="5"/>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Sum of actual price" fld="3" baseField="0" baseItem="0"/>
    <dataField name="Sum of discounted_price" fld="2" baseField="0" baseItem="0"/>
  </dataFields>
  <formats count="1">
    <format dxfId="57">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6" filterVal="6"/>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083D9C-C061-448A-86A5-B51AF5163E1E}" name="PivotTable4" cacheId="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G3:H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rating_count" fld="1" baseField="0" baseItem="0"/>
  </dataFields>
  <formats count="2">
    <format dxfId="68">
      <pivotArea collapsedLevelsAreSubtotals="1" fieldPosition="0">
        <references count="1">
          <reference field="0" count="1">
            <x v="0"/>
          </reference>
        </references>
      </pivotArea>
    </format>
    <format dxfId="6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1CFF46-D8B4-4C4D-853B-734B770B80CD}" name="PivotTable16" cacheId="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3:B3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product type" fld="0" subtotal="count" baseField="1" baseItem="0" numFmtId="1"/>
  </dataFields>
  <formats count="2">
    <format dxfId="70">
      <pivotArea outline="0" collapsedLevelsAreSubtotals="1" fieldPosition="0"/>
    </format>
    <format dxfId="6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986E06-019F-4F7B-A62D-31043F31A055}" name="PivotTable15" cacheId="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33:E44"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rating grade" fld="1" subtotal="count" baseField="0" baseItem="0"/>
  </dataFields>
  <formats count="1">
    <format dxfId="7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654F63-02CF-4D6D-8C6E-7C21F5E0250A}" name="PivotTable12" cacheId="1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M32:O38" firstHeaderRow="0"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rating" fld="1" baseField="0" baseItem="0"/>
    <dataField name="Sum of rating_count" fld="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2">
      <autoFilter ref="A1">
        <filterColumn colId="0">
          <top10 val="5" filterVal="5"/>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7E1497-D0FB-4224-B3EF-13A191EC9BA5}" name="PivotTable2" cacheId="1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M18:N28" firstHeaderRow="1" firstDataRow="1" firstDataCol="1"/>
  <pivotFields count="3">
    <pivotField allDrilled="1" subtotalTop="0" showAll="0" measureFilter="1" defaultSubtotal="0" defaultAttributeDrillState="1">
      <items count="6">
        <item x="0"/>
        <item x="1"/>
        <item x="2"/>
        <item x="3"/>
        <item x="4"/>
        <item x="5"/>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Items count="1">
    <i/>
  </colItems>
  <dataFields count="1">
    <dataField name="Sum of potential revenue" fld="2" baseField="0" baseItem="0" numFmtId="43"/>
  </dataFields>
  <formats count="1">
    <format dxfId="3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6" filterVal="6"/>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5E39C-A49E-4274-A141-669AB0247F58}" name="PivotTable11" cacheId="2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8:B28"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i>
    <i>
      <x v="4"/>
    </i>
    <i>
      <x v="1"/>
    </i>
    <i>
      <x v="3"/>
    </i>
    <i>
      <x v="6"/>
    </i>
    <i>
      <x v="5"/>
    </i>
    <i>
      <x v="7"/>
    </i>
    <i>
      <x v="8"/>
    </i>
    <i t="grand">
      <x/>
    </i>
  </rowItems>
  <colItems count="1">
    <i/>
  </colItems>
  <dataFields count="1">
    <dataField name="Average of discounted_price" fld="1" subtotal="average" baseField="0" baseItem="0"/>
  </dataFields>
  <formats count="2">
    <format dxfId="27">
      <pivotArea collapsedLevelsAreSubtotals="1" fieldPosition="0">
        <references count="1">
          <reference field="0" count="1">
            <x v="0"/>
          </reference>
        </references>
      </pivotArea>
    </format>
    <format dxfId="28">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5271C-D106-4407-A7D6-6A6569355F6E}" name="PivotTable9" cacheId="1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J18:K44" firstHeaderRow="1" firstDataRow="1" firstDataCol="1"/>
  <pivotFields count="3">
    <pivotField allDrilled="1" subtotalTop="0" showAll="0" measureFilter="1" defaultSubtotal="0" defaultAttributeDrillState="1">
      <items count="15">
        <item x="0"/>
        <item x="5"/>
        <item x="6"/>
        <item x="8"/>
        <item x="9"/>
        <item x="10"/>
        <item x="11"/>
        <item x="12"/>
        <item x="13"/>
        <item x="14"/>
        <item x="1"/>
        <item x="2"/>
        <item x="3"/>
        <item x="4"/>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type" fld="2" subtotal="count" baseField="0" baseItem="0"/>
  </dataFields>
  <formats count="1">
    <format dxfId="5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15" filterVal="1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8B297-9E99-44D7-A1A0-F8A77E6D27BF}" name="PivotTable3" cacheId="1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3:E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product type" fld="1" subtotal="count" baseField="0" baseItem="0" numFmtId="1"/>
  </dataFields>
  <formats count="2">
    <format dxfId="60">
      <pivotArea collapsedLevelsAreSubtotals="1" fieldPosition="0">
        <references count="1">
          <reference field="0" count="1">
            <x v="0"/>
          </reference>
        </references>
      </pivotArea>
    </format>
    <format dxfId="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62CF29-0A4E-4970-8820-CAD4C8C20F48}" name="PivotTable7" cacheId="1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18:E29"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6"/>
    </i>
    <i>
      <x v="9"/>
    </i>
    <i>
      <x v="8"/>
    </i>
    <i>
      <x v="7"/>
    </i>
    <i>
      <x v="3"/>
    </i>
    <i>
      <x v="4"/>
    </i>
    <i>
      <x/>
    </i>
    <i>
      <x v="2"/>
    </i>
    <i>
      <x v="5"/>
    </i>
    <i t="grand">
      <x/>
    </i>
  </rowItems>
  <colItems count="1">
    <i/>
  </colItems>
  <dataFields count="1">
    <dataField name="Sum of rating_count" fld="1" baseField="0" baseItem="0"/>
  </dataFields>
  <formats count="1">
    <format dxfId="6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9EA550-BD2D-4100-849A-F28FFD1872EF}" name="PivotTable10" cacheId="1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P18:Q23" firstHeaderRow="1" firstDataRow="1" firstDataCol="1"/>
  <pivotFields count="3">
    <pivotField allDrilled="1" subtotalTop="0" showAll="0" measureFilter="1" defaultSubtotal="0" defaultAttributeDrillState="1">
      <items count="6">
        <item x="0"/>
        <item x="1"/>
        <item x="2"/>
        <item x="3"/>
        <item x="4"/>
        <item x="5"/>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5">
    <i>
      <x/>
    </i>
    <i>
      <x v="3"/>
    </i>
    <i>
      <x v="2"/>
    </i>
    <i>
      <x v="1"/>
    </i>
    <i t="grand">
      <x/>
    </i>
  </rowItems>
  <colItems count="1">
    <i/>
  </colItems>
  <dataFields count="1">
    <dataField name="Average of rating" fld="2" subtotal="average" baseField="1" baseItem="0" numFmtId="2"/>
  </dataFields>
  <formats count="2">
    <format dxfId="62">
      <pivotArea outline="0" collapsedLevelsAreSubtotals="1" fieldPosition="0"/>
    </format>
    <format dxfId="2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6" filterVal="6"/>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6AEB9-9F2C-485D-BBDB-90321113FB7A}" name="PivotTable8" cacheId="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G18:H29"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discount rating" fld="1" subtotal="count" baseField="0" baseItem="0"/>
  </dataFields>
  <formats count="1">
    <format dxfId="63">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C41ACF-9DBB-46D9-9FB2-EC6A3C55EA7A}" name="PivotTable5" cacheId="1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J3:K9"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ing" fld="1" subtotal="average" baseField="0" baseItem="0"/>
  </dataFields>
  <formats count="1">
    <format dxfId="6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B38683-2D0D-4619-88C4-9DDD0B778A5F}" name="PivotTable1" cacheId="1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Average of discount_percentage" fld="1" subtotal="average" baseField="0" baseItem="0" numFmtId="2"/>
  </dataFields>
  <formats count="2">
    <format dxfId="66">
      <pivotArea collapsedLevelsAreSubtotals="1" fieldPosition="0">
        <references count="1">
          <reference field="0" count="1">
            <x v="0"/>
          </reference>
        </references>
      </pivotArea>
    </format>
    <format dxfId="6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new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3FCA3-FAD0-44EF-AE9C-B448EF1A23FC}" name="Table1" displayName="Table1" ref="A1:U1350" totalsRowShown="0" headerRowDxfId="56" headerRowBorderDxfId="55" tableBorderDxfId="54" totalsRowBorderDxfId="53">
  <sortState xmlns:xlrd2="http://schemas.microsoft.com/office/spreadsheetml/2017/richdata2" ref="A2:P1350">
    <sortCondition ref="A2:A1350"/>
  </sortState>
  <tableColumns count="21">
    <tableColumn id="1" xr3:uid="{3F0BA117-340A-4BE2-8C63-8C1FB9D51666}" name="product_id" dataDxfId="52"/>
    <tableColumn id="2" xr3:uid="{3677E4D9-59D7-4577-8D88-4307022E05EA}" name="product_name" dataDxfId="51"/>
    <tableColumn id="3" xr3:uid="{6F96D67F-5BB8-411B-8391-65BAB5D8018F}" name="category" dataDxfId="50"/>
    <tableColumn id="4" xr3:uid="{2A327415-673E-4284-A0A6-53E73837B7C8}" name="discounted_price" dataDxfId="49"/>
    <tableColumn id="5" xr3:uid="{B8B13BE3-29D1-4150-AB5D-FCFE7CBB05CB}" name="actual price" dataDxfId="48" dataCellStyle="Currency"/>
    <tableColumn id="16" xr3:uid="{D351B220-E6D9-409D-AF18-F351FEB9EEAF}" name="price range bucket" dataDxfId="47" dataCellStyle="Currency">
      <calculatedColumnFormula>IF(E2&lt;200,"&lt;200",IF(E2&lt;=500,"200-500","&gt;500"))</calculatedColumnFormula>
    </tableColumn>
    <tableColumn id="6" xr3:uid="{A85B4274-31B6-4E1F-B20C-BF9D101A5188}" name="discount_percentage" dataDxfId="46" dataCellStyle="Percent"/>
    <tableColumn id="19" xr3:uid="{F392D58C-4C85-4A35-A2C4-F4DFF2A0DDF5}" name="Level of Discount" dataDxfId="30" dataCellStyle="Percent">
      <calculatedColumnFormula>IF(G2&lt;10%,"10%", IF(G2&lt;25%,"10-25%", IF(G2&lt;50%,"25-50%","&gt;50%")))</calculatedColumnFormula>
    </tableColumn>
    <tableColumn id="22" xr3:uid="{F2370FE0-6FED-484C-84C7-CA5D722266BF}" name="discount rating" dataDxfId="45" dataCellStyle="Percent">
      <calculatedColumnFormula>IF(G2&lt;0.5,"&lt;50%","&gt;=50%")</calculatedColumnFormula>
    </tableColumn>
    <tableColumn id="7" xr3:uid="{1E35B61B-84AB-4FA8-9285-ACF0327DDB30}" name="rating" dataDxfId="44"/>
    <tableColumn id="8" xr3:uid="{A771E0B1-EE27-4719-891E-871E8F3BD547}" name="rating_count" dataDxfId="43" dataCellStyle="Comma"/>
    <tableColumn id="10" xr3:uid="{06F77994-834E-42E4-86B1-D15E396B4412}" name="rating grade" dataDxfId="42" dataCellStyle="Comma">
      <calculatedColumnFormula>IF(K2&lt;1000, 1, 2)</calculatedColumnFormula>
    </tableColumn>
    <tableColumn id="9" xr3:uid="{8528C29E-8810-4700-B977-E912890CFAD8}" name="about_product" dataDxfId="41"/>
    <tableColumn id="11" xr3:uid="{70110DEA-5CAC-49FD-8524-E6A8BE6D0BB2}" name="user_name" dataDxfId="40"/>
    <tableColumn id="12" xr3:uid="{BBA47D12-2AF4-482F-B298-3E019AEA15E2}" name="review_id" dataDxfId="39"/>
    <tableColumn id="13" xr3:uid="{3926D041-C42C-47C4-8E5D-24CA87F5EE2D}" name="review_title" dataDxfId="38"/>
    <tableColumn id="14" xr3:uid="{D09F3B11-2AEB-4192-A4B9-16AB4BE386DD}" name="category type" dataDxfId="37">
      <calculatedColumnFormula>IFERROR(LEFT(C2, FIND("|",C2)-1),C2)</calculatedColumnFormula>
    </tableColumn>
    <tableColumn id="15" xr3:uid="{68B7A229-4F64-48F1-B101-E31282A0558A}" name="potential revenue" dataDxfId="36">
      <calculatedColumnFormula>E2*K2</calculatedColumnFormula>
    </tableColumn>
    <tableColumn id="17" xr3:uid="{3F28DFE2-1575-4319-A296-F1815276CC93}" name="rating score" dataDxfId="35">
      <calculatedColumnFormula>J2*K2</calculatedColumnFormula>
    </tableColumn>
    <tableColumn id="18" xr3:uid="{5AD61A65-280A-4CEC-8840-B8A39DD293A5}" name="product type" dataDxfId="34">
      <calculatedColumnFormula>TRIM(RIGHT(C2,LEN(C2)-FIND("@",SUBSTITUTE(C2,"|","@",LEN(C2)-LEN(SUBSTITUTE(C2,"|",""))))))</calculatedColumnFormula>
    </tableColumn>
    <tableColumn id="21" xr3:uid="{EF1B8B8F-0BEC-4371-AD32-6C3A26973583}" name="Column1" dataDxfId="33"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5356-9F19-40E2-BB18-085B370C91C1}">
  <dimension ref="A2:Q44"/>
  <sheetViews>
    <sheetView tabSelected="1" topLeftCell="H16" zoomScale="80" zoomScaleNormal="80" workbookViewId="0">
      <selection activeCell="O40" sqref="O40"/>
    </sheetView>
  </sheetViews>
  <sheetFormatPr defaultRowHeight="15"/>
  <cols>
    <col min="1" max="1" width="21.33203125" bestFit="1" customWidth="1"/>
    <col min="2" max="2" width="25.5546875" bestFit="1" customWidth="1"/>
    <col min="3" max="3" width="23.21875" bestFit="1" customWidth="1"/>
    <col min="4" max="4" width="17.77734375" bestFit="1" customWidth="1"/>
    <col min="5" max="5" width="19.33203125" bestFit="1" customWidth="1"/>
    <col min="6" max="6" width="3.44140625" customWidth="1"/>
    <col min="7" max="7" width="21.33203125" bestFit="1" customWidth="1"/>
    <col min="8" max="8" width="18.44140625" bestFit="1" customWidth="1"/>
    <col min="9" max="9" width="19" bestFit="1" customWidth="1"/>
    <col min="10" max="10" width="16" bestFit="1" customWidth="1"/>
    <col min="11" max="11" width="15.21875" bestFit="1" customWidth="1"/>
    <col min="12" max="12" width="12.33203125" bestFit="1" customWidth="1"/>
    <col min="13" max="13" width="21.33203125" bestFit="1" customWidth="1"/>
    <col min="14" max="14" width="17.6640625" bestFit="1" customWidth="1"/>
    <col min="15" max="15" width="22.6640625" bestFit="1" customWidth="1"/>
    <col min="16" max="16" width="12.77734375" bestFit="1" customWidth="1"/>
    <col min="17" max="17" width="15.21875" bestFit="1" customWidth="1"/>
    <col min="18" max="18" width="5" bestFit="1" customWidth="1"/>
    <col min="19" max="20" width="6" bestFit="1" customWidth="1"/>
    <col min="21" max="21" width="5" bestFit="1" customWidth="1"/>
    <col min="22" max="22" width="6" bestFit="1" customWidth="1"/>
    <col min="23" max="24" width="5" bestFit="1" customWidth="1"/>
    <col min="25" max="25" width="6" bestFit="1" customWidth="1"/>
    <col min="26" max="26" width="5" bestFit="1" customWidth="1"/>
    <col min="27" max="28" width="6" bestFit="1" customWidth="1"/>
    <col min="29" max="29" width="5" bestFit="1" customWidth="1"/>
    <col min="30" max="30" width="6" bestFit="1" customWidth="1"/>
    <col min="31" max="34" width="5" bestFit="1" customWidth="1"/>
    <col min="35" max="35" width="6" bestFit="1" customWidth="1"/>
    <col min="36" max="36" width="5" bestFit="1" customWidth="1"/>
    <col min="37" max="39" width="6" bestFit="1" customWidth="1"/>
    <col min="40" max="41" width="5" bestFit="1" customWidth="1"/>
    <col min="42" max="44" width="6" bestFit="1" customWidth="1"/>
    <col min="45" max="45" width="4" bestFit="1" customWidth="1"/>
    <col min="46" max="47" width="5" bestFit="1" customWidth="1"/>
    <col min="48" max="48" width="6" bestFit="1" customWidth="1"/>
    <col min="49" max="51" width="5" bestFit="1" customWidth="1"/>
    <col min="52" max="53" width="6" bestFit="1" customWidth="1"/>
    <col min="54" max="56" width="5" bestFit="1" customWidth="1"/>
    <col min="57" max="58" width="6" bestFit="1" customWidth="1"/>
    <col min="59" max="59" width="5" bestFit="1" customWidth="1"/>
    <col min="60" max="61" width="6" bestFit="1" customWidth="1"/>
    <col min="62" max="63" width="5" bestFit="1" customWidth="1"/>
    <col min="64" max="64" width="6" bestFit="1" customWidth="1"/>
    <col min="65" max="65" width="5" bestFit="1" customWidth="1"/>
    <col min="66" max="66" width="6" bestFit="1" customWidth="1"/>
    <col min="67" max="69" width="5" bestFit="1" customWidth="1"/>
    <col min="70" max="70" width="6" bestFit="1" customWidth="1"/>
    <col min="71" max="71" width="5" bestFit="1" customWidth="1"/>
    <col min="72" max="72" width="6" bestFit="1" customWidth="1"/>
    <col min="73" max="74" width="5" bestFit="1" customWidth="1"/>
    <col min="75" max="75" width="4" bestFit="1" customWidth="1"/>
    <col min="76" max="76" width="5" bestFit="1" customWidth="1"/>
    <col min="77" max="79" width="6" bestFit="1" customWidth="1"/>
    <col min="80" max="80" width="4" bestFit="1" customWidth="1"/>
    <col min="81" max="81" width="5" bestFit="1" customWidth="1"/>
    <col min="82" max="82" width="6" bestFit="1" customWidth="1"/>
    <col min="83" max="87" width="5" bestFit="1" customWidth="1"/>
    <col min="88" max="90" width="6" bestFit="1" customWidth="1"/>
    <col min="91" max="91" width="4" bestFit="1" customWidth="1"/>
    <col min="92" max="92" width="5" bestFit="1" customWidth="1"/>
    <col min="93" max="93" width="6" bestFit="1" customWidth="1"/>
    <col min="94" max="97" width="5" bestFit="1" customWidth="1"/>
    <col min="98" max="98" width="6" bestFit="1" customWidth="1"/>
    <col min="99" max="99" width="4" bestFit="1" customWidth="1"/>
    <col min="100" max="100" width="5" bestFit="1" customWidth="1"/>
    <col min="101" max="101" width="6" bestFit="1" customWidth="1"/>
    <col min="102" max="103" width="5" bestFit="1" customWidth="1"/>
    <col min="104" max="106" width="6" bestFit="1" customWidth="1"/>
    <col min="107" max="107" width="5" bestFit="1" customWidth="1"/>
    <col min="108" max="108" width="4" bestFit="1" customWidth="1"/>
    <col min="109" max="110" width="5" bestFit="1" customWidth="1"/>
    <col min="111" max="111" width="4" bestFit="1" customWidth="1"/>
    <col min="112" max="116" width="5" bestFit="1" customWidth="1"/>
    <col min="117" max="117" width="6" bestFit="1" customWidth="1"/>
    <col min="118" max="118" width="4" bestFit="1" customWidth="1"/>
    <col min="119" max="119" width="5" bestFit="1" customWidth="1"/>
    <col min="120" max="120" width="6" bestFit="1" customWidth="1"/>
    <col min="121" max="124" width="5" bestFit="1" customWidth="1"/>
    <col min="125" max="126" width="6" bestFit="1" customWidth="1"/>
    <col min="127" max="127" width="5" bestFit="1" customWidth="1"/>
    <col min="128" max="129" width="6" bestFit="1" customWidth="1"/>
    <col min="130" max="132" width="5" bestFit="1" customWidth="1"/>
    <col min="133" max="133" width="6" bestFit="1" customWidth="1"/>
    <col min="134" max="135" width="5" bestFit="1" customWidth="1"/>
    <col min="136" max="136" width="6" bestFit="1" customWidth="1"/>
    <col min="137" max="137" width="5" bestFit="1" customWidth="1"/>
    <col min="138" max="138" width="4" bestFit="1" customWidth="1"/>
    <col min="139" max="140" width="5" bestFit="1" customWidth="1"/>
    <col min="141" max="143" width="6" bestFit="1" customWidth="1"/>
    <col min="144" max="144" width="4" bestFit="1" customWidth="1"/>
    <col min="145" max="145" width="5" bestFit="1" customWidth="1"/>
    <col min="146" max="148" width="6" bestFit="1" customWidth="1"/>
    <col min="149" max="150" width="5" bestFit="1" customWidth="1"/>
    <col min="151" max="152" width="6" bestFit="1" customWidth="1"/>
    <col min="153" max="153" width="4" bestFit="1" customWidth="1"/>
    <col min="154" max="155" width="5" bestFit="1" customWidth="1"/>
    <col min="156" max="158" width="6" bestFit="1" customWidth="1"/>
    <col min="159" max="160" width="4" bestFit="1" customWidth="1"/>
    <col min="161" max="161" width="5" bestFit="1" customWidth="1"/>
    <col min="162" max="162" width="6" bestFit="1" customWidth="1"/>
    <col min="163" max="164" width="5" bestFit="1" customWidth="1"/>
    <col min="165" max="165" width="6" bestFit="1" customWidth="1"/>
    <col min="166" max="166" width="4" bestFit="1" customWidth="1"/>
    <col min="167" max="168" width="5" bestFit="1" customWidth="1"/>
    <col min="169" max="169" width="6" bestFit="1" customWidth="1"/>
    <col min="170" max="170" width="5" bestFit="1" customWidth="1"/>
    <col min="171" max="171" width="4" bestFit="1" customWidth="1"/>
    <col min="172" max="173" width="5" bestFit="1" customWidth="1"/>
    <col min="174" max="174" width="4" bestFit="1" customWidth="1"/>
    <col min="175" max="175" width="5" bestFit="1" customWidth="1"/>
    <col min="176" max="177" width="6" bestFit="1" customWidth="1"/>
    <col min="178" max="178" width="5" bestFit="1" customWidth="1"/>
    <col min="179" max="179" width="6" bestFit="1" customWidth="1"/>
    <col min="180" max="180" width="5" bestFit="1" customWidth="1"/>
    <col min="181" max="181" width="6" bestFit="1" customWidth="1"/>
    <col min="182" max="182" width="4" bestFit="1" customWidth="1"/>
    <col min="183" max="185" width="5" bestFit="1" customWidth="1"/>
    <col min="186" max="188" width="6" bestFit="1" customWidth="1"/>
    <col min="189" max="189" width="4" bestFit="1" customWidth="1"/>
    <col min="190" max="195" width="5" bestFit="1" customWidth="1"/>
    <col min="196" max="196" width="6" bestFit="1" customWidth="1"/>
    <col min="197" max="197" width="4" bestFit="1" customWidth="1"/>
    <col min="198" max="201" width="5" bestFit="1" customWidth="1"/>
    <col min="202" max="202" width="6" bestFit="1" customWidth="1"/>
    <col min="203" max="205" width="5" bestFit="1" customWidth="1"/>
    <col min="206" max="206" width="6" bestFit="1" customWidth="1"/>
    <col min="207" max="208" width="5" bestFit="1" customWidth="1"/>
    <col min="209" max="209" width="6" bestFit="1" customWidth="1"/>
    <col min="210" max="211" width="5" bestFit="1" customWidth="1"/>
    <col min="212" max="212" width="6" bestFit="1" customWidth="1"/>
    <col min="213" max="217" width="5" bestFit="1" customWidth="1"/>
    <col min="218" max="220" width="6" bestFit="1" customWidth="1"/>
    <col min="221" max="221" width="4" bestFit="1" customWidth="1"/>
    <col min="222" max="226" width="5" bestFit="1" customWidth="1"/>
    <col min="227" max="227" width="6" bestFit="1" customWidth="1"/>
    <col min="228" max="228" width="4" bestFit="1" customWidth="1"/>
    <col min="229" max="229" width="5" bestFit="1" customWidth="1"/>
    <col min="230" max="230" width="4" bestFit="1" customWidth="1"/>
    <col min="231" max="234" width="5" bestFit="1" customWidth="1"/>
    <col min="235" max="236" width="6" bestFit="1" customWidth="1"/>
    <col min="237" max="237" width="4" bestFit="1" customWidth="1"/>
    <col min="238" max="238" width="6" bestFit="1" customWidth="1"/>
    <col min="239" max="244" width="5" bestFit="1" customWidth="1"/>
    <col min="245" max="245" width="6" bestFit="1" customWidth="1"/>
    <col min="246" max="246" width="5" bestFit="1" customWidth="1"/>
    <col min="247" max="247" width="4" bestFit="1" customWidth="1"/>
    <col min="248" max="249" width="5" bestFit="1" customWidth="1"/>
    <col min="250" max="250" width="6" bestFit="1" customWidth="1"/>
    <col min="251" max="251" width="4" bestFit="1" customWidth="1"/>
    <col min="252" max="253" width="5" bestFit="1" customWidth="1"/>
    <col min="254" max="256" width="6" bestFit="1" customWidth="1"/>
    <col min="257" max="257" width="4" bestFit="1" customWidth="1"/>
    <col min="258" max="259" width="6" bestFit="1" customWidth="1"/>
    <col min="260" max="262" width="5" bestFit="1" customWidth="1"/>
    <col min="263" max="263" width="6" bestFit="1" customWidth="1"/>
    <col min="264" max="265" width="5" bestFit="1" customWidth="1"/>
    <col min="266" max="266" width="4" bestFit="1" customWidth="1"/>
    <col min="267" max="268" width="5" bestFit="1" customWidth="1"/>
    <col min="269" max="269" width="6" bestFit="1" customWidth="1"/>
    <col min="270" max="270" width="5" bestFit="1" customWidth="1"/>
    <col min="271" max="271" width="4" bestFit="1" customWidth="1"/>
    <col min="272" max="274" width="5" bestFit="1" customWidth="1"/>
    <col min="275" max="275" width="6" bestFit="1" customWidth="1"/>
    <col min="276" max="276" width="3" bestFit="1" customWidth="1"/>
    <col min="277" max="277" width="6" bestFit="1" customWidth="1"/>
    <col min="278" max="278" width="4" bestFit="1" customWidth="1"/>
    <col min="279" max="279" width="5" bestFit="1" customWidth="1"/>
    <col min="280" max="280" width="6" bestFit="1" customWidth="1"/>
    <col min="281" max="281" width="5" bestFit="1" customWidth="1"/>
    <col min="282" max="284" width="6" bestFit="1" customWidth="1"/>
    <col min="285" max="287" width="5" bestFit="1" customWidth="1"/>
    <col min="288" max="288" width="4" bestFit="1" customWidth="1"/>
    <col min="289" max="289" width="6" bestFit="1" customWidth="1"/>
    <col min="290" max="292" width="5" bestFit="1" customWidth="1"/>
    <col min="293" max="293" width="4" bestFit="1" customWidth="1"/>
    <col min="294" max="296" width="5" bestFit="1" customWidth="1"/>
    <col min="297" max="297" width="6" bestFit="1" customWidth="1"/>
    <col min="298" max="299" width="5" bestFit="1" customWidth="1"/>
    <col min="300" max="300" width="4" bestFit="1" customWidth="1"/>
    <col min="301" max="301" width="5" bestFit="1" customWidth="1"/>
    <col min="302" max="302" width="4" bestFit="1" customWidth="1"/>
    <col min="303" max="305" width="5" bestFit="1" customWidth="1"/>
    <col min="306" max="307" width="6" bestFit="1" customWidth="1"/>
    <col min="308" max="308" width="4" bestFit="1" customWidth="1"/>
    <col min="309" max="311" width="5" bestFit="1" customWidth="1"/>
    <col min="312" max="312" width="6" bestFit="1" customWidth="1"/>
    <col min="313" max="316" width="5" bestFit="1" customWidth="1"/>
    <col min="317" max="317" width="4" bestFit="1" customWidth="1"/>
    <col min="318" max="319" width="5" bestFit="1" customWidth="1"/>
    <col min="320" max="320" width="6" bestFit="1" customWidth="1"/>
    <col min="321" max="321" width="5" bestFit="1" customWidth="1"/>
    <col min="322" max="322" width="6" bestFit="1" customWidth="1"/>
    <col min="323" max="323" width="5" bestFit="1" customWidth="1"/>
    <col min="324" max="324" width="4" bestFit="1" customWidth="1"/>
    <col min="325" max="325" width="5" bestFit="1" customWidth="1"/>
    <col min="326" max="326" width="4" bestFit="1" customWidth="1"/>
    <col min="327" max="327" width="6" bestFit="1" customWidth="1"/>
    <col min="328" max="329" width="5" bestFit="1" customWidth="1"/>
    <col min="330" max="332" width="6" bestFit="1" customWidth="1"/>
    <col min="333" max="333" width="3" bestFit="1" customWidth="1"/>
    <col min="334" max="334" width="4" bestFit="1" customWidth="1"/>
    <col min="335" max="335" width="5" bestFit="1" customWidth="1"/>
    <col min="336" max="337" width="6" bestFit="1" customWidth="1"/>
    <col min="338" max="338" width="4" bestFit="1" customWidth="1"/>
    <col min="339" max="340" width="5" bestFit="1" customWidth="1"/>
    <col min="341" max="342" width="6" bestFit="1" customWidth="1"/>
    <col min="343" max="344" width="5" bestFit="1" customWidth="1"/>
    <col min="345" max="345" width="4" bestFit="1" customWidth="1"/>
    <col min="346" max="349" width="5" bestFit="1" customWidth="1"/>
    <col min="350" max="350" width="6" bestFit="1" customWidth="1"/>
    <col min="351" max="351" width="4" bestFit="1" customWidth="1"/>
    <col min="352" max="353" width="5" bestFit="1" customWidth="1"/>
    <col min="354" max="354" width="6" bestFit="1" customWidth="1"/>
    <col min="355" max="358" width="5" bestFit="1" customWidth="1"/>
    <col min="359" max="359" width="3" bestFit="1" customWidth="1"/>
    <col min="360" max="361" width="4" bestFit="1" customWidth="1"/>
    <col min="362" max="364" width="6" bestFit="1" customWidth="1"/>
    <col min="365" max="365" width="5" bestFit="1" customWidth="1"/>
    <col min="366" max="367" width="6" bestFit="1" customWidth="1"/>
    <col min="368" max="372" width="5" bestFit="1" customWidth="1"/>
    <col min="373" max="373" width="4" bestFit="1" customWidth="1"/>
    <col min="374" max="375" width="5" bestFit="1" customWidth="1"/>
    <col min="376" max="376" width="4" bestFit="1" customWidth="1"/>
    <col min="377" max="379" width="5" bestFit="1" customWidth="1"/>
    <col min="380" max="380" width="4" bestFit="1" customWidth="1"/>
    <col min="381" max="381" width="5" bestFit="1" customWidth="1"/>
    <col min="382" max="382" width="4" bestFit="1" customWidth="1"/>
    <col min="383" max="383" width="5" bestFit="1" customWidth="1"/>
    <col min="384" max="384" width="6" bestFit="1" customWidth="1"/>
    <col min="385" max="385" width="4" bestFit="1" customWidth="1"/>
    <col min="386" max="387" width="5" bestFit="1" customWidth="1"/>
    <col min="388" max="388" width="4" bestFit="1" customWidth="1"/>
    <col min="389" max="390" width="5" bestFit="1" customWidth="1"/>
    <col min="391" max="392" width="6" bestFit="1" customWidth="1"/>
    <col min="393" max="393" width="7" bestFit="1" customWidth="1"/>
    <col min="394" max="395" width="5" bestFit="1" customWidth="1"/>
    <col min="396" max="396" width="6" bestFit="1" customWidth="1"/>
    <col min="397" max="398" width="5" bestFit="1" customWidth="1"/>
    <col min="399" max="399" width="4" bestFit="1" customWidth="1"/>
    <col min="400" max="403" width="5" bestFit="1" customWidth="1"/>
    <col min="404" max="405" width="4" bestFit="1" customWidth="1"/>
    <col min="406" max="406" width="6" bestFit="1" customWidth="1"/>
    <col min="407" max="407" width="3" bestFit="1" customWidth="1"/>
    <col min="408" max="408" width="4" bestFit="1" customWidth="1"/>
    <col min="409" max="410" width="5" bestFit="1" customWidth="1"/>
    <col min="411" max="411" width="4" bestFit="1" customWidth="1"/>
    <col min="412" max="412" width="6" bestFit="1" customWidth="1"/>
    <col min="413" max="414" width="4" bestFit="1" customWidth="1"/>
    <col min="415" max="416" width="5" bestFit="1" customWidth="1"/>
    <col min="417" max="417" width="4" bestFit="1" customWidth="1"/>
    <col min="418" max="418" width="3" bestFit="1" customWidth="1"/>
    <col min="419" max="420" width="5" bestFit="1" customWidth="1"/>
    <col min="421" max="421" width="4" bestFit="1" customWidth="1"/>
    <col min="422" max="422" width="5" bestFit="1" customWidth="1"/>
    <col min="423" max="425" width="6" bestFit="1" customWidth="1"/>
    <col min="426" max="428" width="5" bestFit="1" customWidth="1"/>
    <col min="429" max="429" width="4" bestFit="1" customWidth="1"/>
    <col min="430" max="432" width="5" bestFit="1" customWidth="1"/>
    <col min="433" max="433" width="4" bestFit="1" customWidth="1"/>
    <col min="434" max="434" width="5" bestFit="1" customWidth="1"/>
    <col min="435" max="435" width="6" bestFit="1" customWidth="1"/>
    <col min="436" max="437" width="4" bestFit="1" customWidth="1"/>
    <col min="438" max="438" width="5" bestFit="1" customWidth="1"/>
    <col min="439" max="439" width="3" bestFit="1" customWidth="1"/>
    <col min="440" max="440" width="4" bestFit="1" customWidth="1"/>
    <col min="441" max="442" width="5" bestFit="1" customWidth="1"/>
    <col min="443" max="444" width="6" bestFit="1" customWidth="1"/>
    <col min="445" max="448" width="4" bestFit="1" customWidth="1"/>
    <col min="449" max="452" width="5" bestFit="1" customWidth="1"/>
    <col min="453" max="457" width="4" bestFit="1" customWidth="1"/>
    <col min="458" max="458" width="5" bestFit="1" customWidth="1"/>
    <col min="459" max="459" width="6" bestFit="1" customWidth="1"/>
    <col min="460" max="460" width="5" bestFit="1" customWidth="1"/>
    <col min="461" max="462" width="6" bestFit="1" customWidth="1"/>
    <col min="463" max="463" width="10.88671875" bestFit="1" customWidth="1"/>
  </cols>
  <sheetData>
    <row r="2" spans="1:15">
      <c r="A2" s="19" t="s">
        <v>7778</v>
      </c>
      <c r="D2" s="19" t="s">
        <v>7777</v>
      </c>
      <c r="G2" s="19" t="s">
        <v>7776</v>
      </c>
      <c r="J2" s="19" t="s">
        <v>7779</v>
      </c>
      <c r="M2" s="19" t="s">
        <v>7780</v>
      </c>
    </row>
    <row r="3" spans="1:15">
      <c r="A3" s="11" t="s">
        <v>7744</v>
      </c>
      <c r="B3" t="s">
        <v>7746</v>
      </c>
      <c r="D3" s="11" t="s">
        <v>7744</v>
      </c>
      <c r="E3" t="s">
        <v>7775</v>
      </c>
      <c r="G3" s="11" t="s">
        <v>7744</v>
      </c>
      <c r="H3" t="s">
        <v>7793</v>
      </c>
      <c r="J3" s="11" t="s">
        <v>7744</v>
      </c>
      <c r="K3" t="s">
        <v>7803</v>
      </c>
      <c r="M3" s="11" t="s">
        <v>7744</v>
      </c>
      <c r="N3" t="s">
        <v>7804</v>
      </c>
      <c r="O3" t="s">
        <v>7781</v>
      </c>
    </row>
    <row r="4" spans="1:15">
      <c r="A4" s="12" t="s">
        <v>7752</v>
      </c>
      <c r="B4" s="13">
        <v>0.42</v>
      </c>
      <c r="D4" s="12" t="s">
        <v>7752</v>
      </c>
      <c r="E4" s="18">
        <v>1</v>
      </c>
      <c r="G4" s="12" t="s">
        <v>7752</v>
      </c>
      <c r="H4" s="18">
        <v>1118</v>
      </c>
      <c r="J4" s="12" t="s">
        <v>7761</v>
      </c>
      <c r="K4" s="18">
        <v>4.3</v>
      </c>
      <c r="M4" s="12" t="s">
        <v>7752</v>
      </c>
      <c r="N4" s="18">
        <v>4000</v>
      </c>
      <c r="O4" s="18">
        <v>2339</v>
      </c>
    </row>
    <row r="5" spans="1:15">
      <c r="A5" s="12" t="s">
        <v>7753</v>
      </c>
      <c r="B5" s="13">
        <v>0.53037433155080216</v>
      </c>
      <c r="D5" s="12" t="s">
        <v>7753</v>
      </c>
      <c r="E5" s="18">
        <v>374</v>
      </c>
      <c r="G5" s="12" t="s">
        <v>7753</v>
      </c>
      <c r="H5" s="18">
        <v>6335386</v>
      </c>
      <c r="J5" s="12" t="s">
        <v>7771</v>
      </c>
      <c r="K5" s="18">
        <v>4.0999999999999996</v>
      </c>
      <c r="M5" s="12" t="s">
        <v>7753</v>
      </c>
      <c r="N5" s="18">
        <v>694355.62</v>
      </c>
      <c r="O5" s="18">
        <v>355209.36</v>
      </c>
    </row>
    <row r="6" spans="1:15">
      <c r="A6" s="12" t="s">
        <v>7754</v>
      </c>
      <c r="B6" s="13">
        <v>0.49912244897959185</v>
      </c>
      <c r="D6" s="12" t="s">
        <v>7754</v>
      </c>
      <c r="E6" s="18">
        <v>490</v>
      </c>
      <c r="G6" s="12" t="s">
        <v>7754</v>
      </c>
      <c r="H6" s="18">
        <v>14208405</v>
      </c>
      <c r="J6" s="12" t="s">
        <v>7765</v>
      </c>
      <c r="K6" s="18">
        <v>3.8941176470588239</v>
      </c>
      <c r="M6" s="12" t="s">
        <v>7754</v>
      </c>
      <c r="N6" s="18">
        <v>5104861</v>
      </c>
      <c r="O6" s="18">
        <v>3050586</v>
      </c>
    </row>
    <row r="7" spans="1:15">
      <c r="A7" s="12" t="s">
        <v>7755</v>
      </c>
      <c r="B7" s="13">
        <v>0.53</v>
      </c>
      <c r="D7" s="12" t="s">
        <v>7755</v>
      </c>
      <c r="E7" s="18">
        <v>1</v>
      </c>
      <c r="G7" s="12" t="s">
        <v>7755</v>
      </c>
      <c r="H7" s="18">
        <v>3663</v>
      </c>
      <c r="J7" s="12" t="s">
        <v>7766</v>
      </c>
      <c r="K7" s="18">
        <v>4.3600000000000003</v>
      </c>
      <c r="M7" s="12" t="s">
        <v>7755</v>
      </c>
      <c r="N7" s="18">
        <v>1900</v>
      </c>
      <c r="O7" s="18">
        <v>899</v>
      </c>
    </row>
    <row r="8" spans="1:15">
      <c r="A8" s="12" t="s">
        <v>7756</v>
      </c>
      <c r="B8" s="13">
        <v>0.40174496644295304</v>
      </c>
      <c r="D8" s="12" t="s">
        <v>7756</v>
      </c>
      <c r="E8" s="18">
        <v>447</v>
      </c>
      <c r="G8" s="12" t="s">
        <v>7756</v>
      </c>
      <c r="H8" s="18">
        <v>2990077</v>
      </c>
      <c r="J8" s="12" t="s">
        <v>7763</v>
      </c>
      <c r="K8" s="18">
        <v>4.26</v>
      </c>
      <c r="M8" s="12" t="s">
        <v>7756</v>
      </c>
      <c r="N8" s="18">
        <v>1862110</v>
      </c>
      <c r="O8" s="18">
        <v>1042016.81</v>
      </c>
    </row>
    <row r="9" spans="1:15">
      <c r="A9" s="12" t="s">
        <v>7757</v>
      </c>
      <c r="B9" s="13">
        <v>0.57499999999999996</v>
      </c>
      <c r="D9" s="12" t="s">
        <v>7757</v>
      </c>
      <c r="E9" s="18">
        <v>2</v>
      </c>
      <c r="G9" s="12" t="s">
        <v>7757</v>
      </c>
      <c r="H9" s="18">
        <v>8566</v>
      </c>
      <c r="J9" s="12" t="s">
        <v>7745</v>
      </c>
      <c r="K9" s="18">
        <v>4.0164383561643815</v>
      </c>
      <c r="M9" s="12" t="s">
        <v>7757</v>
      </c>
      <c r="N9" s="18">
        <v>1598</v>
      </c>
      <c r="O9" s="18">
        <v>674</v>
      </c>
    </row>
    <row r="10" spans="1:15">
      <c r="A10" s="12" t="s">
        <v>7758</v>
      </c>
      <c r="B10" s="13">
        <v>0.46</v>
      </c>
      <c r="D10" s="12" t="s">
        <v>7758</v>
      </c>
      <c r="E10" s="18">
        <v>2</v>
      </c>
      <c r="G10" s="12" t="s">
        <v>7758</v>
      </c>
      <c r="H10" s="18">
        <v>88882</v>
      </c>
      <c r="M10" s="12" t="s">
        <v>7758</v>
      </c>
      <c r="N10" s="18">
        <v>2694</v>
      </c>
      <c r="O10" s="18">
        <v>1276</v>
      </c>
    </row>
    <row r="11" spans="1:15">
      <c r="A11" s="12" t="s">
        <v>7759</v>
      </c>
      <c r="B11" s="13">
        <v>0.1235483870967742</v>
      </c>
      <c r="D11" s="12" t="s">
        <v>7759</v>
      </c>
      <c r="E11" s="18">
        <v>31</v>
      </c>
      <c r="G11" s="12" t="s">
        <v>7759</v>
      </c>
      <c r="H11" s="18">
        <v>149675</v>
      </c>
      <c r="M11" s="12" t="s">
        <v>7759</v>
      </c>
      <c r="N11" s="18">
        <v>12313</v>
      </c>
      <c r="O11" s="18">
        <v>9349</v>
      </c>
    </row>
    <row r="12" spans="1:15">
      <c r="A12" s="12" t="s">
        <v>7760</v>
      </c>
      <c r="B12" s="13">
        <v>0</v>
      </c>
      <c r="D12" s="12" t="s">
        <v>7760</v>
      </c>
      <c r="E12" s="18">
        <v>1</v>
      </c>
      <c r="G12" s="12" t="s">
        <v>7760</v>
      </c>
      <c r="H12" s="18">
        <v>15867</v>
      </c>
      <c r="M12" s="12" t="s">
        <v>7760</v>
      </c>
      <c r="N12" s="18">
        <v>150</v>
      </c>
      <c r="O12" s="18">
        <v>150</v>
      </c>
    </row>
    <row r="13" spans="1:15">
      <c r="A13" s="12" t="s">
        <v>7745</v>
      </c>
      <c r="B13" s="13">
        <v>0.46653817642698298</v>
      </c>
      <c r="D13" s="12" t="s">
        <v>7745</v>
      </c>
      <c r="E13" s="18">
        <v>1349</v>
      </c>
      <c r="G13" s="12" t="s">
        <v>7745</v>
      </c>
      <c r="H13" s="18">
        <v>23801639</v>
      </c>
      <c r="M13" s="12" t="s">
        <v>7745</v>
      </c>
      <c r="N13" s="18">
        <v>7683981.6200000001</v>
      </c>
      <c r="O13" s="18">
        <v>4462499.17</v>
      </c>
    </row>
    <row r="17" spans="1:17">
      <c r="A17" s="19" t="s">
        <v>7791</v>
      </c>
      <c r="D17" s="39" t="s">
        <v>7783</v>
      </c>
      <c r="G17" s="39" t="s">
        <v>7785</v>
      </c>
      <c r="J17" s="39" t="s">
        <v>7786</v>
      </c>
      <c r="M17" s="19" t="s">
        <v>7787</v>
      </c>
      <c r="P17" s="19" t="s">
        <v>7789</v>
      </c>
    </row>
    <row r="18" spans="1:17">
      <c r="A18" s="11" t="s">
        <v>7744</v>
      </c>
      <c r="B18" t="s">
        <v>7810</v>
      </c>
      <c r="D18" s="11" t="s">
        <v>7744</v>
      </c>
      <c r="E18" t="s">
        <v>7793</v>
      </c>
      <c r="G18" s="11" t="s">
        <v>7744</v>
      </c>
      <c r="H18" t="s">
        <v>7802</v>
      </c>
      <c r="J18" s="11" t="s">
        <v>7744</v>
      </c>
      <c r="K18" t="s">
        <v>7775</v>
      </c>
      <c r="M18" s="11" t="s">
        <v>7744</v>
      </c>
      <c r="N18" t="s">
        <v>7788</v>
      </c>
      <c r="P18" s="11" t="s">
        <v>7744</v>
      </c>
      <c r="Q18" t="s">
        <v>7803</v>
      </c>
    </row>
    <row r="19" spans="1:17">
      <c r="A19" s="12" t="s">
        <v>7754</v>
      </c>
      <c r="B19" s="13">
        <v>6225.6857142857143</v>
      </c>
      <c r="D19" s="12" t="s">
        <v>7765</v>
      </c>
      <c r="E19" s="18">
        <v>4012352</v>
      </c>
      <c r="G19" s="12" t="s">
        <v>7772</v>
      </c>
      <c r="H19" s="18">
        <v>24</v>
      </c>
      <c r="J19" s="12">
        <v>2</v>
      </c>
      <c r="K19" s="18">
        <v>1</v>
      </c>
      <c r="M19" s="12" t="s">
        <v>7752</v>
      </c>
      <c r="N19" s="45">
        <v>4472000</v>
      </c>
      <c r="P19" s="12" t="s">
        <v>7809</v>
      </c>
      <c r="Q19" s="13">
        <v>4.0554545454545377</v>
      </c>
    </row>
    <row r="20" spans="1:17">
      <c r="A20" s="12" t="s">
        <v>7752</v>
      </c>
      <c r="B20" s="13">
        <v>2339</v>
      </c>
      <c r="D20" s="12" t="s">
        <v>7768</v>
      </c>
      <c r="E20" s="18">
        <v>2493269</v>
      </c>
      <c r="G20" s="12" t="s">
        <v>7765</v>
      </c>
      <c r="H20" s="18">
        <v>51</v>
      </c>
      <c r="J20" s="12">
        <v>2.2999999999999998</v>
      </c>
      <c r="K20" s="18">
        <v>1</v>
      </c>
      <c r="M20" s="12" t="s">
        <v>7753</v>
      </c>
      <c r="N20" s="45">
        <v>11621214372.380001</v>
      </c>
      <c r="P20" s="12" t="s">
        <v>7808</v>
      </c>
      <c r="Q20" s="13">
        <v>4.1049783549783481</v>
      </c>
    </row>
    <row r="21" spans="1:17">
      <c r="A21" s="12" t="s">
        <v>7756</v>
      </c>
      <c r="B21" s="13">
        <v>2331.133803131991</v>
      </c>
      <c r="D21" s="12" t="s">
        <v>7764</v>
      </c>
      <c r="E21" s="18">
        <v>2221880</v>
      </c>
      <c r="G21" s="12" t="s">
        <v>7773</v>
      </c>
      <c r="H21" s="18">
        <v>23</v>
      </c>
      <c r="J21" s="12">
        <v>2.6</v>
      </c>
      <c r="K21" s="18">
        <v>1</v>
      </c>
      <c r="M21" s="12" t="s">
        <v>7754</v>
      </c>
      <c r="N21" s="45">
        <v>91323918122</v>
      </c>
      <c r="P21" s="12" t="s">
        <v>7807</v>
      </c>
      <c r="Q21" s="13">
        <v>4.1535483870967758</v>
      </c>
    </row>
    <row r="22" spans="1:17">
      <c r="A22" s="12" t="s">
        <v>7753</v>
      </c>
      <c r="B22" s="13">
        <v>949.75764705882352</v>
      </c>
      <c r="D22" s="12" t="s">
        <v>7770</v>
      </c>
      <c r="E22" s="18">
        <v>1227959</v>
      </c>
      <c r="G22" s="12" t="s">
        <v>7762</v>
      </c>
      <c r="H22" s="18">
        <v>24</v>
      </c>
      <c r="J22" s="12">
        <v>2.8</v>
      </c>
      <c r="K22" s="18">
        <v>2</v>
      </c>
      <c r="M22" s="12" t="s">
        <v>7755</v>
      </c>
      <c r="N22" s="45">
        <v>6959700</v>
      </c>
      <c r="P22" s="12" t="s">
        <v>7806</v>
      </c>
      <c r="Q22" s="13">
        <v>4.2111111111111121</v>
      </c>
    </row>
    <row r="23" spans="1:17">
      <c r="A23" s="12" t="s">
        <v>7755</v>
      </c>
      <c r="B23" s="13">
        <v>899</v>
      </c>
      <c r="D23" s="12" t="s">
        <v>7769</v>
      </c>
      <c r="E23" s="18">
        <v>686767</v>
      </c>
      <c r="G23" s="12" t="s">
        <v>7774</v>
      </c>
      <c r="H23" s="18">
        <v>27</v>
      </c>
      <c r="J23" s="12">
        <v>2.9</v>
      </c>
      <c r="K23" s="18">
        <v>1</v>
      </c>
      <c r="M23" s="12" t="s">
        <v>7756</v>
      </c>
      <c r="N23" s="45">
        <v>10457243329</v>
      </c>
      <c r="P23" s="12" t="s">
        <v>7745</v>
      </c>
      <c r="Q23" s="13">
        <v>4.0919940696812533</v>
      </c>
    </row>
    <row r="24" spans="1:17" ht="15.75">
      <c r="A24" s="12" t="s">
        <v>7758</v>
      </c>
      <c r="B24" s="13">
        <v>638</v>
      </c>
      <c r="D24" s="12" t="s">
        <v>7762</v>
      </c>
      <c r="E24" s="18">
        <v>407289</v>
      </c>
      <c r="G24" s="12" t="s">
        <v>7767</v>
      </c>
      <c r="H24" s="18">
        <v>49</v>
      </c>
      <c r="J24" s="12">
        <v>3</v>
      </c>
      <c r="K24" s="18">
        <v>3</v>
      </c>
      <c r="M24" s="12" t="s">
        <v>7757</v>
      </c>
      <c r="N24" s="45">
        <v>6163434</v>
      </c>
      <c r="P24" s="44"/>
    </row>
    <row r="25" spans="1:17">
      <c r="A25" s="12" t="s">
        <v>7757</v>
      </c>
      <c r="B25" s="13">
        <v>337</v>
      </c>
      <c r="D25" s="12" t="s">
        <v>7774</v>
      </c>
      <c r="E25" s="18">
        <v>318321</v>
      </c>
      <c r="G25" s="12" t="s">
        <v>7768</v>
      </c>
      <c r="H25" s="18">
        <v>68</v>
      </c>
      <c r="J25" s="12">
        <v>3.1</v>
      </c>
      <c r="K25" s="18">
        <v>4</v>
      </c>
      <c r="M25" s="12" t="s">
        <v>7758</v>
      </c>
      <c r="N25" s="45">
        <v>151117062</v>
      </c>
    </row>
    <row r="26" spans="1:17">
      <c r="A26" s="12" t="s">
        <v>7759</v>
      </c>
      <c r="B26" s="13">
        <v>301.58064516129031</v>
      </c>
      <c r="D26" s="12" t="s">
        <v>7772</v>
      </c>
      <c r="E26" s="18">
        <v>258512</v>
      </c>
      <c r="G26" s="12" t="s">
        <v>7769</v>
      </c>
      <c r="H26" s="18">
        <v>60</v>
      </c>
      <c r="J26" s="12">
        <v>3.2</v>
      </c>
      <c r="K26" s="18">
        <v>2</v>
      </c>
      <c r="M26" s="12" t="s">
        <v>7759</v>
      </c>
      <c r="N26" s="45">
        <v>60778817</v>
      </c>
    </row>
    <row r="27" spans="1:17">
      <c r="A27" s="12" t="s">
        <v>7760</v>
      </c>
      <c r="B27" s="13">
        <v>150</v>
      </c>
      <c r="D27" s="12" t="s">
        <v>7773</v>
      </c>
      <c r="E27" s="18">
        <v>143743</v>
      </c>
      <c r="G27" s="12" t="s">
        <v>7770</v>
      </c>
      <c r="H27" s="18">
        <v>62</v>
      </c>
      <c r="J27" s="12">
        <v>3.3</v>
      </c>
      <c r="K27" s="18">
        <v>15</v>
      </c>
      <c r="M27" s="12" t="s">
        <v>7760</v>
      </c>
      <c r="N27" s="45">
        <v>2380050</v>
      </c>
    </row>
    <row r="28" spans="1:17">
      <c r="A28" s="12" t="s">
        <v>7745</v>
      </c>
      <c r="B28" s="13">
        <v>3308.005315048184</v>
      </c>
      <c r="D28" s="12" t="s">
        <v>7767</v>
      </c>
      <c r="E28" s="18">
        <v>34485</v>
      </c>
      <c r="G28" s="12" t="s">
        <v>7764</v>
      </c>
      <c r="H28" s="18">
        <v>160</v>
      </c>
      <c r="J28" s="12">
        <v>3.4</v>
      </c>
      <c r="K28" s="18">
        <v>10</v>
      </c>
      <c r="M28" s="12" t="s">
        <v>7745</v>
      </c>
      <c r="N28" s="45">
        <v>113634246886.38</v>
      </c>
    </row>
    <row r="29" spans="1:17">
      <c r="D29" s="12" t="s">
        <v>7745</v>
      </c>
      <c r="E29" s="18">
        <v>11804577</v>
      </c>
      <c r="G29" s="12" t="s">
        <v>7745</v>
      </c>
      <c r="H29" s="18">
        <v>548</v>
      </c>
      <c r="J29" s="12">
        <v>3.5</v>
      </c>
      <c r="K29" s="18">
        <v>26</v>
      </c>
    </row>
    <row r="30" spans="1:17">
      <c r="J30" s="12">
        <v>3.6</v>
      </c>
      <c r="K30" s="18">
        <v>34</v>
      </c>
    </row>
    <row r="31" spans="1:17">
      <c r="J31" s="12">
        <v>3.7</v>
      </c>
      <c r="K31" s="18">
        <v>41</v>
      </c>
      <c r="M31" s="19" t="s">
        <v>7792</v>
      </c>
    </row>
    <row r="32" spans="1:17">
      <c r="A32" s="19" t="s">
        <v>7797</v>
      </c>
      <c r="D32" s="39" t="s">
        <v>7795</v>
      </c>
      <c r="J32" s="12">
        <v>3.8</v>
      </c>
      <c r="K32" s="18">
        <v>84</v>
      </c>
      <c r="M32" s="11" t="s">
        <v>7744</v>
      </c>
      <c r="N32" t="s">
        <v>7790</v>
      </c>
      <c r="O32" t="s">
        <v>7793</v>
      </c>
    </row>
    <row r="33" spans="1:15">
      <c r="A33" s="11" t="s">
        <v>7744</v>
      </c>
      <c r="B33" t="s">
        <v>7775</v>
      </c>
      <c r="D33" s="11" t="s">
        <v>7744</v>
      </c>
      <c r="E33" t="s">
        <v>7796</v>
      </c>
      <c r="J33" s="12">
        <v>3.9</v>
      </c>
      <c r="K33" s="18">
        <v>114</v>
      </c>
      <c r="M33" s="12" t="s">
        <v>7765</v>
      </c>
      <c r="N33" s="18">
        <v>198.60000000000002</v>
      </c>
      <c r="O33" s="18">
        <v>4012352</v>
      </c>
    </row>
    <row r="34" spans="1:15">
      <c r="A34" s="12" t="s">
        <v>7799</v>
      </c>
      <c r="B34" s="18">
        <v>34</v>
      </c>
      <c r="D34" s="12" t="s">
        <v>7772</v>
      </c>
      <c r="E34" s="18">
        <v>24</v>
      </c>
      <c r="J34" s="12">
        <v>4</v>
      </c>
      <c r="K34" s="18">
        <v>159</v>
      </c>
      <c r="M34" s="12" t="s">
        <v>7768</v>
      </c>
      <c r="N34" s="18">
        <v>278.7999999999999</v>
      </c>
      <c r="O34" s="18">
        <v>2493269</v>
      </c>
    </row>
    <row r="35" spans="1:15">
      <c r="A35" s="12" t="s">
        <v>7800</v>
      </c>
      <c r="B35" s="18">
        <v>1164</v>
      </c>
      <c r="D35" s="12" t="s">
        <v>7765</v>
      </c>
      <c r="E35" s="18">
        <v>51</v>
      </c>
      <c r="J35" s="12">
        <v>4.0999999999999996</v>
      </c>
      <c r="K35" s="18">
        <v>226</v>
      </c>
      <c r="M35" s="12" t="s">
        <v>7769</v>
      </c>
      <c r="N35" s="18">
        <v>252.40000000000009</v>
      </c>
      <c r="O35" s="18">
        <v>686767</v>
      </c>
    </row>
    <row r="36" spans="1:15">
      <c r="A36" s="12" t="s">
        <v>7801</v>
      </c>
      <c r="B36" s="18">
        <v>151</v>
      </c>
      <c r="D36" s="12" t="s">
        <v>7773</v>
      </c>
      <c r="E36" s="18">
        <v>23</v>
      </c>
      <c r="J36" s="12">
        <v>4.2</v>
      </c>
      <c r="K36" s="18">
        <v>207</v>
      </c>
      <c r="M36" s="12" t="s">
        <v>7770</v>
      </c>
      <c r="N36" s="18">
        <v>248.50000000000011</v>
      </c>
      <c r="O36" s="18">
        <v>1227959</v>
      </c>
    </row>
    <row r="37" spans="1:15">
      <c r="A37" s="12" t="s">
        <v>7745</v>
      </c>
      <c r="B37" s="18">
        <v>1349</v>
      </c>
      <c r="D37" s="12" t="s">
        <v>7762</v>
      </c>
      <c r="E37" s="18">
        <v>24</v>
      </c>
      <c r="J37" s="12">
        <v>4.3</v>
      </c>
      <c r="K37" s="18">
        <v>209</v>
      </c>
      <c r="M37" s="12" t="s">
        <v>7764</v>
      </c>
      <c r="N37" s="18">
        <v>663.7</v>
      </c>
      <c r="O37" s="18">
        <v>2221880</v>
      </c>
    </row>
    <row r="38" spans="1:15">
      <c r="D38" s="12" t="s">
        <v>7774</v>
      </c>
      <c r="E38" s="18">
        <v>27</v>
      </c>
      <c r="J38" s="12">
        <v>4.4000000000000004</v>
      </c>
      <c r="K38" s="18">
        <v>114</v>
      </c>
      <c r="M38" s="12" t="s">
        <v>7745</v>
      </c>
      <c r="N38" s="18">
        <v>1642</v>
      </c>
      <c r="O38" s="18">
        <v>10642227</v>
      </c>
    </row>
    <row r="39" spans="1:15">
      <c r="D39" s="12" t="s">
        <v>7767</v>
      </c>
      <c r="E39" s="18">
        <v>49</v>
      </c>
      <c r="J39" s="12">
        <v>4.5</v>
      </c>
      <c r="K39" s="18">
        <v>68</v>
      </c>
    </row>
    <row r="40" spans="1:15">
      <c r="D40" s="12" t="s">
        <v>7768</v>
      </c>
      <c r="E40" s="18">
        <v>68</v>
      </c>
      <c r="J40" s="12">
        <v>4.5999999999999996</v>
      </c>
      <c r="K40" s="18">
        <v>16</v>
      </c>
    </row>
    <row r="41" spans="1:15">
      <c r="D41" s="12" t="s">
        <v>7769</v>
      </c>
      <c r="E41" s="18">
        <v>60</v>
      </c>
      <c r="J41" s="12">
        <v>4.7</v>
      </c>
      <c r="K41" s="18">
        <v>6</v>
      </c>
    </row>
    <row r="42" spans="1:15">
      <c r="D42" s="12" t="s">
        <v>7770</v>
      </c>
      <c r="E42" s="18">
        <v>62</v>
      </c>
      <c r="J42" s="12">
        <v>4.8</v>
      </c>
      <c r="K42" s="18">
        <v>3</v>
      </c>
    </row>
    <row r="43" spans="1:15">
      <c r="D43" s="12" t="s">
        <v>7764</v>
      </c>
      <c r="E43" s="18">
        <v>160</v>
      </c>
      <c r="J43" s="12">
        <v>5</v>
      </c>
      <c r="K43" s="18">
        <v>2</v>
      </c>
    </row>
    <row r="44" spans="1:15">
      <c r="D44" s="12" t="s">
        <v>7745</v>
      </c>
      <c r="E44" s="18">
        <v>548</v>
      </c>
      <c r="J44" s="12" t="s">
        <v>7745</v>
      </c>
      <c r="K44" s="18">
        <v>1349</v>
      </c>
    </row>
  </sheetData>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C721-7315-49B3-AA8E-E4B0E841F7F0}">
  <dimension ref="A1"/>
  <sheetViews>
    <sheetView topLeftCell="A17" zoomScale="80" zoomScaleNormal="80" workbookViewId="0">
      <selection activeCell="S42" sqref="S42"/>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U1350"/>
  <sheetViews>
    <sheetView zoomScale="80" zoomScaleNormal="80" workbookViewId="0">
      <selection activeCell="A3" sqref="A3"/>
    </sheetView>
  </sheetViews>
  <sheetFormatPr defaultColWidth="11.5546875" defaultRowHeight="15"/>
  <cols>
    <col min="1" max="1" width="16.33203125" customWidth="1"/>
    <col min="2" max="2" width="14.77734375" customWidth="1"/>
    <col min="4" max="4" width="14.6640625" style="18" customWidth="1"/>
    <col min="5" max="5" width="13.77734375" style="38" customWidth="1"/>
    <col min="6" max="6" width="17.5546875" style="38" customWidth="1"/>
    <col min="7" max="8" width="17.88671875" style="29" customWidth="1"/>
    <col min="9" max="9" width="17.88671875" style="18" customWidth="1"/>
    <col min="10" max="10" width="6.109375" style="17" customWidth="1"/>
    <col min="11" max="12" width="11.44140625" style="1" customWidth="1"/>
    <col min="13" max="13" width="15" customWidth="1"/>
    <col min="14" max="14" width="11.88671875" customWidth="1"/>
    <col min="16" max="16" width="12" customWidth="1"/>
    <col min="17" max="17" width="21.77734375" customWidth="1"/>
    <col min="18" max="18" width="20.44140625" style="43" customWidth="1"/>
    <col min="19" max="19" width="11.5546875" style="13"/>
    <col min="20" max="20" width="18.5546875" style="6" customWidth="1"/>
  </cols>
  <sheetData>
    <row r="1" spans="1:21" ht="15.75">
      <c r="A1" s="2" t="s">
        <v>0</v>
      </c>
      <c r="B1" s="3" t="s">
        <v>1</v>
      </c>
      <c r="C1" s="3" t="s">
        <v>2</v>
      </c>
      <c r="D1" s="23" t="s">
        <v>3</v>
      </c>
      <c r="E1" s="35" t="s">
        <v>7782</v>
      </c>
      <c r="F1" s="35" t="s">
        <v>7798</v>
      </c>
      <c r="G1" s="26" t="s">
        <v>4</v>
      </c>
      <c r="H1" s="26" t="s">
        <v>7805</v>
      </c>
      <c r="I1" s="23" t="s">
        <v>7784</v>
      </c>
      <c r="J1" s="20" t="s">
        <v>5</v>
      </c>
      <c r="K1" s="4" t="s">
        <v>6</v>
      </c>
      <c r="L1" s="4" t="s">
        <v>7794</v>
      </c>
      <c r="M1" s="3" t="s">
        <v>7</v>
      </c>
      <c r="N1" s="3" t="s">
        <v>8</v>
      </c>
      <c r="O1" s="3" t="s">
        <v>9</v>
      </c>
      <c r="P1" s="3" t="s">
        <v>10</v>
      </c>
      <c r="Q1" s="16" t="s">
        <v>7750</v>
      </c>
      <c r="R1" s="40" t="s">
        <v>7747</v>
      </c>
      <c r="S1" s="30" t="s">
        <v>7749</v>
      </c>
      <c r="T1" s="6" t="s">
        <v>7751</v>
      </c>
      <c r="U1" s="3" t="s">
        <v>7748</v>
      </c>
    </row>
    <row r="2" spans="1:21">
      <c r="A2" s="5" t="s">
        <v>271</v>
      </c>
      <c r="B2" s="6" t="s">
        <v>272</v>
      </c>
      <c r="C2" s="6" t="s">
        <v>62</v>
      </c>
      <c r="D2" s="24">
        <v>507</v>
      </c>
      <c r="E2" s="36">
        <v>1208</v>
      </c>
      <c r="F2" s="36" t="str">
        <f t="shared" ref="F2:F65" si="0">IF(E2&lt;200,"&lt;200",IF(E2&lt;=500,"200-500","&gt;500"))</f>
        <v>&gt;500</v>
      </c>
      <c r="G2" s="27">
        <v>0.57999999999999996</v>
      </c>
      <c r="H2" s="27" t="str">
        <f t="shared" ref="H2:H65" si="1">IF(G2&lt;10%,"10%", IF(G2&lt;25%,"10-25%", IF(G2&lt;50%,"25-50%","&gt;50%")))</f>
        <v>&gt;50%</v>
      </c>
      <c r="I2" s="14" t="str">
        <f>IF(G2&lt;0.5,"&lt;50%","&gt;=50%")</f>
        <v>&gt;=50%</v>
      </c>
      <c r="J2" s="21">
        <v>4.0999999999999996</v>
      </c>
      <c r="K2" s="7">
        <v>8131</v>
      </c>
      <c r="L2" s="7">
        <f t="shared" ref="L2:L65" si="2">IF(K2&lt;1000, 1, 2)</f>
        <v>2</v>
      </c>
      <c r="M2" s="6" t="s">
        <v>273</v>
      </c>
      <c r="N2" s="6" t="s">
        <v>274</v>
      </c>
      <c r="O2" s="6" t="s">
        <v>275</v>
      </c>
      <c r="P2" s="6" t="s">
        <v>276</v>
      </c>
      <c r="Q2" s="3" t="str">
        <f>IFERROR(LEFT(C2, FIND("|",C2)-1),C2)</f>
        <v>Computers&amp;Accessories</v>
      </c>
      <c r="R2" s="40">
        <f>E2*K2</f>
        <v>9822248</v>
      </c>
      <c r="S2" s="30">
        <f t="shared" ref="S2:S65" si="3">J2*K2</f>
        <v>33337.1</v>
      </c>
      <c r="T2" s="6" t="str">
        <f>TRIM(RIGHT(C2,LEN(C2)-FIND("@",SUBSTITUTE(C2,"|","@",LEN(C2)-LEN(SUBSTITUTE(C2,"|",""))))))</f>
        <v>WirelessUSBAdapters</v>
      </c>
      <c r="U2" s="33">
        <v>1208</v>
      </c>
    </row>
    <row r="3" spans="1:21">
      <c r="A3" s="5" t="s">
        <v>776</v>
      </c>
      <c r="B3" s="6" t="s">
        <v>777</v>
      </c>
      <c r="C3" s="6" t="s">
        <v>62</v>
      </c>
      <c r="D3" s="24">
        <v>749</v>
      </c>
      <c r="E3" s="36">
        <v>1339</v>
      </c>
      <c r="F3" s="36" t="str">
        <f t="shared" si="0"/>
        <v>&gt;500</v>
      </c>
      <c r="G3" s="27">
        <v>0.44</v>
      </c>
      <c r="H3" s="27" t="str">
        <f t="shared" si="1"/>
        <v>25-50%</v>
      </c>
      <c r="I3" s="14" t="str">
        <f>IF(G3&lt;0.5,"&lt;50%","&gt;=50%")</f>
        <v>&lt;50%</v>
      </c>
      <c r="J3" s="21">
        <v>4.2</v>
      </c>
      <c r="K3" s="7">
        <v>179692</v>
      </c>
      <c r="L3" s="7">
        <f t="shared" si="2"/>
        <v>2</v>
      </c>
      <c r="M3" s="6" t="s">
        <v>778</v>
      </c>
      <c r="N3" s="6" t="s">
        <v>64</v>
      </c>
      <c r="O3" s="6" t="s">
        <v>65</v>
      </c>
      <c r="P3" s="6" t="s">
        <v>66</v>
      </c>
      <c r="Q3" s="6" t="str">
        <f>IFERROR(LEFT(C3, FIND("|",C3)-1),C3)</f>
        <v>Computers&amp;Accessories</v>
      </c>
      <c r="R3" s="41">
        <f>E3*K3</f>
        <v>240607588</v>
      </c>
      <c r="S3" s="31">
        <f t="shared" si="3"/>
        <v>754706.4</v>
      </c>
      <c r="T3" s="6" t="str">
        <f>TRIM(RIGHT(C3,LEN(C3)-FIND("@",SUBSTITUTE(C3,"|","@",LEN(C3)-LEN(SUBSTITUTE(C3,"|",""))))))</f>
        <v>WirelessUSBAdapters</v>
      </c>
      <c r="U3" s="33">
        <v>1339</v>
      </c>
    </row>
    <row r="4" spans="1:21">
      <c r="A4" s="5" t="s">
        <v>3473</v>
      </c>
      <c r="B4" s="6" t="s">
        <v>3474</v>
      </c>
      <c r="C4" s="6" t="s">
        <v>3312</v>
      </c>
      <c r="D4" s="24">
        <v>399</v>
      </c>
      <c r="E4" s="36">
        <v>499</v>
      </c>
      <c r="F4" s="36" t="str">
        <f t="shared" si="0"/>
        <v>200-500</v>
      </c>
      <c r="G4" s="27">
        <v>0.2</v>
      </c>
      <c r="H4" s="27" t="str">
        <f t="shared" si="1"/>
        <v>10-25%</v>
      </c>
      <c r="I4" s="14" t="str">
        <f>IF(G4&lt;0.5,"&lt;50%","&gt;=50%")</f>
        <v>&lt;50%</v>
      </c>
      <c r="J4" s="21">
        <v>4.3</v>
      </c>
      <c r="K4" s="7">
        <v>27201</v>
      </c>
      <c r="L4" s="7">
        <f t="shared" si="2"/>
        <v>2</v>
      </c>
      <c r="M4" s="6" t="s">
        <v>3475</v>
      </c>
      <c r="N4" s="6" t="s">
        <v>3476</v>
      </c>
      <c r="O4" s="6" t="s">
        <v>3477</v>
      </c>
      <c r="P4" s="6" t="s">
        <v>3478</v>
      </c>
      <c r="Q4" s="6" t="str">
        <f>IFERROR(LEFT(C4, FIND("|",C4)-1),C4)</f>
        <v>Electronics</v>
      </c>
      <c r="R4" s="41">
        <f>E4*K4</f>
        <v>13573299</v>
      </c>
      <c r="S4" s="31">
        <f t="shared" si="3"/>
        <v>116964.29999999999</v>
      </c>
      <c r="T4" s="6" t="str">
        <f>TRIM(RIGHT(C4,LEN(C4)-FIND("@",SUBSTITUTE(C4,"|","@",LEN(C4)-LEN(SUBSTITUTE(C4,"|",""))))))</f>
        <v>RechargeableBatteries</v>
      </c>
      <c r="U4" s="33">
        <v>499</v>
      </c>
    </row>
    <row r="5" spans="1:21">
      <c r="A5" s="5" t="s">
        <v>3479</v>
      </c>
      <c r="B5" s="6" t="s">
        <v>3480</v>
      </c>
      <c r="C5" s="6" t="s">
        <v>2855</v>
      </c>
      <c r="D5" s="24">
        <v>279</v>
      </c>
      <c r="E5" s="36">
        <v>375</v>
      </c>
      <c r="F5" s="36" t="str">
        <f t="shared" si="0"/>
        <v>200-500</v>
      </c>
      <c r="G5" s="27">
        <v>0.26</v>
      </c>
      <c r="H5" s="27" t="str">
        <f t="shared" si="1"/>
        <v>25-50%</v>
      </c>
      <c r="I5" s="14" t="str">
        <f>IF(G5&lt;0.5,"&lt;50%","&gt;=50%")</f>
        <v>&lt;50%</v>
      </c>
      <c r="J5" s="21">
        <v>4.3</v>
      </c>
      <c r="K5" s="7">
        <v>31534</v>
      </c>
      <c r="L5" s="7">
        <f t="shared" si="2"/>
        <v>2</v>
      </c>
      <c r="M5" s="6" t="s">
        <v>3481</v>
      </c>
      <c r="N5" s="6" t="s">
        <v>3482</v>
      </c>
      <c r="O5" s="6" t="s">
        <v>3483</v>
      </c>
      <c r="P5" s="6" t="s">
        <v>3484</v>
      </c>
      <c r="Q5" s="6" t="str">
        <f>IFERROR(LEFT(C5, FIND("|",C5)-1),C5)</f>
        <v>Computers&amp;Accessories</v>
      </c>
      <c r="R5" s="41">
        <f>E5*K5</f>
        <v>11825250</v>
      </c>
      <c r="S5" s="31">
        <f t="shared" si="3"/>
        <v>135596.19999999998</v>
      </c>
      <c r="T5" s="6" t="str">
        <f>TRIM(RIGHT(C5,LEN(C5)-FIND("@",SUBSTITUTE(C5,"|","@",LEN(C5)-LEN(SUBSTITUTE(C5,"|",""))))))</f>
        <v>Mice</v>
      </c>
      <c r="U5" s="33">
        <v>375</v>
      </c>
    </row>
    <row r="6" spans="1:21">
      <c r="A6" s="5" t="s">
        <v>3526</v>
      </c>
      <c r="B6" s="6" t="s">
        <v>3527</v>
      </c>
      <c r="C6" s="6" t="s">
        <v>2855</v>
      </c>
      <c r="D6" s="24">
        <v>699</v>
      </c>
      <c r="E6" s="36">
        <v>995</v>
      </c>
      <c r="F6" s="36" t="str">
        <f t="shared" si="0"/>
        <v>&gt;500</v>
      </c>
      <c r="G6" s="27">
        <v>0.3</v>
      </c>
      <c r="H6" s="27" t="str">
        <f t="shared" si="1"/>
        <v>25-50%</v>
      </c>
      <c r="I6" s="14" t="str">
        <f>IF(G6&lt;0.5,"&lt;50%","&gt;=50%")</f>
        <v>&lt;50%</v>
      </c>
      <c r="J6" s="21">
        <v>4.5</v>
      </c>
      <c r="K6" s="7">
        <v>54405</v>
      </c>
      <c r="L6" s="7">
        <f t="shared" si="2"/>
        <v>2</v>
      </c>
      <c r="M6" s="6" t="s">
        <v>3528</v>
      </c>
      <c r="N6" s="6" t="s">
        <v>3529</v>
      </c>
      <c r="O6" s="6" t="s">
        <v>3530</v>
      </c>
      <c r="P6" s="6" t="s">
        <v>3531</v>
      </c>
      <c r="Q6" s="6" t="str">
        <f>IFERROR(LEFT(C6, FIND("|",C6)-1),C6)</f>
        <v>Computers&amp;Accessories</v>
      </c>
      <c r="R6" s="41">
        <f>E6*K6</f>
        <v>54132975</v>
      </c>
      <c r="S6" s="31">
        <f t="shared" si="3"/>
        <v>244822.5</v>
      </c>
      <c r="T6" s="6" t="str">
        <f>TRIM(RIGHT(C6,LEN(C6)-FIND("@",SUBSTITUTE(C6,"|","@",LEN(C6)-LEN(SUBSTITUTE(C6,"|",""))))))</f>
        <v>Mice</v>
      </c>
      <c r="U6" s="33">
        <v>995</v>
      </c>
    </row>
    <row r="7" spans="1:21">
      <c r="A7" s="5" t="s">
        <v>2846</v>
      </c>
      <c r="B7" s="6" t="s">
        <v>2847</v>
      </c>
      <c r="C7" s="6" t="s">
        <v>2848</v>
      </c>
      <c r="D7" s="24">
        <v>289</v>
      </c>
      <c r="E7" s="36">
        <v>650</v>
      </c>
      <c r="F7" s="36" t="str">
        <f t="shared" si="0"/>
        <v>&gt;500</v>
      </c>
      <c r="G7" s="27">
        <v>0.56000000000000005</v>
      </c>
      <c r="H7" s="27" t="str">
        <f t="shared" si="1"/>
        <v>&gt;50%</v>
      </c>
      <c r="I7" s="14" t="str">
        <f>IF(G7&lt;0.5,"&lt;50%","&gt;=50%")</f>
        <v>&gt;=50%</v>
      </c>
      <c r="J7" s="21">
        <v>4.3</v>
      </c>
      <c r="K7" s="7">
        <v>253105</v>
      </c>
      <c r="L7" s="7">
        <f t="shared" si="2"/>
        <v>2</v>
      </c>
      <c r="M7" s="6" t="s">
        <v>2849</v>
      </c>
      <c r="N7" s="6" t="s">
        <v>2850</v>
      </c>
      <c r="O7" s="6" t="s">
        <v>2851</v>
      </c>
      <c r="P7" s="6" t="s">
        <v>2852</v>
      </c>
      <c r="Q7" s="6" t="str">
        <f>IFERROR(LEFT(C7, FIND("|",C7)-1),C7)</f>
        <v>Computers&amp;Accessories</v>
      </c>
      <c r="R7" s="41">
        <f>E7*K7</f>
        <v>164518250</v>
      </c>
      <c r="S7" s="31">
        <f t="shared" si="3"/>
        <v>1088351.5</v>
      </c>
      <c r="T7" s="6" t="str">
        <f>TRIM(RIGHT(C7,LEN(C7)-FIND("@",SUBSTITUTE(C7,"|","@",LEN(C7)-LEN(SUBSTITUTE(C7,"|",""))))))</f>
        <v>PenDrives</v>
      </c>
      <c r="U7" s="33">
        <v>650</v>
      </c>
    </row>
    <row r="8" spans="1:21">
      <c r="A8" s="5" t="s">
        <v>802</v>
      </c>
      <c r="B8" s="6" t="s">
        <v>803</v>
      </c>
      <c r="C8" s="6" t="s">
        <v>804</v>
      </c>
      <c r="D8" s="24">
        <v>416</v>
      </c>
      <c r="E8" s="36">
        <v>599</v>
      </c>
      <c r="F8" s="36" t="str">
        <f t="shared" si="0"/>
        <v>&gt;500</v>
      </c>
      <c r="G8" s="27">
        <v>0.31</v>
      </c>
      <c r="H8" s="27" t="str">
        <f t="shared" si="1"/>
        <v>25-50%</v>
      </c>
      <c r="I8" s="14" t="str">
        <f>IF(G8&lt;0.5,"&lt;50%","&gt;=50%")</f>
        <v>&lt;50%</v>
      </c>
      <c r="J8" s="21">
        <v>4.2</v>
      </c>
      <c r="K8" s="7">
        <v>30023</v>
      </c>
      <c r="L8" s="7">
        <f t="shared" si="2"/>
        <v>2</v>
      </c>
      <c r="M8" s="6" t="s">
        <v>805</v>
      </c>
      <c r="N8" s="6" t="s">
        <v>806</v>
      </c>
      <c r="O8" s="6" t="s">
        <v>807</v>
      </c>
      <c r="P8" s="6" t="s">
        <v>808</v>
      </c>
      <c r="Q8" s="6" t="str">
        <f>IFERROR(LEFT(C8, FIND("|",C8)-1),C8)</f>
        <v>Electronics</v>
      </c>
      <c r="R8" s="41">
        <f>E8*K8</f>
        <v>17983777</v>
      </c>
      <c r="S8" s="31">
        <f t="shared" si="3"/>
        <v>126096.6</v>
      </c>
      <c r="T8" s="6" t="str">
        <f>TRIM(RIGHT(C8,LEN(C8)-FIND("@",SUBSTITUTE(C8,"|","@",LEN(C8)-LEN(SUBSTITUTE(C8,"|",""))))))</f>
        <v>OpticalCables</v>
      </c>
      <c r="U8" s="33">
        <v>599</v>
      </c>
    </row>
    <row r="9" spans="1:21">
      <c r="A9" s="5" t="s">
        <v>1006</v>
      </c>
      <c r="B9" s="6" t="s">
        <v>1007</v>
      </c>
      <c r="C9" s="6" t="s">
        <v>804</v>
      </c>
      <c r="D9" s="24">
        <v>486</v>
      </c>
      <c r="E9" s="36">
        <v>1999</v>
      </c>
      <c r="F9" s="36" t="str">
        <f t="shared" si="0"/>
        <v>&gt;500</v>
      </c>
      <c r="G9" s="27">
        <v>0.76</v>
      </c>
      <c r="H9" s="27" t="str">
        <f t="shared" si="1"/>
        <v>&gt;50%</v>
      </c>
      <c r="I9" s="14" t="str">
        <f>IF(G9&lt;0.5,"&lt;50%","&gt;=50%")</f>
        <v>&gt;=50%</v>
      </c>
      <c r="J9" s="21">
        <v>4.2</v>
      </c>
      <c r="K9" s="7">
        <v>30023</v>
      </c>
      <c r="L9" s="7">
        <f t="shared" si="2"/>
        <v>2</v>
      </c>
      <c r="M9" s="6" t="s">
        <v>1008</v>
      </c>
      <c r="N9" s="6" t="s">
        <v>806</v>
      </c>
      <c r="O9" s="6" t="s">
        <v>807</v>
      </c>
      <c r="P9" s="6" t="s">
        <v>808</v>
      </c>
      <c r="Q9" s="6" t="str">
        <f>IFERROR(LEFT(C9, FIND("|",C9)-1),C9)</f>
        <v>Electronics</v>
      </c>
      <c r="R9" s="41">
        <f>E9*K9</f>
        <v>60015977</v>
      </c>
      <c r="S9" s="31">
        <f t="shared" si="3"/>
        <v>126096.6</v>
      </c>
      <c r="T9" s="6" t="str">
        <f>TRIM(RIGHT(C9,LEN(C9)-FIND("@",SUBSTITUTE(C9,"|","@",LEN(C9)-LEN(SUBSTITUTE(C9,"|",""))))))</f>
        <v>OpticalCables</v>
      </c>
      <c r="U9" s="33">
        <v>1999</v>
      </c>
    </row>
    <row r="10" spans="1:21">
      <c r="A10" s="5" t="s">
        <v>1280</v>
      </c>
      <c r="B10" s="6" t="s">
        <v>1281</v>
      </c>
      <c r="C10" s="6" t="s">
        <v>1282</v>
      </c>
      <c r="D10" s="24">
        <v>399</v>
      </c>
      <c r="E10" s="36">
        <v>795</v>
      </c>
      <c r="F10" s="36" t="str">
        <f t="shared" si="0"/>
        <v>&gt;500</v>
      </c>
      <c r="G10" s="27">
        <v>0.5</v>
      </c>
      <c r="H10" s="27" t="str">
        <f t="shared" si="1"/>
        <v>&gt;50%</v>
      </c>
      <c r="I10" s="14" t="str">
        <f>IF(G10&lt;0.5,"&lt;50%","&gt;=50%")</f>
        <v>&gt;=50%</v>
      </c>
      <c r="J10" s="21">
        <v>4.4000000000000004</v>
      </c>
      <c r="K10" s="7">
        <v>12091</v>
      </c>
      <c r="L10" s="7">
        <f t="shared" si="2"/>
        <v>2</v>
      </c>
      <c r="M10" s="6" t="s">
        <v>1283</v>
      </c>
      <c r="N10" s="6" t="s">
        <v>1284</v>
      </c>
      <c r="O10" s="6" t="s">
        <v>1285</v>
      </c>
      <c r="P10" s="6" t="s">
        <v>1286</v>
      </c>
      <c r="Q10" s="6" t="str">
        <f>IFERROR(LEFT(C10, FIND("|",C10)-1),C10)</f>
        <v>Electronics</v>
      </c>
      <c r="R10" s="41">
        <f>E10*K10</f>
        <v>9612345</v>
      </c>
      <c r="S10" s="31">
        <f t="shared" si="3"/>
        <v>53200.4</v>
      </c>
      <c r="T10" s="6" t="str">
        <f>TRIM(RIGHT(C10,LEN(C10)-FIND("@",SUBSTITUTE(C10,"|","@",LEN(C10)-LEN(SUBSTITUTE(C10,"|",""))))))</f>
        <v>SpeakerCables</v>
      </c>
      <c r="U10" s="33">
        <v>795</v>
      </c>
    </row>
    <row r="11" spans="1:21">
      <c r="A11" s="5" t="s">
        <v>6014</v>
      </c>
      <c r="B11" s="6" t="s">
        <v>6015</v>
      </c>
      <c r="C11" s="6" t="s">
        <v>5585</v>
      </c>
      <c r="D11" s="24">
        <v>1499</v>
      </c>
      <c r="E11" s="36">
        <v>1499</v>
      </c>
      <c r="F11" s="36" t="str">
        <f t="shared" si="0"/>
        <v>&gt;500</v>
      </c>
      <c r="G11" s="27">
        <v>0</v>
      </c>
      <c r="H11" s="27" t="str">
        <f t="shared" si="1"/>
        <v>10%</v>
      </c>
      <c r="I11" s="14" t="str">
        <f>IF(G11&lt;0.5,"&lt;50%","&gt;=50%")</f>
        <v>&lt;50%</v>
      </c>
      <c r="J11" s="21">
        <v>4.3</v>
      </c>
      <c r="K11" s="7">
        <v>9331</v>
      </c>
      <c r="L11" s="7">
        <f t="shared" si="2"/>
        <v>2</v>
      </c>
      <c r="M11" s="6" t="s">
        <v>6016</v>
      </c>
      <c r="N11" s="6" t="s">
        <v>6017</v>
      </c>
      <c r="O11" s="6" t="s">
        <v>6018</v>
      </c>
      <c r="P11" s="6" t="s">
        <v>6019</v>
      </c>
      <c r="Q11" s="6" t="str">
        <f>IFERROR(LEFT(C11, FIND("|",C11)-1),C11)</f>
        <v>Home&amp;Kitchen</v>
      </c>
      <c r="R11" s="41">
        <f>E11*K11</f>
        <v>13987169</v>
      </c>
      <c r="S11" s="31">
        <f t="shared" si="3"/>
        <v>40123.299999999996</v>
      </c>
      <c r="T11" s="6" t="str">
        <f>TRIM(RIGHT(C11,LEN(C11)-FIND("@",SUBSTITUTE(C11,"|","@",LEN(C11)-LEN(SUBSTITUTE(C11,"|",""))))))</f>
        <v>Pop-upToasters</v>
      </c>
      <c r="U11" s="33">
        <v>1499</v>
      </c>
    </row>
    <row r="12" spans="1:21">
      <c r="A12" s="5" t="s">
        <v>4772</v>
      </c>
      <c r="B12" s="6" t="s">
        <v>4773</v>
      </c>
      <c r="C12" s="6" t="s">
        <v>4774</v>
      </c>
      <c r="D12" s="24">
        <v>1289</v>
      </c>
      <c r="E12" s="36">
        <v>1499</v>
      </c>
      <c r="F12" s="36" t="str">
        <f t="shared" si="0"/>
        <v>&gt;500</v>
      </c>
      <c r="G12" s="27">
        <v>0.14000000000000001</v>
      </c>
      <c r="H12" s="27" t="str">
        <f t="shared" si="1"/>
        <v>10-25%</v>
      </c>
      <c r="I12" s="14" t="str">
        <f>IF(G12&lt;0.5,"&lt;50%","&gt;=50%")</f>
        <v>&lt;50%</v>
      </c>
      <c r="J12" s="21">
        <v>4.5</v>
      </c>
      <c r="K12" s="7">
        <v>20668</v>
      </c>
      <c r="L12" s="7">
        <f t="shared" si="2"/>
        <v>2</v>
      </c>
      <c r="M12" s="6" t="s">
        <v>4775</v>
      </c>
      <c r="N12" s="6" t="s">
        <v>4776</v>
      </c>
      <c r="O12" s="6" t="s">
        <v>4777</v>
      </c>
      <c r="P12" s="6" t="s">
        <v>4778</v>
      </c>
      <c r="Q12" s="6" t="str">
        <f>IFERROR(LEFT(C12, FIND("|",C12)-1),C12)</f>
        <v>Electronics</v>
      </c>
      <c r="R12" s="41">
        <f>E12*K12</f>
        <v>30981332</v>
      </c>
      <c r="S12" s="31">
        <f t="shared" si="3"/>
        <v>93006</v>
      </c>
      <c r="T12" s="6" t="str">
        <f>TRIM(RIGHT(C12,LEN(C12)-FIND("@",SUBSTITUTE(C12,"|","@",LEN(C12)-LEN(SUBSTITUTE(C12,"|",""))))))</f>
        <v>SurgeProtectors</v>
      </c>
      <c r="U12" s="33">
        <v>1499</v>
      </c>
    </row>
    <row r="13" spans="1:21">
      <c r="A13" s="5" t="s">
        <v>4290</v>
      </c>
      <c r="B13" s="6" t="s">
        <v>4291</v>
      </c>
      <c r="C13" s="6" t="s">
        <v>3193</v>
      </c>
      <c r="D13" s="24">
        <v>899</v>
      </c>
      <c r="E13" s="36">
        <v>1800</v>
      </c>
      <c r="F13" s="36" t="str">
        <f t="shared" si="0"/>
        <v>&gt;500</v>
      </c>
      <c r="G13" s="27">
        <v>0.5</v>
      </c>
      <c r="H13" s="27" t="str">
        <f t="shared" si="1"/>
        <v>&gt;50%</v>
      </c>
      <c r="I13" s="14" t="str">
        <f>IF(G13&lt;0.5,"&lt;50%","&gt;=50%")</f>
        <v>&gt;=50%</v>
      </c>
      <c r="J13" s="21">
        <v>4.0999999999999996</v>
      </c>
      <c r="K13" s="7">
        <v>22375</v>
      </c>
      <c r="L13" s="7">
        <f t="shared" si="2"/>
        <v>2</v>
      </c>
      <c r="M13" s="6" t="s">
        <v>4292</v>
      </c>
      <c r="N13" s="6" t="s">
        <v>4293</v>
      </c>
      <c r="O13" s="6" t="s">
        <v>4294</v>
      </c>
      <c r="P13" s="6" t="s">
        <v>4295</v>
      </c>
      <c r="Q13" s="6" t="str">
        <f>IFERROR(LEFT(C13, FIND("|",C13)-1),C13)</f>
        <v>Computers&amp;Accessories</v>
      </c>
      <c r="R13" s="41">
        <f>E13*K13</f>
        <v>40275000</v>
      </c>
      <c r="S13" s="31">
        <f t="shared" si="3"/>
        <v>91737.499999999985</v>
      </c>
      <c r="T13" s="6" t="str">
        <f>TRIM(RIGHT(C13,LEN(C13)-FIND("@",SUBSTITUTE(C13,"|","@",LEN(C13)-LEN(SUBSTITUTE(C13,"|",""))))))</f>
        <v>Routers</v>
      </c>
      <c r="U13" s="33">
        <v>1800</v>
      </c>
    </row>
    <row r="14" spans="1:21">
      <c r="A14" s="5" t="s">
        <v>6932</v>
      </c>
      <c r="B14" s="6" t="s">
        <v>6933</v>
      </c>
      <c r="C14" s="6" t="s">
        <v>5113</v>
      </c>
      <c r="D14" s="24">
        <v>765</v>
      </c>
      <c r="E14" s="36">
        <v>970</v>
      </c>
      <c r="F14" s="36" t="str">
        <f t="shared" si="0"/>
        <v>&gt;500</v>
      </c>
      <c r="G14" s="27">
        <v>0.21</v>
      </c>
      <c r="H14" s="27" t="str">
        <f t="shared" si="1"/>
        <v>10-25%</v>
      </c>
      <c r="I14" s="14" t="str">
        <f>IF(G14&lt;0.5,"&lt;50%","&gt;=50%")</f>
        <v>&lt;50%</v>
      </c>
      <c r="J14" s="21">
        <v>4.2</v>
      </c>
      <c r="K14" s="7">
        <v>6055</v>
      </c>
      <c r="L14" s="7">
        <f t="shared" si="2"/>
        <v>2</v>
      </c>
      <c r="M14" s="6" t="s">
        <v>6934</v>
      </c>
      <c r="N14" s="6" t="s">
        <v>6935</v>
      </c>
      <c r="O14" s="6" t="s">
        <v>6936</v>
      </c>
      <c r="P14" s="6" t="s">
        <v>6937</v>
      </c>
      <c r="Q14" s="6" t="str">
        <f>IFERROR(LEFT(C14, FIND("|",C14)-1),C14)</f>
        <v>Home&amp;Kitchen</v>
      </c>
      <c r="R14" s="41">
        <f>E14*K14</f>
        <v>5873350</v>
      </c>
      <c r="S14" s="31">
        <f t="shared" si="3"/>
        <v>25431</v>
      </c>
      <c r="T14" s="6" t="str">
        <f>TRIM(RIGHT(C14,LEN(C14)-FIND("@",SUBSTITUTE(C14,"|","@",LEN(C14)-LEN(SUBSTITUTE(C14,"|",""))))))</f>
        <v>HandBlenders</v>
      </c>
      <c r="U14" s="33">
        <v>970</v>
      </c>
    </row>
    <row r="15" spans="1:21">
      <c r="A15" s="5" t="s">
        <v>327</v>
      </c>
      <c r="B15" s="6" t="s">
        <v>328</v>
      </c>
      <c r="C15" s="6" t="s">
        <v>62</v>
      </c>
      <c r="D15" s="24">
        <v>649</v>
      </c>
      <c r="E15" s="36">
        <v>1399</v>
      </c>
      <c r="F15" s="36" t="str">
        <f t="shared" si="0"/>
        <v>&gt;500</v>
      </c>
      <c r="G15" s="27">
        <v>0.54</v>
      </c>
      <c r="H15" s="27" t="str">
        <f t="shared" si="1"/>
        <v>&gt;50%</v>
      </c>
      <c r="I15" s="14" t="str">
        <f>IF(G15&lt;0.5,"&lt;50%","&gt;=50%")</f>
        <v>&gt;=50%</v>
      </c>
      <c r="J15" s="21">
        <v>4.2</v>
      </c>
      <c r="K15" s="7">
        <v>179691</v>
      </c>
      <c r="L15" s="7">
        <f t="shared" si="2"/>
        <v>2</v>
      </c>
      <c r="M15" s="6" t="s">
        <v>329</v>
      </c>
      <c r="N15" s="6" t="s">
        <v>64</v>
      </c>
      <c r="O15" s="6" t="s">
        <v>65</v>
      </c>
      <c r="P15" s="6" t="s">
        <v>66</v>
      </c>
      <c r="Q15" s="6" t="str">
        <f>IFERROR(LEFT(C15, FIND("|",C15)-1),C15)</f>
        <v>Computers&amp;Accessories</v>
      </c>
      <c r="R15" s="41">
        <f>E15*K15</f>
        <v>251387709</v>
      </c>
      <c r="S15" s="31">
        <f t="shared" si="3"/>
        <v>754702.20000000007</v>
      </c>
      <c r="T15" s="6" t="str">
        <f>TRIM(RIGHT(C15,LEN(C15)-FIND("@",SUBSTITUTE(C15,"|","@",LEN(C15)-LEN(SUBSTITUTE(C15,"|",""))))))</f>
        <v>WirelessUSBAdapters</v>
      </c>
      <c r="U15" s="33">
        <v>1399</v>
      </c>
    </row>
    <row r="16" spans="1:21">
      <c r="A16" s="5" t="s">
        <v>202</v>
      </c>
      <c r="B16" s="6" t="s">
        <v>203</v>
      </c>
      <c r="C16" s="6" t="s">
        <v>13</v>
      </c>
      <c r="D16" s="24">
        <v>599</v>
      </c>
      <c r="E16" s="36">
        <v>599</v>
      </c>
      <c r="F16" s="36" t="str">
        <f t="shared" si="0"/>
        <v>&gt;500</v>
      </c>
      <c r="G16" s="27">
        <v>0</v>
      </c>
      <c r="H16" s="27" t="str">
        <f t="shared" si="1"/>
        <v>10%</v>
      </c>
      <c r="I16" s="14" t="str">
        <f>IF(G16&lt;0.5,"&lt;50%","&gt;=50%")</f>
        <v>&lt;50%</v>
      </c>
      <c r="J16" s="21">
        <v>4.3</v>
      </c>
      <c r="K16" s="7">
        <v>355</v>
      </c>
      <c r="L16" s="7">
        <f t="shared" si="2"/>
        <v>1</v>
      </c>
      <c r="M16" s="6" t="s">
        <v>204</v>
      </c>
      <c r="N16" s="6" t="s">
        <v>205</v>
      </c>
      <c r="O16" s="6" t="s">
        <v>206</v>
      </c>
      <c r="P16" s="6" t="s">
        <v>207</v>
      </c>
      <c r="Q16" s="6" t="str">
        <f>IFERROR(LEFT(C16, FIND("|",C16)-1),C16)</f>
        <v>Computers&amp;Accessories</v>
      </c>
      <c r="R16" s="41">
        <f>E16*K16</f>
        <v>212645</v>
      </c>
      <c r="S16" s="31">
        <f t="shared" si="3"/>
        <v>1526.5</v>
      </c>
      <c r="T16" s="6" t="str">
        <f>TRIM(RIGHT(C16,LEN(C16)-FIND("@",SUBSTITUTE(C16,"|","@",LEN(C16)-LEN(SUBSTITUTE(C16,"|",""))))))</f>
        <v>USBCables</v>
      </c>
      <c r="U16" s="33">
        <v>599</v>
      </c>
    </row>
    <row r="17" spans="1:21">
      <c r="A17" s="5" t="s">
        <v>60</v>
      </c>
      <c r="B17" s="6" t="s">
        <v>61</v>
      </c>
      <c r="C17" s="6" t="s">
        <v>62</v>
      </c>
      <c r="D17" s="24">
        <v>499</v>
      </c>
      <c r="E17" s="36">
        <v>999</v>
      </c>
      <c r="F17" s="36" t="str">
        <f t="shared" si="0"/>
        <v>&gt;500</v>
      </c>
      <c r="G17" s="27">
        <v>0.5</v>
      </c>
      <c r="H17" s="27" t="str">
        <f t="shared" si="1"/>
        <v>&gt;50%</v>
      </c>
      <c r="I17" s="14" t="str">
        <f>IF(G17&lt;0.5,"&lt;50%","&gt;=50%")</f>
        <v>&gt;=50%</v>
      </c>
      <c r="J17" s="21">
        <v>4.2</v>
      </c>
      <c r="K17" s="7">
        <v>179691</v>
      </c>
      <c r="L17" s="7">
        <f t="shared" si="2"/>
        <v>2</v>
      </c>
      <c r="M17" s="6" t="s">
        <v>63</v>
      </c>
      <c r="N17" s="6" t="s">
        <v>64</v>
      </c>
      <c r="O17" s="6" t="s">
        <v>65</v>
      </c>
      <c r="P17" s="6" t="s">
        <v>66</v>
      </c>
      <c r="Q17" s="6" t="str">
        <f>IFERROR(LEFT(C17, FIND("|",C17)-1),C17)</f>
        <v>Computers&amp;Accessories</v>
      </c>
      <c r="R17" s="41">
        <f>E17*K17</f>
        <v>179511309</v>
      </c>
      <c r="S17" s="31">
        <f t="shared" si="3"/>
        <v>754702.20000000007</v>
      </c>
      <c r="T17" s="6" t="str">
        <f>TRIM(RIGHT(C17,LEN(C17)-FIND("@",SUBSTITUTE(C17,"|","@",LEN(C17)-LEN(SUBSTITUTE(C17,"|",""))))))</f>
        <v>WirelessUSBAdapters</v>
      </c>
      <c r="U17" s="33">
        <v>999</v>
      </c>
    </row>
    <row r="18" spans="1:21">
      <c r="A18" s="5" t="s">
        <v>6175</v>
      </c>
      <c r="B18" s="6" t="s">
        <v>6176</v>
      </c>
      <c r="C18" s="6" t="s">
        <v>5243</v>
      </c>
      <c r="D18" s="24">
        <v>1849</v>
      </c>
      <c r="E18" s="36">
        <v>2095</v>
      </c>
      <c r="F18" s="36" t="str">
        <f t="shared" si="0"/>
        <v>&gt;500</v>
      </c>
      <c r="G18" s="27">
        <v>0.12</v>
      </c>
      <c r="H18" s="27" t="str">
        <f t="shared" si="1"/>
        <v>10-25%</v>
      </c>
      <c r="I18" s="14" t="str">
        <f>IF(G18&lt;0.5,"&lt;50%","&gt;=50%")</f>
        <v>&lt;50%</v>
      </c>
      <c r="J18" s="21">
        <v>4.3</v>
      </c>
      <c r="K18" s="7">
        <v>7681</v>
      </c>
      <c r="L18" s="7">
        <f t="shared" si="2"/>
        <v>2</v>
      </c>
      <c r="M18" s="6" t="s">
        <v>6177</v>
      </c>
      <c r="N18" s="6" t="s">
        <v>6178</v>
      </c>
      <c r="O18" s="6" t="s">
        <v>6179</v>
      </c>
      <c r="P18" s="6" t="s">
        <v>6180</v>
      </c>
      <c r="Q18" s="6" t="str">
        <f>IFERROR(LEFT(C18, FIND("|",C18)-1),C18)</f>
        <v>Home&amp;Kitchen</v>
      </c>
      <c r="R18" s="41">
        <f>E18*K18</f>
        <v>16091695</v>
      </c>
      <c r="S18" s="31">
        <f t="shared" si="3"/>
        <v>33028.299999999996</v>
      </c>
      <c r="T18" s="6" t="str">
        <f>TRIM(RIGHT(C18,LEN(C18)-FIND("@",SUBSTITUTE(C18,"|","@",LEN(C18)-LEN(SUBSTITUTE(C18,"|",""))))))</f>
        <v>SteamIrons</v>
      </c>
      <c r="U18" s="33">
        <v>2095</v>
      </c>
    </row>
    <row r="19" spans="1:21">
      <c r="A19" s="5" t="s">
        <v>6495</v>
      </c>
      <c r="B19" s="6" t="s">
        <v>6496</v>
      </c>
      <c r="C19" s="6" t="s">
        <v>6497</v>
      </c>
      <c r="D19" s="24">
        <v>4799</v>
      </c>
      <c r="E19" s="36">
        <v>5795</v>
      </c>
      <c r="F19" s="36" t="str">
        <f t="shared" si="0"/>
        <v>&gt;500</v>
      </c>
      <c r="G19" s="27">
        <v>0.17</v>
      </c>
      <c r="H19" s="27" t="str">
        <f t="shared" si="1"/>
        <v>10-25%</v>
      </c>
      <c r="I19" s="14" t="str">
        <f>IF(G19&lt;0.5,"&lt;50%","&gt;=50%")</f>
        <v>&lt;50%</v>
      </c>
      <c r="J19" s="21">
        <v>3.9</v>
      </c>
      <c r="K19" s="7">
        <v>3815</v>
      </c>
      <c r="L19" s="7">
        <f t="shared" si="2"/>
        <v>2</v>
      </c>
      <c r="M19" s="6" t="s">
        <v>6498</v>
      </c>
      <c r="N19" s="6" t="s">
        <v>6499</v>
      </c>
      <c r="O19" s="6" t="s">
        <v>6500</v>
      </c>
      <c r="P19" s="6" t="s">
        <v>6501</v>
      </c>
      <c r="Q19" s="6" t="str">
        <f>IFERROR(LEFT(C19, FIND("|",C19)-1),C19)</f>
        <v>Home&amp;Kitchen</v>
      </c>
      <c r="R19" s="41">
        <f>E19*K19</f>
        <v>22107925</v>
      </c>
      <c r="S19" s="31">
        <f t="shared" si="3"/>
        <v>14878.5</v>
      </c>
      <c r="T19" s="6" t="str">
        <f>TRIM(RIGHT(C19,LEN(C19)-FIND("@",SUBSTITUTE(C19,"|","@",LEN(C19)-LEN(SUBSTITUTE(C19,"|",""))))))</f>
        <v>EspressoMachines</v>
      </c>
      <c r="U19" s="33">
        <v>5795</v>
      </c>
    </row>
    <row r="20" spans="1:21">
      <c r="A20" s="5" t="s">
        <v>3860</v>
      </c>
      <c r="B20" s="6" t="s">
        <v>3861</v>
      </c>
      <c r="C20" s="6" t="s">
        <v>3862</v>
      </c>
      <c r="D20" s="24">
        <v>1990</v>
      </c>
      <c r="E20" s="36">
        <v>2595</v>
      </c>
      <c r="F20" s="36" t="str">
        <f t="shared" si="0"/>
        <v>&gt;500</v>
      </c>
      <c r="G20" s="27">
        <v>0.23</v>
      </c>
      <c r="H20" s="27" t="str">
        <f t="shared" si="1"/>
        <v>10-25%</v>
      </c>
      <c r="I20" s="14" t="str">
        <f>IF(G20&lt;0.5,"&lt;50%","&gt;=50%")</f>
        <v>&lt;50%</v>
      </c>
      <c r="J20" s="21">
        <v>4.3</v>
      </c>
      <c r="K20" s="7">
        <v>20398</v>
      </c>
      <c r="L20" s="7">
        <f t="shared" si="2"/>
        <v>2</v>
      </c>
      <c r="M20" s="6" t="s">
        <v>3863</v>
      </c>
      <c r="N20" s="6" t="s">
        <v>3864</v>
      </c>
      <c r="O20" s="6" t="s">
        <v>3865</v>
      </c>
      <c r="P20" s="6" t="s">
        <v>3866</v>
      </c>
      <c r="Q20" s="6" t="str">
        <f>IFERROR(LEFT(C20, FIND("|",C20)-1),C20)</f>
        <v>Computers&amp;Accessories</v>
      </c>
      <c r="R20" s="41">
        <f>E20*K20</f>
        <v>52932810</v>
      </c>
      <c r="S20" s="31">
        <f t="shared" si="3"/>
        <v>87711.4</v>
      </c>
      <c r="T20" s="6" t="str">
        <f>TRIM(RIGHT(C20,LEN(C20)-FIND("@",SUBSTITUTE(C20,"|","@",LEN(C20)-LEN(SUBSTITUTE(C20,"|",""))))))</f>
        <v>Webcams</v>
      </c>
      <c r="U20" s="33">
        <v>2595</v>
      </c>
    </row>
    <row r="21" spans="1:21">
      <c r="A21" s="5" t="s">
        <v>5241</v>
      </c>
      <c r="B21" s="6" t="s">
        <v>5242</v>
      </c>
      <c r="C21" s="6" t="s">
        <v>5243</v>
      </c>
      <c r="D21" s="24">
        <v>1614</v>
      </c>
      <c r="E21" s="36">
        <v>1745</v>
      </c>
      <c r="F21" s="36" t="str">
        <f t="shared" si="0"/>
        <v>&gt;500</v>
      </c>
      <c r="G21" s="27">
        <v>0.08</v>
      </c>
      <c r="H21" s="27" t="str">
        <f t="shared" si="1"/>
        <v>10%</v>
      </c>
      <c r="I21" s="14" t="str">
        <f>IF(G21&lt;0.5,"&lt;50%","&gt;=50%")</f>
        <v>&lt;50%</v>
      </c>
      <c r="J21" s="21">
        <v>4.3</v>
      </c>
      <c r="K21" s="7">
        <v>37974</v>
      </c>
      <c r="L21" s="7">
        <f t="shared" si="2"/>
        <v>2</v>
      </c>
      <c r="M21" s="6" t="s">
        <v>5244</v>
      </c>
      <c r="N21" s="6" t="s">
        <v>5245</v>
      </c>
      <c r="O21" s="6" t="s">
        <v>5246</v>
      </c>
      <c r="P21" s="6" t="s">
        <v>5247</v>
      </c>
      <c r="Q21" s="6" t="str">
        <f>IFERROR(LEFT(C21, FIND("|",C21)-1),C21)</f>
        <v>Home&amp;Kitchen</v>
      </c>
      <c r="R21" s="41">
        <f>E21*K21</f>
        <v>66264630</v>
      </c>
      <c r="S21" s="31">
        <f t="shared" si="3"/>
        <v>163288.19999999998</v>
      </c>
      <c r="T21" s="6" t="str">
        <f>TRIM(RIGHT(C21,LEN(C21)-FIND("@",SUBSTITUTE(C21,"|","@",LEN(C21)-LEN(SUBSTITUTE(C21,"|",""))))))</f>
        <v>SteamIrons</v>
      </c>
      <c r="U21" s="33">
        <v>1745</v>
      </c>
    </row>
    <row r="22" spans="1:21">
      <c r="A22" s="5" t="s">
        <v>5741</v>
      </c>
      <c r="B22" s="6" t="s">
        <v>5742</v>
      </c>
      <c r="C22" s="6" t="s">
        <v>5120</v>
      </c>
      <c r="D22" s="24">
        <v>616</v>
      </c>
      <c r="E22" s="36">
        <v>1190</v>
      </c>
      <c r="F22" s="36" t="str">
        <f t="shared" si="0"/>
        <v>&gt;500</v>
      </c>
      <c r="G22" s="27">
        <v>0.48</v>
      </c>
      <c r="H22" s="27" t="str">
        <f t="shared" si="1"/>
        <v>25-50%</v>
      </c>
      <c r="I22" s="14" t="str">
        <f>IF(G22&lt;0.5,"&lt;50%","&gt;=50%")</f>
        <v>&lt;50%</v>
      </c>
      <c r="J22" s="21">
        <v>4.0999999999999996</v>
      </c>
      <c r="K22" s="7">
        <v>37126</v>
      </c>
      <c r="L22" s="7">
        <f t="shared" si="2"/>
        <v>2</v>
      </c>
      <c r="M22" s="6" t="s">
        <v>5743</v>
      </c>
      <c r="N22" s="6" t="s">
        <v>5744</v>
      </c>
      <c r="O22" s="6" t="s">
        <v>5745</v>
      </c>
      <c r="P22" s="6" t="s">
        <v>5746</v>
      </c>
      <c r="Q22" s="6" t="str">
        <f>IFERROR(LEFT(C22, FIND("|",C22)-1),C22)</f>
        <v>Home&amp;Kitchen</v>
      </c>
      <c r="R22" s="41">
        <f>E22*K22</f>
        <v>44179940</v>
      </c>
      <c r="S22" s="31">
        <f t="shared" si="3"/>
        <v>152216.59999999998</v>
      </c>
      <c r="T22" s="6" t="str">
        <f>TRIM(RIGHT(C22,LEN(C22)-FIND("@",SUBSTITUTE(C22,"|","@",LEN(C22)-LEN(SUBSTITUTE(C22,"|",""))))))</f>
        <v>DryIrons</v>
      </c>
      <c r="U22" s="33">
        <v>1190</v>
      </c>
    </row>
    <row r="23" spans="1:21">
      <c r="A23" s="5" t="s">
        <v>5372</v>
      </c>
      <c r="B23" s="6" t="s">
        <v>5373</v>
      </c>
      <c r="C23" s="6" t="s">
        <v>5120</v>
      </c>
      <c r="D23" s="24">
        <v>775</v>
      </c>
      <c r="E23" s="36">
        <v>875</v>
      </c>
      <c r="F23" s="36" t="str">
        <f t="shared" si="0"/>
        <v>&gt;500</v>
      </c>
      <c r="G23" s="27">
        <v>0.11</v>
      </c>
      <c r="H23" s="27" t="str">
        <f t="shared" si="1"/>
        <v>10-25%</v>
      </c>
      <c r="I23" s="14" t="str">
        <f>IF(G23&lt;0.5,"&lt;50%","&gt;=50%")</f>
        <v>&lt;50%</v>
      </c>
      <c r="J23" s="21">
        <v>4.2</v>
      </c>
      <c r="K23" s="7">
        <v>46647</v>
      </c>
      <c r="L23" s="7">
        <f t="shared" si="2"/>
        <v>2</v>
      </c>
      <c r="M23" s="6" t="s">
        <v>5374</v>
      </c>
      <c r="N23" s="6" t="s">
        <v>5375</v>
      </c>
      <c r="O23" s="6" t="s">
        <v>5376</v>
      </c>
      <c r="P23" s="6" t="s">
        <v>5377</v>
      </c>
      <c r="Q23" s="6" t="str">
        <f>IFERROR(LEFT(C23, FIND("|",C23)-1),C23)</f>
        <v>Home&amp;Kitchen</v>
      </c>
      <c r="R23" s="41">
        <f>E23*K23</f>
        <v>40816125</v>
      </c>
      <c r="S23" s="31">
        <f t="shared" si="3"/>
        <v>195917.4</v>
      </c>
      <c r="T23" s="6" t="str">
        <f>TRIM(RIGHT(C23,LEN(C23)-FIND("@",SUBSTITUTE(C23,"|","@",LEN(C23)-LEN(SUBSTITUTE(C23,"|",""))))))</f>
        <v>DryIrons</v>
      </c>
      <c r="U23" s="33">
        <v>875</v>
      </c>
    </row>
    <row r="24" spans="1:21">
      <c r="A24" s="5" t="s">
        <v>5789</v>
      </c>
      <c r="B24" s="6" t="s">
        <v>5790</v>
      </c>
      <c r="C24" s="6" t="s">
        <v>5730</v>
      </c>
      <c r="D24" s="24">
        <v>2719</v>
      </c>
      <c r="E24" s="36">
        <v>3945</v>
      </c>
      <c r="F24" s="36" t="str">
        <f t="shared" si="0"/>
        <v>&gt;500</v>
      </c>
      <c r="G24" s="27">
        <v>0.31</v>
      </c>
      <c r="H24" s="27" t="str">
        <f t="shared" si="1"/>
        <v>25-50%</v>
      </c>
      <c r="I24" s="14" t="str">
        <f>IF(G24&lt;0.5,"&lt;50%","&gt;=50%")</f>
        <v>&lt;50%</v>
      </c>
      <c r="J24" s="21">
        <v>3.7</v>
      </c>
      <c r="K24" s="7">
        <v>13406</v>
      </c>
      <c r="L24" s="7">
        <f t="shared" si="2"/>
        <v>2</v>
      </c>
      <c r="M24" s="6" t="s">
        <v>5791</v>
      </c>
      <c r="N24" s="6" t="s">
        <v>5792</v>
      </c>
      <c r="O24" s="6" t="s">
        <v>5793</v>
      </c>
      <c r="P24" s="6" t="s">
        <v>5794</v>
      </c>
      <c r="Q24" s="6" t="str">
        <f>IFERROR(LEFT(C24, FIND("|",C24)-1),C24)</f>
        <v>Home&amp;Kitchen</v>
      </c>
      <c r="R24" s="41">
        <f>E24*K24</f>
        <v>52886670</v>
      </c>
      <c r="S24" s="31">
        <f t="shared" si="3"/>
        <v>49602.200000000004</v>
      </c>
      <c r="T24" s="6" t="str">
        <f>TRIM(RIGHT(C24,LEN(C24)-FIND("@",SUBSTITUTE(C24,"|","@",LEN(C24)-LEN(SUBSTITUTE(C24,"|",""))))))</f>
        <v>Rice&amp;PastaCookers</v>
      </c>
      <c r="U24" s="33">
        <v>3945</v>
      </c>
    </row>
    <row r="25" spans="1:21">
      <c r="A25" s="5" t="s">
        <v>7353</v>
      </c>
      <c r="B25" s="6" t="s">
        <v>7354</v>
      </c>
      <c r="C25" s="6" t="s">
        <v>5343</v>
      </c>
      <c r="D25" s="24">
        <v>1199</v>
      </c>
      <c r="E25" s="36">
        <v>1795</v>
      </c>
      <c r="F25" s="36" t="str">
        <f t="shared" si="0"/>
        <v>&gt;500</v>
      </c>
      <c r="G25" s="27">
        <v>0.33</v>
      </c>
      <c r="H25" s="27" t="str">
        <f t="shared" si="1"/>
        <v>25-50%</v>
      </c>
      <c r="I25" s="14" t="str">
        <f>IF(G25&lt;0.5,"&lt;50%","&gt;=50%")</f>
        <v>&lt;50%</v>
      </c>
      <c r="J25" s="21">
        <v>4.2</v>
      </c>
      <c r="K25" s="7">
        <v>5967</v>
      </c>
      <c r="L25" s="7">
        <f t="shared" si="2"/>
        <v>2</v>
      </c>
      <c r="M25" s="6" t="s">
        <v>7355</v>
      </c>
      <c r="N25" s="6" t="s">
        <v>7356</v>
      </c>
      <c r="O25" s="6" t="s">
        <v>7357</v>
      </c>
      <c r="P25" s="6" t="s">
        <v>7358</v>
      </c>
      <c r="Q25" s="6" t="str">
        <f>IFERROR(LEFT(C25, FIND("|",C25)-1),C25)</f>
        <v>Home&amp;Kitchen</v>
      </c>
      <c r="R25" s="41">
        <f>E25*K25</f>
        <v>10710765</v>
      </c>
      <c r="S25" s="31">
        <f t="shared" si="3"/>
        <v>25061.4</v>
      </c>
      <c r="T25" s="6" t="str">
        <f>TRIM(RIGHT(C25,LEN(C25)-FIND("@",SUBSTITUTE(C25,"|","@",LEN(C25)-LEN(SUBSTITUTE(C25,"|",""))))))</f>
        <v>SandwichMakers</v>
      </c>
      <c r="U25" s="33">
        <v>1795</v>
      </c>
    </row>
    <row r="26" spans="1:21">
      <c r="A26" s="5" t="s">
        <v>6026</v>
      </c>
      <c r="B26" s="6" t="s">
        <v>6027</v>
      </c>
      <c r="C26" s="6" t="s">
        <v>5972</v>
      </c>
      <c r="D26" s="24">
        <v>1699</v>
      </c>
      <c r="E26" s="36">
        <v>1900</v>
      </c>
      <c r="F26" s="36" t="str">
        <f t="shared" si="0"/>
        <v>&gt;500</v>
      </c>
      <c r="G26" s="27">
        <v>0.11</v>
      </c>
      <c r="H26" s="27" t="str">
        <f t="shared" si="1"/>
        <v>10-25%</v>
      </c>
      <c r="I26" s="14" t="str">
        <f>IF(G26&lt;0.5,"&lt;50%","&gt;=50%")</f>
        <v>&lt;50%</v>
      </c>
      <c r="J26" s="21">
        <v>3.6</v>
      </c>
      <c r="K26" s="7">
        <v>11456</v>
      </c>
      <c r="L26" s="7">
        <f t="shared" si="2"/>
        <v>2</v>
      </c>
      <c r="M26" s="6" t="s">
        <v>6028</v>
      </c>
      <c r="N26" s="6" t="s">
        <v>6029</v>
      </c>
      <c r="O26" s="6" t="s">
        <v>6030</v>
      </c>
      <c r="P26" s="6" t="s">
        <v>6031</v>
      </c>
      <c r="Q26" s="6" t="str">
        <f>IFERROR(LEFT(C26, FIND("|",C26)-1),C26)</f>
        <v>Home&amp;Kitchen</v>
      </c>
      <c r="R26" s="41">
        <f>E26*K26</f>
        <v>21766400</v>
      </c>
      <c r="S26" s="31">
        <f t="shared" si="3"/>
        <v>41241.599999999999</v>
      </c>
      <c r="T26" s="6" t="str">
        <f>TRIM(RIGHT(C26,LEN(C26)-FIND("@",SUBSTITUTE(C26,"|","@",LEN(C26)-LEN(SUBSTITUTE(C26,"|",""))))))</f>
        <v>WaterFilters&amp;Purifiers</v>
      </c>
      <c r="U26" s="33">
        <v>1900</v>
      </c>
    </row>
    <row r="27" spans="1:21">
      <c r="A27" s="5" t="s">
        <v>4451</v>
      </c>
      <c r="B27" s="6" t="s">
        <v>4452</v>
      </c>
      <c r="C27" s="6" t="s">
        <v>4453</v>
      </c>
      <c r="D27" s="24">
        <v>649</v>
      </c>
      <c r="E27" s="36">
        <v>999</v>
      </c>
      <c r="F27" s="36" t="str">
        <f t="shared" si="0"/>
        <v>&gt;500</v>
      </c>
      <c r="G27" s="27">
        <v>0.35</v>
      </c>
      <c r="H27" s="27" t="str">
        <f t="shared" si="1"/>
        <v>25-50%</v>
      </c>
      <c r="I27" s="14" t="str">
        <f>IF(G27&lt;0.5,"&lt;50%","&gt;=50%")</f>
        <v>&lt;50%</v>
      </c>
      <c r="J27" s="21">
        <v>3.5</v>
      </c>
      <c r="K27" s="7">
        <v>7222</v>
      </c>
      <c r="L27" s="7">
        <f t="shared" si="2"/>
        <v>2</v>
      </c>
      <c r="M27" s="6" t="s">
        <v>4454</v>
      </c>
      <c r="N27" s="6" t="s">
        <v>4455</v>
      </c>
      <c r="O27" s="6" t="s">
        <v>4456</v>
      </c>
      <c r="P27" s="6" t="s">
        <v>4457</v>
      </c>
      <c r="Q27" s="6" t="str">
        <f>IFERROR(LEFT(C27, FIND("|",C27)-1),C27)</f>
        <v>Computers&amp;Accessories</v>
      </c>
      <c r="R27" s="41">
        <f>E27*K27</f>
        <v>7214778</v>
      </c>
      <c r="S27" s="31">
        <f t="shared" si="3"/>
        <v>25277</v>
      </c>
      <c r="T27" s="6" t="str">
        <f>TRIM(RIGHT(C27,LEN(C27)-FIND("@",SUBSTITUTE(C27,"|","@",LEN(C27)-LEN(SUBSTITUTE(C27,"|",""))))))</f>
        <v>PCHeadsets</v>
      </c>
      <c r="U27" s="33">
        <v>999</v>
      </c>
    </row>
    <row r="28" spans="1:21">
      <c r="A28" s="5" t="s">
        <v>6187</v>
      </c>
      <c r="B28" s="6" t="s">
        <v>6188</v>
      </c>
      <c r="C28" s="6" t="s">
        <v>5120</v>
      </c>
      <c r="D28" s="24">
        <v>1099</v>
      </c>
      <c r="E28" s="36">
        <v>1920</v>
      </c>
      <c r="F28" s="36" t="str">
        <f t="shared" si="0"/>
        <v>&gt;500</v>
      </c>
      <c r="G28" s="27">
        <v>0.43</v>
      </c>
      <c r="H28" s="27" t="str">
        <f t="shared" si="1"/>
        <v>25-50%</v>
      </c>
      <c r="I28" s="14" t="str">
        <f>IF(G28&lt;0.5,"&lt;50%","&gt;=50%")</f>
        <v>&lt;50%</v>
      </c>
      <c r="J28" s="21">
        <v>4.2</v>
      </c>
      <c r="K28" s="7">
        <v>9772</v>
      </c>
      <c r="L28" s="7">
        <f t="shared" si="2"/>
        <v>2</v>
      </c>
      <c r="M28" s="6" t="s">
        <v>6189</v>
      </c>
      <c r="N28" s="6" t="s">
        <v>6190</v>
      </c>
      <c r="O28" s="6" t="s">
        <v>6191</v>
      </c>
      <c r="P28" s="6" t="s">
        <v>6192</v>
      </c>
      <c r="Q28" s="6" t="str">
        <f>IFERROR(LEFT(C28, FIND("|",C28)-1),C28)</f>
        <v>Home&amp;Kitchen</v>
      </c>
      <c r="R28" s="41">
        <f>E28*K28</f>
        <v>18762240</v>
      </c>
      <c r="S28" s="31">
        <f t="shared" si="3"/>
        <v>41042.400000000001</v>
      </c>
      <c r="T28" s="6" t="str">
        <f>TRIM(RIGHT(C28,LEN(C28)-FIND("@",SUBSTITUTE(C28,"|","@",LEN(C28)-LEN(SUBSTITUTE(C28,"|",""))))))</f>
        <v>DryIrons</v>
      </c>
      <c r="U28" s="33">
        <v>1920</v>
      </c>
    </row>
    <row r="29" spans="1:21">
      <c r="A29" s="5" t="s">
        <v>7717</v>
      </c>
      <c r="B29" s="6" t="s">
        <v>7718</v>
      </c>
      <c r="C29" s="6" t="s">
        <v>5598</v>
      </c>
      <c r="D29" s="24">
        <v>2219</v>
      </c>
      <c r="E29" s="36">
        <v>3080</v>
      </c>
      <c r="F29" s="36" t="str">
        <f t="shared" si="0"/>
        <v>&gt;500</v>
      </c>
      <c r="G29" s="27">
        <v>0.28000000000000003</v>
      </c>
      <c r="H29" s="27" t="str">
        <f t="shared" si="1"/>
        <v>25-50%</v>
      </c>
      <c r="I29" s="14" t="str">
        <f>IF(G29&lt;0.5,"&lt;50%","&gt;=50%")</f>
        <v>&lt;50%</v>
      </c>
      <c r="J29" s="21">
        <v>3.6</v>
      </c>
      <c r="K29" s="7">
        <v>468</v>
      </c>
      <c r="L29" s="7">
        <f t="shared" si="2"/>
        <v>1</v>
      </c>
      <c r="M29" s="6" t="s">
        <v>7719</v>
      </c>
      <c r="N29" s="6" t="s">
        <v>7720</v>
      </c>
      <c r="O29" s="6" t="s">
        <v>7721</v>
      </c>
      <c r="P29" s="6" t="s">
        <v>7722</v>
      </c>
      <c r="Q29" s="6" t="str">
        <f>IFERROR(LEFT(C29, FIND("|",C29)-1),C29)</f>
        <v>Home&amp;Kitchen</v>
      </c>
      <c r="R29" s="41">
        <f>E29*K29</f>
        <v>1441440</v>
      </c>
      <c r="S29" s="31">
        <f t="shared" si="3"/>
        <v>1684.8</v>
      </c>
      <c r="T29" s="6" t="str">
        <f>TRIM(RIGHT(C29,LEN(C29)-FIND("@",SUBSTITUTE(C29,"|","@",LEN(C29)-LEN(SUBSTITUTE(C29,"|",""))))))</f>
        <v>HeatConvectors</v>
      </c>
      <c r="U29" s="33">
        <v>3080</v>
      </c>
    </row>
    <row r="30" spans="1:21">
      <c r="A30" s="5" t="s">
        <v>5496</v>
      </c>
      <c r="B30" s="6" t="s">
        <v>5497</v>
      </c>
      <c r="C30" s="6" t="s">
        <v>5029</v>
      </c>
      <c r="D30" s="24">
        <v>2169</v>
      </c>
      <c r="E30" s="36">
        <v>3279</v>
      </c>
      <c r="F30" s="36" t="str">
        <f t="shared" si="0"/>
        <v>&gt;500</v>
      </c>
      <c r="G30" s="27">
        <v>0.34</v>
      </c>
      <c r="H30" s="27" t="str">
        <f t="shared" si="1"/>
        <v>25-50%</v>
      </c>
      <c r="I30" s="14" t="str">
        <f>IF(G30&lt;0.5,"&lt;50%","&gt;=50%")</f>
        <v>&lt;50%</v>
      </c>
      <c r="J30" s="21">
        <v>4.0999999999999996</v>
      </c>
      <c r="K30" s="7">
        <v>1716</v>
      </c>
      <c r="L30" s="7">
        <f t="shared" si="2"/>
        <v>2</v>
      </c>
      <c r="M30" s="6" t="s">
        <v>5498</v>
      </c>
      <c r="N30" s="6" t="s">
        <v>5499</v>
      </c>
      <c r="O30" s="6" t="s">
        <v>5500</v>
      </c>
      <c r="P30" s="6" t="s">
        <v>5501</v>
      </c>
      <c r="Q30" s="6" t="str">
        <f>IFERROR(LEFT(C30, FIND("|",C30)-1),C30)</f>
        <v>Home&amp;Kitchen</v>
      </c>
      <c r="R30" s="41">
        <f>E30*K30</f>
        <v>5626764</v>
      </c>
      <c r="S30" s="31">
        <f t="shared" si="3"/>
        <v>7035.5999999999995</v>
      </c>
      <c r="T30" s="6" t="str">
        <f>TRIM(RIGHT(C30,LEN(C30)-FIND("@",SUBSTITUTE(C30,"|","@",LEN(C30)-LEN(SUBSTITUTE(C30,"|",""))))))</f>
        <v>ElectricHeaters</v>
      </c>
      <c r="U30" s="33">
        <v>3279</v>
      </c>
    </row>
    <row r="31" spans="1:21">
      <c r="A31" s="5" t="s">
        <v>5310</v>
      </c>
      <c r="B31" s="6" t="s">
        <v>5311</v>
      </c>
      <c r="C31" s="6" t="s">
        <v>5029</v>
      </c>
      <c r="D31" s="24">
        <v>749</v>
      </c>
      <c r="E31" s="36">
        <v>1129</v>
      </c>
      <c r="F31" s="36" t="str">
        <f t="shared" si="0"/>
        <v>&gt;500</v>
      </c>
      <c r="G31" s="27">
        <v>0.34</v>
      </c>
      <c r="H31" s="27" t="str">
        <f t="shared" si="1"/>
        <v>25-50%</v>
      </c>
      <c r="I31" s="14" t="str">
        <f>IF(G31&lt;0.5,"&lt;50%","&gt;=50%")</f>
        <v>&lt;50%</v>
      </c>
      <c r="J31" s="21">
        <v>4</v>
      </c>
      <c r="K31" s="7">
        <v>2446</v>
      </c>
      <c r="L31" s="7">
        <f t="shared" si="2"/>
        <v>2</v>
      </c>
      <c r="M31" s="6" t="s">
        <v>5312</v>
      </c>
      <c r="N31" s="6" t="s">
        <v>5313</v>
      </c>
      <c r="O31" s="6" t="s">
        <v>5314</v>
      </c>
      <c r="P31" s="6" t="s">
        <v>5315</v>
      </c>
      <c r="Q31" s="6" t="str">
        <f>IFERROR(LEFT(C31, FIND("|",C31)-1),C31)</f>
        <v>Home&amp;Kitchen</v>
      </c>
      <c r="R31" s="41">
        <f>E31*K31</f>
        <v>2761534</v>
      </c>
      <c r="S31" s="31">
        <f t="shared" si="3"/>
        <v>9784</v>
      </c>
      <c r="T31" s="6" t="str">
        <f>TRIM(RIGHT(C31,LEN(C31)-FIND("@",SUBSTITUTE(C31,"|","@",LEN(C31)-LEN(SUBSTITUTE(C31,"|",""))))))</f>
        <v>ElectricHeaters</v>
      </c>
      <c r="U31" s="33">
        <v>1129</v>
      </c>
    </row>
    <row r="32" spans="1:21">
      <c r="A32" s="5" t="s">
        <v>5546</v>
      </c>
      <c r="B32" s="6" t="s">
        <v>5547</v>
      </c>
      <c r="C32" s="6" t="s">
        <v>5548</v>
      </c>
      <c r="D32" s="24">
        <v>1409</v>
      </c>
      <c r="E32" s="36">
        <v>1639</v>
      </c>
      <c r="F32" s="36" t="str">
        <f t="shared" si="0"/>
        <v>&gt;500</v>
      </c>
      <c r="G32" s="27">
        <v>0.14000000000000001</v>
      </c>
      <c r="H32" s="27" t="str">
        <f t="shared" si="1"/>
        <v>10-25%</v>
      </c>
      <c r="I32" s="14" t="str">
        <f>IF(G32&lt;0.5,"&lt;50%","&gt;=50%")</f>
        <v>&lt;50%</v>
      </c>
      <c r="J32" s="21">
        <v>3.7</v>
      </c>
      <c r="K32" s="7">
        <v>787</v>
      </c>
      <c r="L32" s="7">
        <f t="shared" si="2"/>
        <v>1</v>
      </c>
      <c r="M32" s="6" t="s">
        <v>5549</v>
      </c>
      <c r="N32" s="6" t="s">
        <v>5550</v>
      </c>
      <c r="O32" s="6" t="s">
        <v>5551</v>
      </c>
      <c r="P32" s="6" t="s">
        <v>5552</v>
      </c>
      <c r="Q32" s="6" t="str">
        <f>IFERROR(LEFT(C32, FIND("|",C32)-1),C32)</f>
        <v>Home&amp;Kitchen</v>
      </c>
      <c r="R32" s="41">
        <f>E32*K32</f>
        <v>1289893</v>
      </c>
      <c r="S32" s="31">
        <f t="shared" si="3"/>
        <v>2911.9</v>
      </c>
      <c r="T32" s="6" t="str">
        <f>TRIM(RIGHT(C32,LEN(C32)-FIND("@",SUBSTITUTE(C32,"|","@",LEN(C32)-LEN(SUBSTITUTE(C32,"|",""))))))</f>
        <v>HalogenHeaters</v>
      </c>
      <c r="U32" s="33">
        <v>1639</v>
      </c>
    </row>
    <row r="33" spans="1:21">
      <c r="A33" s="5" t="s">
        <v>6745</v>
      </c>
      <c r="B33" s="6" t="s">
        <v>6746</v>
      </c>
      <c r="C33" s="6" t="s">
        <v>5120</v>
      </c>
      <c r="D33" s="24">
        <v>949</v>
      </c>
      <c r="E33" s="36">
        <v>975</v>
      </c>
      <c r="F33" s="36" t="str">
        <f t="shared" si="0"/>
        <v>&gt;500</v>
      </c>
      <c r="G33" s="27">
        <v>0.03</v>
      </c>
      <c r="H33" s="27" t="str">
        <f t="shared" si="1"/>
        <v>10%</v>
      </c>
      <c r="I33" s="14" t="str">
        <f>IF(G33&lt;0.5,"&lt;50%","&gt;=50%")</f>
        <v>&lt;50%</v>
      </c>
      <c r="J33" s="21">
        <v>4.3</v>
      </c>
      <c r="K33" s="7">
        <v>7223</v>
      </c>
      <c r="L33" s="7">
        <f t="shared" si="2"/>
        <v>2</v>
      </c>
      <c r="M33" s="6" t="s">
        <v>6747</v>
      </c>
      <c r="N33" s="6" t="s">
        <v>6748</v>
      </c>
      <c r="O33" s="6" t="s">
        <v>6749</v>
      </c>
      <c r="P33" s="6" t="s">
        <v>6750</v>
      </c>
      <c r="Q33" s="6" t="str">
        <f>IFERROR(LEFT(C33, FIND("|",C33)-1),C33)</f>
        <v>Home&amp;Kitchen</v>
      </c>
      <c r="R33" s="41">
        <f>E33*K33</f>
        <v>7042425</v>
      </c>
      <c r="S33" s="31">
        <f t="shared" si="3"/>
        <v>31058.899999999998</v>
      </c>
      <c r="T33" s="6" t="str">
        <f>TRIM(RIGHT(C33,LEN(C33)-FIND("@",SUBSTITUTE(C33,"|","@",LEN(C33)-LEN(SUBSTITUTE(C33,"|",""))))))</f>
        <v>DryIrons</v>
      </c>
      <c r="U33" s="33">
        <v>975</v>
      </c>
    </row>
    <row r="34" spans="1:21">
      <c r="A34" s="5" t="s">
        <v>2922</v>
      </c>
      <c r="B34" s="6" t="s">
        <v>2923</v>
      </c>
      <c r="C34" s="6" t="s">
        <v>2855</v>
      </c>
      <c r="D34" s="24">
        <v>269</v>
      </c>
      <c r="E34" s="36">
        <v>649</v>
      </c>
      <c r="F34" s="36" t="str">
        <f t="shared" si="0"/>
        <v>&gt;500</v>
      </c>
      <c r="G34" s="27">
        <v>0.59</v>
      </c>
      <c r="H34" s="27" t="str">
        <f t="shared" si="1"/>
        <v>&gt;50%</v>
      </c>
      <c r="I34" s="14" t="str">
        <f>IF(G34&lt;0.5,"&lt;50%","&gt;=50%")</f>
        <v>&gt;=50%</v>
      </c>
      <c r="J34" s="21">
        <v>4.3</v>
      </c>
      <c r="K34" s="7">
        <v>54315</v>
      </c>
      <c r="L34" s="7">
        <f t="shared" si="2"/>
        <v>2</v>
      </c>
      <c r="M34" s="6" t="s">
        <v>2924</v>
      </c>
      <c r="N34" s="6" t="s">
        <v>2925</v>
      </c>
      <c r="O34" s="6" t="s">
        <v>2926</v>
      </c>
      <c r="P34" s="6" t="s">
        <v>2927</v>
      </c>
      <c r="Q34" s="6" t="str">
        <f>IFERROR(LEFT(C34, FIND("|",C34)-1),C34)</f>
        <v>Computers&amp;Accessories</v>
      </c>
      <c r="R34" s="41">
        <f>E34*K34</f>
        <v>35250435</v>
      </c>
      <c r="S34" s="31">
        <f t="shared" si="3"/>
        <v>233554.5</v>
      </c>
      <c r="T34" s="6" t="str">
        <f>TRIM(RIGHT(C34,LEN(C34)-FIND("@",SUBSTITUTE(C34,"|","@",LEN(C34)-LEN(SUBSTITUTE(C34,"|",""))))))</f>
        <v>Mice</v>
      </c>
      <c r="U34" s="33">
        <v>649</v>
      </c>
    </row>
    <row r="35" spans="1:21">
      <c r="A35" s="5" t="s">
        <v>3365</v>
      </c>
      <c r="B35" s="6" t="s">
        <v>3366</v>
      </c>
      <c r="C35" s="6" t="s">
        <v>3060</v>
      </c>
      <c r="D35" s="24">
        <v>1469</v>
      </c>
      <c r="E35" s="36">
        <v>2499</v>
      </c>
      <c r="F35" s="36" t="str">
        <f t="shared" si="0"/>
        <v>&gt;500</v>
      </c>
      <c r="G35" s="27">
        <v>0.41</v>
      </c>
      <c r="H35" s="27" t="str">
        <f t="shared" si="1"/>
        <v>25-50%</v>
      </c>
      <c r="I35" s="14" t="str">
        <f>IF(G35&lt;0.5,"&lt;50%","&gt;=50%")</f>
        <v>&lt;50%</v>
      </c>
      <c r="J35" s="21">
        <v>4.2</v>
      </c>
      <c r="K35" s="7">
        <v>156638</v>
      </c>
      <c r="L35" s="7">
        <f t="shared" si="2"/>
        <v>2</v>
      </c>
      <c r="M35" s="6" t="s">
        <v>3367</v>
      </c>
      <c r="N35" s="6" t="s">
        <v>3368</v>
      </c>
      <c r="O35" s="6" t="s">
        <v>3369</v>
      </c>
      <c r="P35" s="6" t="s">
        <v>3370</v>
      </c>
      <c r="Q35" s="6" t="str">
        <f>IFERROR(LEFT(C35, FIND("|",C35)-1),C35)</f>
        <v>Computers&amp;Accessories</v>
      </c>
      <c r="R35" s="41">
        <f>E35*K35</f>
        <v>391438362</v>
      </c>
      <c r="S35" s="31">
        <f t="shared" si="3"/>
        <v>657879.6</v>
      </c>
      <c r="T35" s="6" t="str">
        <f>TRIM(RIGHT(C35,LEN(C35)-FIND("@",SUBSTITUTE(C35,"|","@",LEN(C35)-LEN(SUBSTITUTE(C35,"|",""))))))</f>
        <v>Repeaters&amp;Extenders</v>
      </c>
      <c r="U35" s="33">
        <v>2499</v>
      </c>
    </row>
    <row r="36" spans="1:21">
      <c r="A36" s="5" t="s">
        <v>6902</v>
      </c>
      <c r="B36" s="6" t="s">
        <v>6903</v>
      </c>
      <c r="C36" s="6" t="s">
        <v>5730</v>
      </c>
      <c r="D36" s="24">
        <v>2976</v>
      </c>
      <c r="E36" s="36">
        <v>3945</v>
      </c>
      <c r="F36" s="36" t="str">
        <f t="shared" si="0"/>
        <v>&gt;500</v>
      </c>
      <c r="G36" s="27">
        <v>0.25</v>
      </c>
      <c r="H36" s="27" t="str">
        <f t="shared" si="1"/>
        <v>25-50%</v>
      </c>
      <c r="I36" s="14" t="str">
        <f>IF(G36&lt;0.5,"&lt;50%","&gt;=50%")</f>
        <v>&lt;50%</v>
      </c>
      <c r="J36" s="21">
        <v>4.2</v>
      </c>
      <c r="K36" s="7">
        <v>3740</v>
      </c>
      <c r="L36" s="7">
        <f t="shared" si="2"/>
        <v>2</v>
      </c>
      <c r="M36" s="6" t="s">
        <v>6904</v>
      </c>
      <c r="N36" s="6" t="s">
        <v>6905</v>
      </c>
      <c r="O36" s="6" t="s">
        <v>6906</v>
      </c>
      <c r="P36" s="6" t="s">
        <v>6907</v>
      </c>
      <c r="Q36" s="6" t="str">
        <f>IFERROR(LEFT(C36, FIND("|",C36)-1),C36)</f>
        <v>Home&amp;Kitchen</v>
      </c>
      <c r="R36" s="41">
        <f>E36*K36</f>
        <v>14754300</v>
      </c>
      <c r="S36" s="31">
        <f t="shared" si="3"/>
        <v>15708</v>
      </c>
      <c r="T36" s="6" t="str">
        <f>TRIM(RIGHT(C36,LEN(C36)-FIND("@",SUBSTITUTE(C36,"|","@",LEN(C36)-LEN(SUBSTITUTE(C36,"|",""))))))</f>
        <v>Rice&amp;PastaCookers</v>
      </c>
      <c r="U36" s="33">
        <v>3945</v>
      </c>
    </row>
    <row r="37" spans="1:21">
      <c r="A37" s="5" t="s">
        <v>5553</v>
      </c>
      <c r="B37" s="6" t="s">
        <v>5554</v>
      </c>
      <c r="C37" s="6" t="s">
        <v>5113</v>
      </c>
      <c r="D37" s="24">
        <v>753</v>
      </c>
      <c r="E37" s="36">
        <v>899</v>
      </c>
      <c r="F37" s="36" t="str">
        <f t="shared" si="0"/>
        <v>&gt;500</v>
      </c>
      <c r="G37" s="27">
        <v>0.16</v>
      </c>
      <c r="H37" s="27" t="str">
        <f t="shared" si="1"/>
        <v>10-25%</v>
      </c>
      <c r="I37" s="14" t="str">
        <f>IF(G37&lt;0.5,"&lt;50%","&gt;=50%")</f>
        <v>&lt;50%</v>
      </c>
      <c r="J37" s="21">
        <v>4.2</v>
      </c>
      <c r="K37" s="7">
        <v>18462</v>
      </c>
      <c r="L37" s="7">
        <f t="shared" si="2"/>
        <v>2</v>
      </c>
      <c r="M37" s="6" t="s">
        <v>5555</v>
      </c>
      <c r="N37" s="6" t="s">
        <v>5556</v>
      </c>
      <c r="O37" s="6" t="s">
        <v>5557</v>
      </c>
      <c r="P37" s="6" t="s">
        <v>5558</v>
      </c>
      <c r="Q37" s="6" t="str">
        <f>IFERROR(LEFT(C37, FIND("|",C37)-1),C37)</f>
        <v>Home&amp;Kitchen</v>
      </c>
      <c r="R37" s="41">
        <f>E37*K37</f>
        <v>16597338</v>
      </c>
      <c r="S37" s="31">
        <f t="shared" si="3"/>
        <v>77540.400000000009</v>
      </c>
      <c r="T37" s="6" t="str">
        <f>TRIM(RIGHT(C37,LEN(C37)-FIND("@",SUBSTITUTE(C37,"|","@",LEN(C37)-LEN(SUBSTITUTE(C37,"|",""))))))</f>
        <v>HandBlenders</v>
      </c>
      <c r="U37" s="33">
        <v>899</v>
      </c>
    </row>
    <row r="38" spans="1:21">
      <c r="A38" s="5" t="s">
        <v>5208</v>
      </c>
      <c r="B38" s="6" t="s">
        <v>5209</v>
      </c>
      <c r="C38" s="6" t="s">
        <v>5210</v>
      </c>
      <c r="D38" s="24">
        <v>539</v>
      </c>
      <c r="E38" s="36">
        <v>720</v>
      </c>
      <c r="F38" s="36" t="str">
        <f t="shared" si="0"/>
        <v>&gt;500</v>
      </c>
      <c r="G38" s="27">
        <v>0.25</v>
      </c>
      <c r="H38" s="27" t="str">
        <f t="shared" si="1"/>
        <v>25-50%</v>
      </c>
      <c r="I38" s="14" t="str">
        <f>IF(G38&lt;0.5,"&lt;50%","&gt;=50%")</f>
        <v>&lt;50%</v>
      </c>
      <c r="J38" s="21">
        <v>4.0999999999999996</v>
      </c>
      <c r="K38" s="7">
        <v>36017</v>
      </c>
      <c r="L38" s="7">
        <f t="shared" si="2"/>
        <v>2</v>
      </c>
      <c r="M38" s="6" t="s">
        <v>5211</v>
      </c>
      <c r="N38" s="6" t="s">
        <v>5212</v>
      </c>
      <c r="O38" s="6" t="s">
        <v>5213</v>
      </c>
      <c r="P38" s="6" t="s">
        <v>5214</v>
      </c>
      <c r="Q38" s="6" t="str">
        <f>IFERROR(LEFT(C38, FIND("|",C38)-1),C38)</f>
        <v>Home&amp;Kitchen</v>
      </c>
      <c r="R38" s="41">
        <f>E38*K38</f>
        <v>25932240</v>
      </c>
      <c r="S38" s="31">
        <f t="shared" si="3"/>
        <v>147669.69999999998</v>
      </c>
      <c r="T38" s="6" t="str">
        <f>TRIM(RIGHT(C38,LEN(C38)-FIND("@",SUBSTITUTE(C38,"|","@",LEN(C38)-LEN(SUBSTITUTE(C38,"|",""))))))</f>
        <v>ImmersionRods</v>
      </c>
      <c r="U38" s="33">
        <v>720</v>
      </c>
    </row>
    <row r="39" spans="1:21">
      <c r="A39" s="5" t="s">
        <v>3165</v>
      </c>
      <c r="B39" s="6" t="s">
        <v>3166</v>
      </c>
      <c r="C39" s="6" t="s">
        <v>3053</v>
      </c>
      <c r="D39" s="24">
        <v>522</v>
      </c>
      <c r="E39" s="36">
        <v>550</v>
      </c>
      <c r="F39" s="36" t="str">
        <f t="shared" si="0"/>
        <v>&gt;500</v>
      </c>
      <c r="G39" s="27">
        <v>0.05</v>
      </c>
      <c r="H39" s="27" t="str">
        <f t="shared" si="1"/>
        <v>10%</v>
      </c>
      <c r="I39" s="14" t="str">
        <f>IF(G39&lt;0.5,"&lt;50%","&gt;=50%")</f>
        <v>&lt;50%</v>
      </c>
      <c r="J39" s="21">
        <v>4.4000000000000004</v>
      </c>
      <c r="K39" s="7">
        <v>12179</v>
      </c>
      <c r="L39" s="7">
        <f t="shared" si="2"/>
        <v>2</v>
      </c>
      <c r="M39" s="6" t="s">
        <v>3167</v>
      </c>
      <c r="N39" s="6" t="s">
        <v>3168</v>
      </c>
      <c r="O39" s="6" t="s">
        <v>3169</v>
      </c>
      <c r="P39" s="6" t="s">
        <v>3170</v>
      </c>
      <c r="Q39" s="6" t="str">
        <f>IFERROR(LEFT(C39, FIND("|",C39)-1),C39)</f>
        <v>OfficeProducts</v>
      </c>
      <c r="R39" s="41">
        <f>E39*K39</f>
        <v>6698450</v>
      </c>
      <c r="S39" s="31">
        <f t="shared" si="3"/>
        <v>53587.600000000006</v>
      </c>
      <c r="T39" s="6" t="str">
        <f>TRIM(RIGHT(C39,LEN(C39)-FIND("@",SUBSTITUTE(C39,"|","@",LEN(C39)-LEN(SUBSTITUTE(C39,"|",""))))))</f>
        <v>Scientific</v>
      </c>
      <c r="U39" s="33">
        <v>550</v>
      </c>
    </row>
    <row r="40" spans="1:21">
      <c r="A40" s="5" t="s">
        <v>6545</v>
      </c>
      <c r="B40" s="6" t="s">
        <v>6546</v>
      </c>
      <c r="C40" s="6" t="s">
        <v>5692</v>
      </c>
      <c r="D40" s="24">
        <v>980</v>
      </c>
      <c r="E40" s="36">
        <v>980</v>
      </c>
      <c r="F40" s="36" t="str">
        <f t="shared" si="0"/>
        <v>&gt;500</v>
      </c>
      <c r="G40" s="27">
        <v>0</v>
      </c>
      <c r="H40" s="27" t="str">
        <f t="shared" si="1"/>
        <v>10%</v>
      </c>
      <c r="I40" s="14" t="str">
        <f>IF(G40&lt;0.5,"&lt;50%","&gt;=50%")</f>
        <v>&lt;50%</v>
      </c>
      <c r="J40" s="21">
        <v>4.2</v>
      </c>
      <c r="K40" s="7">
        <v>4740</v>
      </c>
      <c r="L40" s="7">
        <f t="shared" si="2"/>
        <v>2</v>
      </c>
      <c r="M40" s="6" t="s">
        <v>6547</v>
      </c>
      <c r="N40" s="6" t="s">
        <v>6548</v>
      </c>
      <c r="O40" s="6" t="s">
        <v>6549</v>
      </c>
      <c r="P40" s="6" t="s">
        <v>6550</v>
      </c>
      <c r="Q40" s="6" t="str">
        <f>IFERROR(LEFT(C40, FIND("|",C40)-1),C40)</f>
        <v>Home&amp;Kitchen</v>
      </c>
      <c r="R40" s="41">
        <f>E40*K40</f>
        <v>4645200</v>
      </c>
      <c r="S40" s="31">
        <f t="shared" si="3"/>
        <v>19908</v>
      </c>
      <c r="T40" s="6" t="str">
        <f>TRIM(RIGHT(C40,LEN(C40)-FIND("@",SUBSTITUTE(C40,"|","@",LEN(C40)-LEN(SUBSTITUTE(C40,"|",""))))))</f>
        <v>WaterPurifierAccessories</v>
      </c>
      <c r="U40" s="33">
        <v>980</v>
      </c>
    </row>
    <row r="41" spans="1:21">
      <c r="A41" s="5" t="s">
        <v>6958</v>
      </c>
      <c r="B41" s="6" t="s">
        <v>6959</v>
      </c>
      <c r="C41" s="6" t="s">
        <v>5120</v>
      </c>
      <c r="D41" s="24">
        <v>699</v>
      </c>
      <c r="E41" s="36">
        <v>850</v>
      </c>
      <c r="F41" s="36" t="str">
        <f t="shared" si="0"/>
        <v>&gt;500</v>
      </c>
      <c r="G41" s="27">
        <v>0.18</v>
      </c>
      <c r="H41" s="27" t="str">
        <f t="shared" si="1"/>
        <v>10-25%</v>
      </c>
      <c r="I41" s="14" t="str">
        <f>IF(G41&lt;0.5,"&lt;50%","&gt;=50%")</f>
        <v>&lt;50%</v>
      </c>
      <c r="J41" s="21">
        <v>4.0999999999999996</v>
      </c>
      <c r="K41" s="7">
        <v>1106</v>
      </c>
      <c r="L41" s="7">
        <f t="shared" si="2"/>
        <v>2</v>
      </c>
      <c r="M41" s="6" t="s">
        <v>6960</v>
      </c>
      <c r="N41" s="6" t="s">
        <v>6961</v>
      </c>
      <c r="O41" s="6" t="s">
        <v>6962</v>
      </c>
      <c r="P41" s="6" t="s">
        <v>7743</v>
      </c>
      <c r="Q41" s="6" t="str">
        <f>IFERROR(LEFT(C41, FIND("|",C41)-1),C41)</f>
        <v>Home&amp;Kitchen</v>
      </c>
      <c r="R41" s="41">
        <f>E41*K41</f>
        <v>940100</v>
      </c>
      <c r="S41" s="31">
        <f t="shared" si="3"/>
        <v>4534.5999999999995</v>
      </c>
      <c r="T41" s="6" t="str">
        <f>TRIM(RIGHT(C41,LEN(C41)-FIND("@",SUBSTITUTE(C41,"|","@",LEN(C41)-LEN(SUBSTITUTE(C41,"|",""))))))</f>
        <v>DryIrons</v>
      </c>
      <c r="U41" s="33">
        <v>850</v>
      </c>
    </row>
    <row r="42" spans="1:21">
      <c r="A42" s="5" t="s">
        <v>4098</v>
      </c>
      <c r="B42" s="6" t="s">
        <v>4099</v>
      </c>
      <c r="C42" s="6" t="s">
        <v>3312</v>
      </c>
      <c r="D42" s="24">
        <v>250</v>
      </c>
      <c r="E42" s="36">
        <v>250</v>
      </c>
      <c r="F42" s="36" t="str">
        <f t="shared" si="0"/>
        <v>200-500</v>
      </c>
      <c r="G42" s="27">
        <v>0</v>
      </c>
      <c r="H42" s="27" t="str">
        <f t="shared" si="1"/>
        <v>10%</v>
      </c>
      <c r="I42" s="14" t="str">
        <f>IF(G42&lt;0.5,"&lt;50%","&gt;=50%")</f>
        <v>&lt;50%</v>
      </c>
      <c r="J42" s="21">
        <v>3.9</v>
      </c>
      <c r="K42" s="7">
        <v>13971</v>
      </c>
      <c r="L42" s="7">
        <f t="shared" si="2"/>
        <v>2</v>
      </c>
      <c r="M42" s="6" t="s">
        <v>4100</v>
      </c>
      <c r="N42" s="6" t="s">
        <v>4101</v>
      </c>
      <c r="O42" s="6" t="s">
        <v>4102</v>
      </c>
      <c r="P42" s="6" t="s">
        <v>4103</v>
      </c>
      <c r="Q42" s="6" t="str">
        <f>IFERROR(LEFT(C42, FIND("|",C42)-1),C42)</f>
        <v>Electronics</v>
      </c>
      <c r="R42" s="41">
        <f>E42*K42</f>
        <v>3492750</v>
      </c>
      <c r="S42" s="31">
        <f t="shared" si="3"/>
        <v>54486.9</v>
      </c>
      <c r="T42" s="6" t="str">
        <f>TRIM(RIGHT(C42,LEN(C42)-FIND("@",SUBSTITUTE(C42,"|","@",LEN(C42)-LEN(SUBSTITUTE(C42,"|",""))))))</f>
        <v>RechargeableBatteries</v>
      </c>
      <c r="U42" s="33">
        <v>250</v>
      </c>
    </row>
    <row r="43" spans="1:21">
      <c r="A43" s="5" t="s">
        <v>4898</v>
      </c>
      <c r="B43" s="6" t="s">
        <v>4899</v>
      </c>
      <c r="C43" s="6" t="s">
        <v>3637</v>
      </c>
      <c r="D43" s="24">
        <v>249</v>
      </c>
      <c r="E43" s="36">
        <v>499</v>
      </c>
      <c r="F43" s="36" t="str">
        <f t="shared" si="0"/>
        <v>200-500</v>
      </c>
      <c r="G43" s="27">
        <v>0.5</v>
      </c>
      <c r="H43" s="27" t="str">
        <f t="shared" si="1"/>
        <v>&gt;50%</v>
      </c>
      <c r="I43" s="14" t="str">
        <f>IF(G43&lt;0.5,"&lt;50%","&gt;=50%")</f>
        <v>&gt;=50%</v>
      </c>
      <c r="J43" s="21">
        <v>4.2</v>
      </c>
      <c r="K43" s="7">
        <v>22860</v>
      </c>
      <c r="L43" s="7">
        <f t="shared" si="2"/>
        <v>2</v>
      </c>
      <c r="M43" s="6" t="s">
        <v>4900</v>
      </c>
      <c r="N43" s="6" t="s">
        <v>4901</v>
      </c>
      <c r="O43" s="6" t="s">
        <v>4902</v>
      </c>
      <c r="P43" s="6" t="s">
        <v>4903</v>
      </c>
      <c r="Q43" s="6" t="str">
        <f>IFERROR(LEFT(C43, FIND("|",C43)-1),C43)</f>
        <v>Computers&amp;Accessories</v>
      </c>
      <c r="R43" s="41">
        <f>E43*K43</f>
        <v>11407140</v>
      </c>
      <c r="S43" s="31">
        <f t="shared" si="3"/>
        <v>96012</v>
      </c>
      <c r="T43" s="6" t="str">
        <f>TRIM(RIGHT(C43,LEN(C43)-FIND("@",SUBSTITUTE(C43,"|","@",LEN(C43)-LEN(SUBSTITUTE(C43,"|",""))))))</f>
        <v>LaptopSleeves&amp;Slipcases</v>
      </c>
      <c r="U43" s="33">
        <v>499</v>
      </c>
    </row>
    <row r="44" spans="1:21">
      <c r="A44" s="5" t="s">
        <v>4068</v>
      </c>
      <c r="B44" s="6" t="s">
        <v>4069</v>
      </c>
      <c r="C44" s="6" t="s">
        <v>2995</v>
      </c>
      <c r="D44" s="24">
        <v>1345</v>
      </c>
      <c r="E44" s="36">
        <v>2295</v>
      </c>
      <c r="F44" s="36" t="str">
        <f t="shared" si="0"/>
        <v>&gt;500</v>
      </c>
      <c r="G44" s="27">
        <v>0.41</v>
      </c>
      <c r="H44" s="27" t="str">
        <f t="shared" si="1"/>
        <v>25-50%</v>
      </c>
      <c r="I44" s="14" t="str">
        <f>IF(G44&lt;0.5,"&lt;50%","&gt;=50%")</f>
        <v>&lt;50%</v>
      </c>
      <c r="J44" s="21">
        <v>4.2</v>
      </c>
      <c r="K44" s="7">
        <v>17413</v>
      </c>
      <c r="L44" s="7">
        <f t="shared" si="2"/>
        <v>2</v>
      </c>
      <c r="M44" s="6" t="s">
        <v>4070</v>
      </c>
      <c r="N44" s="6" t="s">
        <v>4071</v>
      </c>
      <c r="O44" s="6" t="s">
        <v>4072</v>
      </c>
      <c r="P44" s="6" t="s">
        <v>4073</v>
      </c>
      <c r="Q44" s="6" t="str">
        <f>IFERROR(LEFT(C44, FIND("|",C44)-1),C44)</f>
        <v>Computers&amp;Accessories</v>
      </c>
      <c r="R44" s="41">
        <f>E44*K44</f>
        <v>39962835</v>
      </c>
      <c r="S44" s="31">
        <f t="shared" si="3"/>
        <v>73134.600000000006</v>
      </c>
      <c r="T44" s="6" t="str">
        <f>TRIM(RIGHT(C44,LEN(C44)-FIND("@",SUBSTITUTE(C44,"|","@",LEN(C44)-LEN(SUBSTITUTE(C44,"|",""))))))</f>
        <v>Keyboard&amp;MouseSets</v>
      </c>
      <c r="U44" s="33">
        <v>2295</v>
      </c>
    </row>
    <row r="45" spans="1:21">
      <c r="A45" s="5" t="s">
        <v>4549</v>
      </c>
      <c r="B45" s="6" t="s">
        <v>4550</v>
      </c>
      <c r="C45" s="6" t="s">
        <v>4551</v>
      </c>
      <c r="D45" s="24">
        <v>150</v>
      </c>
      <c r="E45" s="36">
        <v>150</v>
      </c>
      <c r="F45" s="36" t="str">
        <f t="shared" si="0"/>
        <v>&lt;200</v>
      </c>
      <c r="G45" s="27">
        <v>0</v>
      </c>
      <c r="H45" s="27" t="str">
        <f t="shared" si="1"/>
        <v>10%</v>
      </c>
      <c r="I45" s="14" t="str">
        <f>IF(G45&lt;0.5,"&lt;50%","&gt;=50%")</f>
        <v>&lt;50%</v>
      </c>
      <c r="J45" s="21">
        <v>4.3</v>
      </c>
      <c r="K45" s="7">
        <v>15867</v>
      </c>
      <c r="L45" s="7">
        <f t="shared" si="2"/>
        <v>2</v>
      </c>
      <c r="M45" s="6" t="s">
        <v>4552</v>
      </c>
      <c r="N45" s="6" t="s">
        <v>4553</v>
      </c>
      <c r="O45" s="6" t="s">
        <v>4554</v>
      </c>
      <c r="P45" s="6" t="s">
        <v>4555</v>
      </c>
      <c r="Q45" s="6" t="str">
        <f>IFERROR(LEFT(C45, FIND("|",C45)-1),C45)</f>
        <v>Toys&amp;Games</v>
      </c>
      <c r="R45" s="41">
        <f>E45*K45</f>
        <v>2380050</v>
      </c>
      <c r="S45" s="31">
        <f t="shared" si="3"/>
        <v>68228.099999999991</v>
      </c>
      <c r="T45" s="6" t="str">
        <f>TRIM(RIGHT(C45,LEN(C45)-FIND("@",SUBSTITUTE(C45,"|","@",LEN(C45)-LEN(SUBSTITUTE(C45,"|",""))))))</f>
        <v>ColouringPens&amp;Markers</v>
      </c>
      <c r="U45" s="33">
        <v>150</v>
      </c>
    </row>
    <row r="46" spans="1:21">
      <c r="A46" s="5" t="s">
        <v>4092</v>
      </c>
      <c r="B46" s="6" t="s">
        <v>4093</v>
      </c>
      <c r="C46" s="6" t="s">
        <v>2962</v>
      </c>
      <c r="D46" s="24">
        <v>879</v>
      </c>
      <c r="E46" s="36">
        <v>1109</v>
      </c>
      <c r="F46" s="36" t="str">
        <f t="shared" si="0"/>
        <v>&gt;500</v>
      </c>
      <c r="G46" s="27">
        <v>0.21</v>
      </c>
      <c r="H46" s="27" t="str">
        <f t="shared" si="1"/>
        <v>10-25%</v>
      </c>
      <c r="I46" s="14" t="str">
        <f>IF(G46&lt;0.5,"&lt;50%","&gt;=50%")</f>
        <v>&lt;50%</v>
      </c>
      <c r="J46" s="21">
        <v>4.4000000000000004</v>
      </c>
      <c r="K46" s="7">
        <v>31599</v>
      </c>
      <c r="L46" s="7">
        <f t="shared" si="2"/>
        <v>2</v>
      </c>
      <c r="M46" s="6" t="s">
        <v>4094</v>
      </c>
      <c r="N46" s="6" t="s">
        <v>4095</v>
      </c>
      <c r="O46" s="6" t="s">
        <v>4096</v>
      </c>
      <c r="P46" s="6" t="s">
        <v>4097</v>
      </c>
      <c r="Q46" s="6" t="str">
        <f>IFERROR(LEFT(C46, FIND("|",C46)-1),C46)</f>
        <v>Electronics</v>
      </c>
      <c r="R46" s="41">
        <f>E46*K46</f>
        <v>35043291</v>
      </c>
      <c r="S46" s="31">
        <f t="shared" si="3"/>
        <v>139035.6</v>
      </c>
      <c r="T46" s="6" t="str">
        <f>TRIM(RIGHT(C46,LEN(C46)-FIND("@",SUBSTITUTE(C46,"|","@",LEN(C46)-LEN(SUBSTITUTE(C46,"|",""))))))</f>
        <v>DisposableBatteries</v>
      </c>
      <c r="U46" s="33">
        <v>1109</v>
      </c>
    </row>
    <row r="47" spans="1:21">
      <c r="A47" s="5" t="s">
        <v>5690</v>
      </c>
      <c r="B47" s="6" t="s">
        <v>5691</v>
      </c>
      <c r="C47" s="6" t="s">
        <v>5692</v>
      </c>
      <c r="D47" s="24">
        <v>600</v>
      </c>
      <c r="E47" s="36">
        <v>600</v>
      </c>
      <c r="F47" s="36" t="str">
        <f t="shared" si="0"/>
        <v>&gt;500</v>
      </c>
      <c r="G47" s="27">
        <v>0</v>
      </c>
      <c r="H47" s="27" t="str">
        <f t="shared" si="1"/>
        <v>10%</v>
      </c>
      <c r="I47" s="14" t="str">
        <f>IF(G47&lt;0.5,"&lt;50%","&gt;=50%")</f>
        <v>&lt;50%</v>
      </c>
      <c r="J47" s="21">
        <v>4.0999999999999996</v>
      </c>
      <c r="K47" s="7">
        <v>10907</v>
      </c>
      <c r="L47" s="7">
        <f t="shared" si="2"/>
        <v>2</v>
      </c>
      <c r="M47" s="6" t="s">
        <v>5693</v>
      </c>
      <c r="N47" s="6" t="s">
        <v>5694</v>
      </c>
      <c r="O47" s="6" t="s">
        <v>5695</v>
      </c>
      <c r="P47" s="6" t="s">
        <v>5696</v>
      </c>
      <c r="Q47" s="6" t="str">
        <f>IFERROR(LEFT(C47, FIND("|",C47)-1),C47)</f>
        <v>Home&amp;Kitchen</v>
      </c>
      <c r="R47" s="41">
        <f>E47*K47</f>
        <v>6544200</v>
      </c>
      <c r="S47" s="31">
        <f t="shared" si="3"/>
        <v>44718.7</v>
      </c>
      <c r="T47" s="6" t="str">
        <f>TRIM(RIGHT(C47,LEN(C47)-FIND("@",SUBSTITUTE(C47,"|","@",LEN(C47)-LEN(SUBSTITUTE(C47,"|",""))))))</f>
        <v>WaterPurifierAccessories</v>
      </c>
      <c r="U47" s="33">
        <v>600</v>
      </c>
    </row>
    <row r="48" spans="1:21">
      <c r="A48" s="5" t="s">
        <v>5292</v>
      </c>
      <c r="B48" s="6" t="s">
        <v>5293</v>
      </c>
      <c r="C48" s="6" t="s">
        <v>5088</v>
      </c>
      <c r="D48" s="24">
        <v>3229</v>
      </c>
      <c r="E48" s="36">
        <v>5295</v>
      </c>
      <c r="F48" s="36" t="str">
        <f t="shared" si="0"/>
        <v>&gt;500</v>
      </c>
      <c r="G48" s="27">
        <v>0.39</v>
      </c>
      <c r="H48" s="27" t="str">
        <f t="shared" si="1"/>
        <v>25-50%</v>
      </c>
      <c r="I48" s="14" t="str">
        <f>IF(G48&lt;0.5,"&lt;50%","&gt;=50%")</f>
        <v>&lt;50%</v>
      </c>
      <c r="J48" s="21">
        <v>4.2</v>
      </c>
      <c r="K48" s="7">
        <v>39724</v>
      </c>
      <c r="L48" s="7">
        <f t="shared" si="2"/>
        <v>2</v>
      </c>
      <c r="M48" s="6" t="s">
        <v>5294</v>
      </c>
      <c r="N48" s="6" t="s">
        <v>5295</v>
      </c>
      <c r="O48" s="6" t="s">
        <v>5296</v>
      </c>
      <c r="P48" s="6" t="s">
        <v>5297</v>
      </c>
      <c r="Q48" s="6" t="str">
        <f>IFERROR(LEFT(C48, FIND("|",C48)-1),C48)</f>
        <v>Home&amp;Kitchen</v>
      </c>
      <c r="R48" s="41">
        <f>E48*K48</f>
        <v>210338580</v>
      </c>
      <c r="S48" s="31">
        <f t="shared" si="3"/>
        <v>166840.80000000002</v>
      </c>
      <c r="T48" s="6" t="str">
        <f>TRIM(RIGHT(C48,LEN(C48)-FIND("@",SUBSTITUTE(C48,"|","@",LEN(C48)-LEN(SUBSTITUTE(C48,"|",""))))))</f>
        <v>InductionCooktop</v>
      </c>
      <c r="U48" s="33">
        <v>5295</v>
      </c>
    </row>
    <row r="49" spans="1:21">
      <c r="A49" s="5" t="s">
        <v>4909</v>
      </c>
      <c r="B49" s="6" t="s">
        <v>4910</v>
      </c>
      <c r="C49" s="6" t="s">
        <v>3060</v>
      </c>
      <c r="D49" s="24">
        <v>1599</v>
      </c>
      <c r="E49" s="36">
        <v>3599</v>
      </c>
      <c r="F49" s="36" t="str">
        <f t="shared" si="0"/>
        <v>&gt;500</v>
      </c>
      <c r="G49" s="27">
        <v>0.56000000000000005</v>
      </c>
      <c r="H49" s="27" t="str">
        <f t="shared" si="1"/>
        <v>&gt;50%</v>
      </c>
      <c r="I49" s="14" t="str">
        <f>IF(G49&lt;0.5,"&lt;50%","&gt;=50%")</f>
        <v>&gt;=50%</v>
      </c>
      <c r="J49" s="21">
        <v>4.2</v>
      </c>
      <c r="K49" s="7">
        <v>16182</v>
      </c>
      <c r="L49" s="7">
        <f t="shared" si="2"/>
        <v>2</v>
      </c>
      <c r="M49" s="6" t="s">
        <v>4911</v>
      </c>
      <c r="N49" s="6" t="s">
        <v>4912</v>
      </c>
      <c r="O49" s="6" t="s">
        <v>4913</v>
      </c>
      <c r="P49" s="6" t="s">
        <v>4914</v>
      </c>
      <c r="Q49" s="6" t="str">
        <f>IFERROR(LEFT(C49, FIND("|",C49)-1),C49)</f>
        <v>Computers&amp;Accessories</v>
      </c>
      <c r="R49" s="41">
        <f>E49*K49</f>
        <v>58239018</v>
      </c>
      <c r="S49" s="31">
        <f t="shared" si="3"/>
        <v>67964.400000000009</v>
      </c>
      <c r="T49" s="6" t="str">
        <f>TRIM(RIGHT(C49,LEN(C49)-FIND("@",SUBSTITUTE(C49,"|","@",LEN(C49)-LEN(SUBSTITUTE(C49,"|",""))))))</f>
        <v>Repeaters&amp;Extenders</v>
      </c>
      <c r="U49" s="33">
        <v>3599</v>
      </c>
    </row>
    <row r="50" spans="1:21">
      <c r="A50" s="5" t="s">
        <v>5527</v>
      </c>
      <c r="B50" s="6" t="s">
        <v>5528</v>
      </c>
      <c r="C50" s="6" t="s">
        <v>5120</v>
      </c>
      <c r="D50" s="24">
        <v>499</v>
      </c>
      <c r="E50" s="36">
        <v>625</v>
      </c>
      <c r="F50" s="36" t="str">
        <f t="shared" si="0"/>
        <v>&gt;500</v>
      </c>
      <c r="G50" s="27">
        <v>0.2</v>
      </c>
      <c r="H50" s="27" t="str">
        <f t="shared" si="1"/>
        <v>10-25%</v>
      </c>
      <c r="I50" s="14" t="str">
        <f>IF(G50&lt;0.5,"&lt;50%","&gt;=50%")</f>
        <v>&lt;50%</v>
      </c>
      <c r="J50" s="21">
        <v>4.2</v>
      </c>
      <c r="K50" s="7">
        <v>5355</v>
      </c>
      <c r="L50" s="7">
        <f t="shared" si="2"/>
        <v>2</v>
      </c>
      <c r="M50" s="6" t="s">
        <v>5529</v>
      </c>
      <c r="N50" s="6" t="s">
        <v>5530</v>
      </c>
      <c r="O50" s="6" t="s">
        <v>5531</v>
      </c>
      <c r="P50" s="6" t="s">
        <v>5532</v>
      </c>
      <c r="Q50" s="6" t="str">
        <f>IFERROR(LEFT(C50, FIND("|",C50)-1),C50)</f>
        <v>Home&amp;Kitchen</v>
      </c>
      <c r="R50" s="41">
        <f>E50*K50</f>
        <v>3346875</v>
      </c>
      <c r="S50" s="31">
        <f t="shared" si="3"/>
        <v>22491</v>
      </c>
      <c r="T50" s="6" t="str">
        <f>TRIM(RIGHT(C50,LEN(C50)-FIND("@",SUBSTITUTE(C50,"|","@",LEN(C50)-LEN(SUBSTITUTE(C50,"|",""))))))</f>
        <v>DryIrons</v>
      </c>
      <c r="U50" s="33">
        <v>625</v>
      </c>
    </row>
    <row r="51" spans="1:21">
      <c r="A51" s="5" t="s">
        <v>967</v>
      </c>
      <c r="B51" s="6" t="s">
        <v>968</v>
      </c>
      <c r="C51" s="6" t="s">
        <v>13</v>
      </c>
      <c r="D51" s="24">
        <v>299</v>
      </c>
      <c r="E51" s="36">
        <v>699</v>
      </c>
      <c r="F51" s="36" t="str">
        <f t="shared" si="0"/>
        <v>&gt;500</v>
      </c>
      <c r="G51" s="27">
        <v>0.56999999999999995</v>
      </c>
      <c r="H51" s="27" t="str">
        <f t="shared" si="1"/>
        <v>&gt;50%</v>
      </c>
      <c r="I51" s="14" t="str">
        <f>IF(G51&lt;0.5,"&lt;50%","&gt;=50%")</f>
        <v>&gt;=50%</v>
      </c>
      <c r="J51" s="21">
        <v>4.0999999999999996</v>
      </c>
      <c r="K51" s="7">
        <v>2957</v>
      </c>
      <c r="L51" s="7">
        <f t="shared" si="2"/>
        <v>2</v>
      </c>
      <c r="M51" s="6" t="s">
        <v>969</v>
      </c>
      <c r="N51" s="6" t="s">
        <v>970</v>
      </c>
      <c r="O51" s="6" t="s">
        <v>971</v>
      </c>
      <c r="P51" s="6" t="s">
        <v>972</v>
      </c>
      <c r="Q51" s="6" t="str">
        <f>IFERROR(LEFT(C51, FIND("|",C51)-1),C51)</f>
        <v>Computers&amp;Accessories</v>
      </c>
      <c r="R51" s="41">
        <f>E51*K51</f>
        <v>2066943</v>
      </c>
      <c r="S51" s="31">
        <f t="shared" si="3"/>
        <v>12123.699999999999</v>
      </c>
      <c r="T51" s="6" t="str">
        <f>TRIM(RIGHT(C51,LEN(C51)-FIND("@",SUBSTITUTE(C51,"|","@",LEN(C51)-LEN(SUBSTITUTE(C51,"|",""))))))</f>
        <v>USBCables</v>
      </c>
      <c r="U51" s="33">
        <v>699</v>
      </c>
    </row>
    <row r="52" spans="1:21">
      <c r="A52" s="5" t="s">
        <v>1079</v>
      </c>
      <c r="B52" s="6" t="s">
        <v>1080</v>
      </c>
      <c r="C52" s="6" t="s">
        <v>81</v>
      </c>
      <c r="D52" s="24">
        <v>467</v>
      </c>
      <c r="E52" s="36">
        <v>599</v>
      </c>
      <c r="F52" s="36" t="str">
        <f t="shared" si="0"/>
        <v>&gt;500</v>
      </c>
      <c r="G52" s="27">
        <v>0.22</v>
      </c>
      <c r="H52" s="27" t="str">
        <f t="shared" si="1"/>
        <v>10-25%</v>
      </c>
      <c r="I52" s="14" t="str">
        <f>IF(G52&lt;0.5,"&lt;50%","&gt;=50%")</f>
        <v>&lt;50%</v>
      </c>
      <c r="J52" s="21">
        <v>4.4000000000000004</v>
      </c>
      <c r="K52" s="7">
        <v>44054</v>
      </c>
      <c r="L52" s="7">
        <f t="shared" si="2"/>
        <v>2</v>
      </c>
      <c r="M52" s="6" t="s">
        <v>1081</v>
      </c>
      <c r="N52" s="6" t="s">
        <v>1082</v>
      </c>
      <c r="O52" s="6" t="s">
        <v>1083</v>
      </c>
      <c r="P52" s="6" t="s">
        <v>1084</v>
      </c>
      <c r="Q52" s="6" t="str">
        <f>IFERROR(LEFT(C52, FIND("|",C52)-1),C52)</f>
        <v>Electronics</v>
      </c>
      <c r="R52" s="41">
        <f>E52*K52</f>
        <v>26388346</v>
      </c>
      <c r="S52" s="31">
        <f t="shared" si="3"/>
        <v>193837.6</v>
      </c>
      <c r="T52" s="6" t="str">
        <f>TRIM(RIGHT(C52,LEN(C52)-FIND("@",SUBSTITUTE(C52,"|","@",LEN(C52)-LEN(SUBSTITUTE(C52,"|",""))))))</f>
        <v>HDMICables</v>
      </c>
      <c r="U52" s="33">
        <v>599</v>
      </c>
    </row>
    <row r="53" spans="1:21">
      <c r="A53" s="5" t="s">
        <v>1061</v>
      </c>
      <c r="B53" s="6" t="s">
        <v>1062</v>
      </c>
      <c r="C53" s="6" t="s">
        <v>13</v>
      </c>
      <c r="D53" s="24">
        <v>259</v>
      </c>
      <c r="E53" s="36">
        <v>699</v>
      </c>
      <c r="F53" s="36" t="str">
        <f t="shared" si="0"/>
        <v>&gt;500</v>
      </c>
      <c r="G53" s="27">
        <v>0.63</v>
      </c>
      <c r="H53" s="27" t="str">
        <f t="shared" si="1"/>
        <v>&gt;50%</v>
      </c>
      <c r="I53" s="14" t="str">
        <f>IF(G53&lt;0.5,"&lt;50%","&gt;=50%")</f>
        <v>&gt;=50%</v>
      </c>
      <c r="J53" s="21">
        <v>3.8</v>
      </c>
      <c r="K53" s="7">
        <v>2399</v>
      </c>
      <c r="L53" s="7">
        <f t="shared" si="2"/>
        <v>2</v>
      </c>
      <c r="M53" s="6" t="s">
        <v>1063</v>
      </c>
      <c r="N53" s="6" t="s">
        <v>1064</v>
      </c>
      <c r="O53" s="6" t="s">
        <v>1065</v>
      </c>
      <c r="P53" s="6" t="s">
        <v>1066</v>
      </c>
      <c r="Q53" s="6" t="str">
        <f>IFERROR(LEFT(C53, FIND("|",C53)-1),C53)</f>
        <v>Computers&amp;Accessories</v>
      </c>
      <c r="R53" s="41">
        <f>E53*K53</f>
        <v>1676901</v>
      </c>
      <c r="S53" s="31">
        <f t="shared" si="3"/>
        <v>9116.1999999999989</v>
      </c>
      <c r="T53" s="6" t="str">
        <f>TRIM(RIGHT(C53,LEN(C53)-FIND("@",SUBSTITUTE(C53,"|","@",LEN(C53)-LEN(SUBSTITUTE(C53,"|",""))))))</f>
        <v>USBCables</v>
      </c>
      <c r="U53" s="33">
        <v>699</v>
      </c>
    </row>
    <row r="54" spans="1:21">
      <c r="A54" s="5" t="s">
        <v>1703</v>
      </c>
      <c r="B54" s="6" t="s">
        <v>1704</v>
      </c>
      <c r="C54" s="6" t="s">
        <v>13</v>
      </c>
      <c r="D54" s="24">
        <v>299</v>
      </c>
      <c r="E54" s="36">
        <v>699</v>
      </c>
      <c r="F54" s="36" t="str">
        <f t="shared" si="0"/>
        <v>&gt;500</v>
      </c>
      <c r="G54" s="27">
        <v>0.56999999999999995</v>
      </c>
      <c r="H54" s="27" t="str">
        <f t="shared" si="1"/>
        <v>&gt;50%</v>
      </c>
      <c r="I54" s="14" t="str">
        <f>IF(G54&lt;0.5,"&lt;50%","&gt;=50%")</f>
        <v>&gt;=50%</v>
      </c>
      <c r="J54" s="21">
        <v>3.9</v>
      </c>
      <c r="K54" s="7">
        <v>1454</v>
      </c>
      <c r="L54" s="7">
        <f t="shared" si="2"/>
        <v>2</v>
      </c>
      <c r="M54" s="6" t="s">
        <v>1705</v>
      </c>
      <c r="N54" s="6" t="s">
        <v>1706</v>
      </c>
      <c r="O54" s="6" t="s">
        <v>1707</v>
      </c>
      <c r="P54" s="6" t="s">
        <v>1708</v>
      </c>
      <c r="Q54" s="6" t="str">
        <f>IFERROR(LEFT(C54, FIND("|",C54)-1),C54)</f>
        <v>Computers&amp;Accessories</v>
      </c>
      <c r="R54" s="41">
        <f>E54*K54</f>
        <v>1016346</v>
      </c>
      <c r="S54" s="31">
        <f t="shared" si="3"/>
        <v>5670.5999999999995</v>
      </c>
      <c r="T54" s="6" t="str">
        <f>TRIM(RIGHT(C54,LEN(C54)-FIND("@",SUBSTITUTE(C54,"|","@",LEN(C54)-LEN(SUBSTITUTE(C54,"|",""))))))</f>
        <v>USBCables</v>
      </c>
      <c r="U54" s="33">
        <v>699</v>
      </c>
    </row>
    <row r="55" spans="1:21">
      <c r="A55" s="5" t="s">
        <v>7675</v>
      </c>
      <c r="B55" s="6" t="s">
        <v>7676</v>
      </c>
      <c r="C55" s="6" t="s">
        <v>5029</v>
      </c>
      <c r="D55" s="24">
        <v>3487.77</v>
      </c>
      <c r="E55" s="36">
        <v>4990</v>
      </c>
      <c r="F55" s="36" t="str">
        <f t="shared" si="0"/>
        <v>&gt;500</v>
      </c>
      <c r="G55" s="27">
        <v>0.3</v>
      </c>
      <c r="H55" s="27" t="str">
        <f t="shared" si="1"/>
        <v>25-50%</v>
      </c>
      <c r="I55" s="14" t="str">
        <f>IF(G55&lt;0.5,"&lt;50%","&gt;=50%")</f>
        <v>&lt;50%</v>
      </c>
      <c r="J55" s="21">
        <v>4.0999999999999996</v>
      </c>
      <c r="K55" s="7">
        <v>1127</v>
      </c>
      <c r="L55" s="7">
        <f t="shared" si="2"/>
        <v>2</v>
      </c>
      <c r="M55" s="6" t="s">
        <v>7677</v>
      </c>
      <c r="N55" s="6" t="s">
        <v>7678</v>
      </c>
      <c r="O55" s="6" t="s">
        <v>7679</v>
      </c>
      <c r="P55" s="6" t="s">
        <v>7680</v>
      </c>
      <c r="Q55" s="6" t="str">
        <f>IFERROR(LEFT(C55, FIND("|",C55)-1),C55)</f>
        <v>Home&amp;Kitchen</v>
      </c>
      <c r="R55" s="41">
        <f>E55*K55</f>
        <v>5623730</v>
      </c>
      <c r="S55" s="31">
        <f t="shared" si="3"/>
        <v>4620.7</v>
      </c>
      <c r="T55" s="6" t="str">
        <f>TRIM(RIGHT(C55,LEN(C55)-FIND("@",SUBSTITUTE(C55,"|","@",LEN(C55)-LEN(SUBSTITUTE(C55,"|",""))))))</f>
        <v>ElectricHeaters</v>
      </c>
      <c r="U55" s="33">
        <v>4990</v>
      </c>
    </row>
    <row r="56" spans="1:21">
      <c r="A56" s="5" t="s">
        <v>3718</v>
      </c>
      <c r="B56" s="6" t="s">
        <v>3719</v>
      </c>
      <c r="C56" s="6" t="s">
        <v>3720</v>
      </c>
      <c r="D56" s="24">
        <v>238</v>
      </c>
      <c r="E56" s="36">
        <v>699</v>
      </c>
      <c r="F56" s="36" t="str">
        <f t="shared" si="0"/>
        <v>&gt;500</v>
      </c>
      <c r="G56" s="27">
        <v>0.66</v>
      </c>
      <c r="H56" s="27" t="str">
        <f t="shared" si="1"/>
        <v>&gt;50%</v>
      </c>
      <c r="I56" s="14" t="str">
        <f>IF(G56&lt;0.5,"&lt;50%","&gt;=50%")</f>
        <v>&gt;=50%</v>
      </c>
      <c r="J56" s="21">
        <v>4.4000000000000004</v>
      </c>
      <c r="K56" s="7">
        <v>8372</v>
      </c>
      <c r="L56" s="7">
        <f t="shared" si="2"/>
        <v>2</v>
      </c>
      <c r="M56" s="6" t="s">
        <v>3721</v>
      </c>
      <c r="N56" s="6" t="s">
        <v>3722</v>
      </c>
      <c r="O56" s="6" t="s">
        <v>3723</v>
      </c>
      <c r="P56" s="6" t="s">
        <v>3724</v>
      </c>
      <c r="Q56" s="6" t="str">
        <f>IFERROR(LEFT(C56, FIND("|",C56)-1),C56)</f>
        <v>Computers&amp;Accessories</v>
      </c>
      <c r="R56" s="41">
        <f>E56*K56</f>
        <v>5852028</v>
      </c>
      <c r="S56" s="31">
        <f t="shared" si="3"/>
        <v>36836.800000000003</v>
      </c>
      <c r="T56" s="6" t="str">
        <f>TRIM(RIGHT(C56,LEN(C56)-FIND("@",SUBSTITUTE(C56,"|","@",LEN(C56)-LEN(SUBSTITUTE(C56,"|",""))))))</f>
        <v>EthernetCables</v>
      </c>
      <c r="U56" s="33">
        <v>699</v>
      </c>
    </row>
    <row r="57" spans="1:21">
      <c r="A57" s="5" t="s">
        <v>5596</v>
      </c>
      <c r="B57" s="6" t="s">
        <v>5597</v>
      </c>
      <c r="C57" s="6" t="s">
        <v>5598</v>
      </c>
      <c r="D57" s="24">
        <v>2199</v>
      </c>
      <c r="E57" s="36">
        <v>2990</v>
      </c>
      <c r="F57" s="36" t="str">
        <f t="shared" si="0"/>
        <v>&gt;500</v>
      </c>
      <c r="G57" s="27">
        <v>0.26</v>
      </c>
      <c r="H57" s="27" t="str">
        <f t="shared" si="1"/>
        <v>25-50%</v>
      </c>
      <c r="I57" s="14" t="str">
        <f>IF(G57&lt;0.5,"&lt;50%","&gt;=50%")</f>
        <v>&lt;50%</v>
      </c>
      <c r="J57" s="21">
        <v>3.8</v>
      </c>
      <c r="K57" s="7">
        <v>1558</v>
      </c>
      <c r="L57" s="7">
        <f t="shared" si="2"/>
        <v>2</v>
      </c>
      <c r="M57" s="6" t="s">
        <v>5599</v>
      </c>
      <c r="N57" s="6" t="s">
        <v>5600</v>
      </c>
      <c r="O57" s="6" t="s">
        <v>5601</v>
      </c>
      <c r="P57" s="6" t="s">
        <v>5602</v>
      </c>
      <c r="Q57" s="6" t="str">
        <f>IFERROR(LEFT(C57, FIND("|",C57)-1),C57)</f>
        <v>Home&amp;Kitchen</v>
      </c>
      <c r="R57" s="41">
        <f>E57*K57</f>
        <v>4658420</v>
      </c>
      <c r="S57" s="31">
        <f t="shared" si="3"/>
        <v>5920.4</v>
      </c>
      <c r="T57" s="6" t="str">
        <f>TRIM(RIGHT(C57,LEN(C57)-FIND("@",SUBSTITUTE(C57,"|","@",LEN(C57)-LEN(SUBSTITUTE(C57,"|",""))))))</f>
        <v>HeatConvectors</v>
      </c>
      <c r="U57" s="33">
        <v>2990</v>
      </c>
    </row>
    <row r="58" spans="1:21">
      <c r="A58" s="5" t="s">
        <v>5697</v>
      </c>
      <c r="B58" s="6" t="s">
        <v>5698</v>
      </c>
      <c r="C58" s="6" t="s">
        <v>5699</v>
      </c>
      <c r="D58" s="24">
        <v>1130</v>
      </c>
      <c r="E58" s="36">
        <v>1130</v>
      </c>
      <c r="F58" s="36" t="str">
        <f t="shared" si="0"/>
        <v>&gt;500</v>
      </c>
      <c r="G58" s="27">
        <v>0</v>
      </c>
      <c r="H58" s="27" t="str">
        <f t="shared" si="1"/>
        <v>10%</v>
      </c>
      <c r="I58" s="14" t="str">
        <f>IF(G58&lt;0.5,"&lt;50%","&gt;=50%")</f>
        <v>&lt;50%</v>
      </c>
      <c r="J58" s="21">
        <v>4.2</v>
      </c>
      <c r="K58" s="7">
        <v>13250</v>
      </c>
      <c r="L58" s="7">
        <f t="shared" si="2"/>
        <v>2</v>
      </c>
      <c r="M58" s="6" t="s">
        <v>5700</v>
      </c>
      <c r="N58" s="6" t="s">
        <v>5701</v>
      </c>
      <c r="O58" s="6" t="s">
        <v>5702</v>
      </c>
      <c r="P58" s="6" t="s">
        <v>5703</v>
      </c>
      <c r="Q58" s="6" t="str">
        <f>IFERROR(LEFT(C58, FIND("|",C58)-1),C58)</f>
        <v>Home&amp;Kitchen</v>
      </c>
      <c r="R58" s="41">
        <f>E58*K58</f>
        <v>14972500</v>
      </c>
      <c r="S58" s="31">
        <f t="shared" si="3"/>
        <v>55650</v>
      </c>
      <c r="T58" s="6" t="str">
        <f>TRIM(RIGHT(C58,LEN(C58)-FIND("@",SUBSTITUTE(C58,"|","@",LEN(C58)-LEN(SUBSTITUTE(C58,"|",""))))))</f>
        <v>WaterCartridges</v>
      </c>
      <c r="U58" s="33">
        <v>1130</v>
      </c>
    </row>
    <row r="59" spans="1:21">
      <c r="A59" s="5" t="s">
        <v>5027</v>
      </c>
      <c r="B59" s="6" t="s">
        <v>5028</v>
      </c>
      <c r="C59" s="6" t="s">
        <v>5029</v>
      </c>
      <c r="D59" s="24">
        <v>1199</v>
      </c>
      <c r="E59" s="36">
        <v>1695</v>
      </c>
      <c r="F59" s="36" t="str">
        <f t="shared" si="0"/>
        <v>&gt;500</v>
      </c>
      <c r="G59" s="27">
        <v>0.28999999999999998</v>
      </c>
      <c r="H59" s="27" t="str">
        <f t="shared" si="1"/>
        <v>25-50%</v>
      </c>
      <c r="I59" s="14" t="str">
        <f>IF(G59&lt;0.5,"&lt;50%","&gt;=50%")</f>
        <v>&lt;50%</v>
      </c>
      <c r="J59" s="21">
        <v>3.6</v>
      </c>
      <c r="K59" s="7">
        <v>13300</v>
      </c>
      <c r="L59" s="7">
        <f t="shared" si="2"/>
        <v>2</v>
      </c>
      <c r="M59" s="6" t="s">
        <v>5030</v>
      </c>
      <c r="N59" s="6" t="s">
        <v>5031</v>
      </c>
      <c r="O59" s="6" t="s">
        <v>5032</v>
      </c>
      <c r="P59" s="6" t="s">
        <v>5033</v>
      </c>
      <c r="Q59" s="6" t="str">
        <f>IFERROR(LEFT(C59, FIND("|",C59)-1),C59)</f>
        <v>Home&amp;Kitchen</v>
      </c>
      <c r="R59" s="41">
        <f>E59*K59</f>
        <v>22543500</v>
      </c>
      <c r="S59" s="31">
        <f t="shared" si="3"/>
        <v>47880</v>
      </c>
      <c r="T59" s="6" t="str">
        <f>TRIM(RIGHT(C59,LEN(C59)-FIND("@",SUBSTITUTE(C59,"|","@",LEN(C59)-LEN(SUBSTITUTE(C59,"|",""))))))</f>
        <v>ElectricHeaters</v>
      </c>
      <c r="U59" s="33">
        <v>1695</v>
      </c>
    </row>
    <row r="60" spans="1:21">
      <c r="A60" s="5" t="s">
        <v>5184</v>
      </c>
      <c r="B60" s="6" t="s">
        <v>5185</v>
      </c>
      <c r="C60" s="6" t="s">
        <v>5127</v>
      </c>
      <c r="D60" s="24">
        <v>1999</v>
      </c>
      <c r="E60" s="36">
        <v>3210</v>
      </c>
      <c r="F60" s="36" t="str">
        <f t="shared" si="0"/>
        <v>&gt;500</v>
      </c>
      <c r="G60" s="27">
        <v>0.38</v>
      </c>
      <c r="H60" s="27" t="str">
        <f t="shared" si="1"/>
        <v>25-50%</v>
      </c>
      <c r="I60" s="14" t="str">
        <f>IF(G60&lt;0.5,"&lt;50%","&gt;=50%")</f>
        <v>&lt;50%</v>
      </c>
      <c r="J60" s="21">
        <v>4.2</v>
      </c>
      <c r="K60" s="7">
        <v>41349</v>
      </c>
      <c r="L60" s="7">
        <f t="shared" si="2"/>
        <v>2</v>
      </c>
      <c r="M60" s="6" t="s">
        <v>5186</v>
      </c>
      <c r="N60" s="6" t="s">
        <v>5187</v>
      </c>
      <c r="O60" s="6" t="s">
        <v>5188</v>
      </c>
      <c r="P60" s="6" t="s">
        <v>5189</v>
      </c>
      <c r="Q60" s="6" t="str">
        <f>IFERROR(LEFT(C60, FIND("|",C60)-1),C60)</f>
        <v>Home&amp;Kitchen</v>
      </c>
      <c r="R60" s="41">
        <f>E60*K60</f>
        <v>132730290</v>
      </c>
      <c r="S60" s="31">
        <f t="shared" si="3"/>
        <v>173665.80000000002</v>
      </c>
      <c r="T60" s="6" t="str">
        <f>TRIM(RIGHT(C60,LEN(C60)-FIND("@",SUBSTITUTE(C60,"|","@",LEN(C60)-LEN(SUBSTITUTE(C60,"|",""))))))</f>
        <v>MixerGrinders</v>
      </c>
      <c r="U60" s="33">
        <v>3210</v>
      </c>
    </row>
    <row r="61" spans="1:21">
      <c r="A61" s="5" t="s">
        <v>5759</v>
      </c>
      <c r="B61" s="6" t="s">
        <v>5760</v>
      </c>
      <c r="C61" s="6" t="s">
        <v>5210</v>
      </c>
      <c r="D61" s="24">
        <v>610</v>
      </c>
      <c r="E61" s="36">
        <v>825</v>
      </c>
      <c r="F61" s="36" t="str">
        <f t="shared" si="0"/>
        <v>&gt;500</v>
      </c>
      <c r="G61" s="27">
        <v>0.26</v>
      </c>
      <c r="H61" s="27" t="str">
        <f t="shared" si="1"/>
        <v>25-50%</v>
      </c>
      <c r="I61" s="14" t="str">
        <f>IF(G61&lt;0.5,"&lt;50%","&gt;=50%")</f>
        <v>&lt;50%</v>
      </c>
      <c r="J61" s="21">
        <v>4.0999999999999996</v>
      </c>
      <c r="K61" s="7">
        <v>13165</v>
      </c>
      <c r="L61" s="7">
        <f t="shared" si="2"/>
        <v>2</v>
      </c>
      <c r="M61" s="6" t="s">
        <v>5761</v>
      </c>
      <c r="N61" s="6" t="s">
        <v>5762</v>
      </c>
      <c r="O61" s="6" t="s">
        <v>5763</v>
      </c>
      <c r="P61" s="6" t="s">
        <v>5764</v>
      </c>
      <c r="Q61" s="6" t="str">
        <f>IFERROR(LEFT(C61, FIND("|",C61)-1),C61)</f>
        <v>Home&amp;Kitchen</v>
      </c>
      <c r="R61" s="41">
        <f>E61*K61</f>
        <v>10861125</v>
      </c>
      <c r="S61" s="31">
        <f t="shared" si="3"/>
        <v>53976.499999999993</v>
      </c>
      <c r="T61" s="6" t="str">
        <f>TRIM(RIGHT(C61,LEN(C61)-FIND("@",SUBSTITUTE(C61,"|","@",LEN(C61)-LEN(SUBSTITUTE(C61,"|",""))))))</f>
        <v>ImmersionRods</v>
      </c>
      <c r="U61" s="33">
        <v>825</v>
      </c>
    </row>
    <row r="62" spans="1:21">
      <c r="A62" s="5" t="s">
        <v>3836</v>
      </c>
      <c r="B62" s="6" t="s">
        <v>3837</v>
      </c>
      <c r="C62" s="6" t="s">
        <v>3682</v>
      </c>
      <c r="D62" s="24">
        <v>561</v>
      </c>
      <c r="E62" s="36">
        <v>720</v>
      </c>
      <c r="F62" s="36" t="str">
        <f t="shared" si="0"/>
        <v>&gt;500</v>
      </c>
      <c r="G62" s="27">
        <v>0.22</v>
      </c>
      <c r="H62" s="27" t="str">
        <f t="shared" si="1"/>
        <v>10-25%</v>
      </c>
      <c r="I62" s="14" t="str">
        <f>IF(G62&lt;0.5,"&lt;50%","&gt;=50%")</f>
        <v>&lt;50%</v>
      </c>
      <c r="J62" s="21">
        <v>4.4000000000000004</v>
      </c>
      <c r="K62" s="7">
        <v>3182</v>
      </c>
      <c r="L62" s="7">
        <f t="shared" si="2"/>
        <v>2</v>
      </c>
      <c r="M62" s="6" t="s">
        <v>3838</v>
      </c>
      <c r="N62" s="6" t="s">
        <v>3839</v>
      </c>
      <c r="O62" s="6" t="s">
        <v>3840</v>
      </c>
      <c r="P62" s="6" t="s">
        <v>3841</v>
      </c>
      <c r="Q62" s="6" t="str">
        <f>IFERROR(LEFT(C62, FIND("|",C62)-1),C62)</f>
        <v>OfficeProducts</v>
      </c>
      <c r="R62" s="41">
        <f>E62*K62</f>
        <v>2291040</v>
      </c>
      <c r="S62" s="31">
        <f t="shared" si="3"/>
        <v>14000.800000000001</v>
      </c>
      <c r="T62" s="6" t="str">
        <f>TRIM(RIGHT(C62,LEN(C62)-FIND("@",SUBSTITUTE(C62,"|","@",LEN(C62)-LEN(SUBSTITUTE(C62,"|",""))))))</f>
        <v>CompositionNotebooks</v>
      </c>
      <c r="U62" s="33">
        <v>720</v>
      </c>
    </row>
    <row r="63" spans="1:21">
      <c r="A63" s="5" t="s">
        <v>7723</v>
      </c>
      <c r="B63" s="6" t="s">
        <v>7724</v>
      </c>
      <c r="C63" s="6" t="s">
        <v>5666</v>
      </c>
      <c r="D63" s="24">
        <v>1399</v>
      </c>
      <c r="E63" s="36">
        <v>1890</v>
      </c>
      <c r="F63" s="36" t="str">
        <f t="shared" si="0"/>
        <v>&gt;500</v>
      </c>
      <c r="G63" s="27">
        <v>0.26</v>
      </c>
      <c r="H63" s="27" t="str">
        <f t="shared" si="1"/>
        <v>25-50%</v>
      </c>
      <c r="I63" s="14" t="str">
        <f>IF(G63&lt;0.5,"&lt;50%","&gt;=50%")</f>
        <v>&lt;50%</v>
      </c>
      <c r="J63" s="21">
        <v>4</v>
      </c>
      <c r="K63" s="7">
        <v>8031</v>
      </c>
      <c r="L63" s="7">
        <f t="shared" si="2"/>
        <v>2</v>
      </c>
      <c r="M63" s="6" t="s">
        <v>7725</v>
      </c>
      <c r="N63" s="6" t="s">
        <v>7726</v>
      </c>
      <c r="O63" s="6" t="s">
        <v>7727</v>
      </c>
      <c r="P63" s="6" t="s">
        <v>7728</v>
      </c>
      <c r="Q63" s="6" t="str">
        <f>IFERROR(LEFT(C63, FIND("|",C63)-1),C63)</f>
        <v>Home&amp;Kitchen</v>
      </c>
      <c r="R63" s="41">
        <f>E63*K63</f>
        <v>15178590</v>
      </c>
      <c r="S63" s="31">
        <f t="shared" si="3"/>
        <v>32124</v>
      </c>
      <c r="T63" s="6" t="str">
        <f>TRIM(RIGHT(C63,LEN(C63)-FIND("@",SUBSTITUTE(C63,"|","@",LEN(C63)-LEN(SUBSTITUTE(C63,"|",""))))))</f>
        <v>ExhaustFans</v>
      </c>
      <c r="U63" s="33">
        <v>1890</v>
      </c>
    </row>
    <row r="64" spans="1:21">
      <c r="A64" s="5" t="s">
        <v>7565</v>
      </c>
      <c r="B64" s="6" t="s">
        <v>7566</v>
      </c>
      <c r="C64" s="6" t="s">
        <v>5881</v>
      </c>
      <c r="D64" s="24">
        <v>6199</v>
      </c>
      <c r="E64" s="36">
        <v>10999</v>
      </c>
      <c r="F64" s="36" t="str">
        <f t="shared" si="0"/>
        <v>&gt;500</v>
      </c>
      <c r="G64" s="27">
        <v>0.44</v>
      </c>
      <c r="H64" s="27" t="str">
        <f t="shared" si="1"/>
        <v>25-50%</v>
      </c>
      <c r="I64" s="14" t="str">
        <f>IF(G64&lt;0.5,"&lt;50%","&gt;=50%")</f>
        <v>&lt;50%</v>
      </c>
      <c r="J64" s="21">
        <v>4.2</v>
      </c>
      <c r="K64" s="7">
        <v>10429</v>
      </c>
      <c r="L64" s="7">
        <f t="shared" si="2"/>
        <v>2</v>
      </c>
      <c r="M64" s="6" t="s">
        <v>7567</v>
      </c>
      <c r="N64" s="6" t="s">
        <v>7568</v>
      </c>
      <c r="O64" s="6" t="s">
        <v>7569</v>
      </c>
      <c r="P64" s="6" t="s">
        <v>7570</v>
      </c>
      <c r="Q64" s="6" t="str">
        <f>IFERROR(LEFT(C64, FIND("|",C64)-1),C64)</f>
        <v>Home&amp;Kitchen</v>
      </c>
      <c r="R64" s="41">
        <f>E64*K64</f>
        <v>114708571</v>
      </c>
      <c r="S64" s="31">
        <f t="shared" si="3"/>
        <v>43801.8</v>
      </c>
      <c r="T64" s="6" t="str">
        <f>TRIM(RIGHT(C64,LEN(C64)-FIND("@",SUBSTITUTE(C64,"|","@",LEN(C64)-LEN(SUBSTITUTE(C64,"|",""))))))</f>
        <v>Wet-DryVacuums</v>
      </c>
      <c r="U64" s="33">
        <v>10999</v>
      </c>
    </row>
    <row r="65" spans="1:21">
      <c r="A65" s="5" t="s">
        <v>4693</v>
      </c>
      <c r="B65" s="6" t="s">
        <v>4694</v>
      </c>
      <c r="C65" s="6" t="s">
        <v>4695</v>
      </c>
      <c r="D65" s="24">
        <v>535</v>
      </c>
      <c r="E65" s="36">
        <v>535</v>
      </c>
      <c r="F65" s="36" t="str">
        <f t="shared" si="0"/>
        <v>&gt;500</v>
      </c>
      <c r="G65" s="27">
        <v>0</v>
      </c>
      <c r="H65" s="27" t="str">
        <f t="shared" si="1"/>
        <v>10%</v>
      </c>
      <c r="I65" s="14" t="str">
        <f>IF(G65&lt;0.5,"&lt;50%","&gt;=50%")</f>
        <v>&lt;50%</v>
      </c>
      <c r="J65" s="21">
        <v>4.4000000000000004</v>
      </c>
      <c r="K65" s="7">
        <v>4426</v>
      </c>
      <c r="L65" s="7">
        <f t="shared" si="2"/>
        <v>2</v>
      </c>
      <c r="M65" s="6" t="s">
        <v>4696</v>
      </c>
      <c r="N65" s="6" t="s">
        <v>4697</v>
      </c>
      <c r="O65" s="6" t="s">
        <v>4698</v>
      </c>
      <c r="P65" s="6" t="s">
        <v>4699</v>
      </c>
      <c r="Q65" s="6" t="str">
        <f>IFERROR(LEFT(C65, FIND("|",C65)-1),C65)</f>
        <v>OfficeProducts</v>
      </c>
      <c r="R65" s="41">
        <f>E65*K65</f>
        <v>2367910</v>
      </c>
      <c r="S65" s="31">
        <f t="shared" si="3"/>
        <v>19474.400000000001</v>
      </c>
      <c r="T65" s="6" t="str">
        <f>TRIM(RIGHT(C65,LEN(C65)-FIND("@",SUBSTITUTE(C65,"|","@",LEN(C65)-LEN(SUBSTITUTE(C65,"|",""))))))</f>
        <v>Financial&amp;Business</v>
      </c>
      <c r="U65" s="33">
        <v>535</v>
      </c>
    </row>
    <row r="66" spans="1:21">
      <c r="A66" s="5" t="s">
        <v>7226</v>
      </c>
      <c r="B66" s="6" t="s">
        <v>7227</v>
      </c>
      <c r="C66" s="6" t="s">
        <v>5127</v>
      </c>
      <c r="D66" s="24">
        <v>6120</v>
      </c>
      <c r="E66" s="36">
        <v>8478</v>
      </c>
      <c r="F66" s="36" t="str">
        <f t="shared" ref="F66:F129" si="4">IF(E66&lt;200,"&lt;200",IF(E66&lt;=500,"200-500","&gt;500"))</f>
        <v>&gt;500</v>
      </c>
      <c r="G66" s="27">
        <v>0.28000000000000003</v>
      </c>
      <c r="H66" s="27" t="str">
        <f t="shared" ref="H66:H129" si="5">IF(G66&lt;10%,"10%", IF(G66&lt;25%,"10-25%", IF(G66&lt;50%,"25-50%","&gt;50%")))</f>
        <v>25-50%</v>
      </c>
      <c r="I66" s="14" t="str">
        <f>IF(G66&lt;0.5,"&lt;50%","&gt;=50%")</f>
        <v>&lt;50%</v>
      </c>
      <c r="J66" s="21">
        <v>4.5999999999999996</v>
      </c>
      <c r="K66" s="7">
        <v>6550</v>
      </c>
      <c r="L66" s="7">
        <f t="shared" ref="L66:L129" si="6">IF(K66&lt;1000, 1, 2)</f>
        <v>2</v>
      </c>
      <c r="M66" s="6" t="s">
        <v>7228</v>
      </c>
      <c r="N66" s="6" t="s">
        <v>7229</v>
      </c>
      <c r="O66" s="6" t="s">
        <v>7230</v>
      </c>
      <c r="P66" s="6" t="s">
        <v>7231</v>
      </c>
      <c r="Q66" s="6" t="str">
        <f>IFERROR(LEFT(C66, FIND("|",C66)-1),C66)</f>
        <v>Home&amp;Kitchen</v>
      </c>
      <c r="R66" s="41">
        <f>E66*K66</f>
        <v>55530900</v>
      </c>
      <c r="S66" s="31">
        <f t="shared" ref="S66:S129" si="7">J66*K66</f>
        <v>30129.999999999996</v>
      </c>
      <c r="T66" s="6" t="str">
        <f>TRIM(RIGHT(C66,LEN(C66)-FIND("@",SUBSTITUTE(C66,"|","@",LEN(C66)-LEN(SUBSTITUTE(C66,"|",""))))))</f>
        <v>MixerGrinders</v>
      </c>
      <c r="U66" s="33">
        <v>8478</v>
      </c>
    </row>
    <row r="67" spans="1:21">
      <c r="A67" s="5" t="s">
        <v>7529</v>
      </c>
      <c r="B67" s="6" t="s">
        <v>7530</v>
      </c>
      <c r="C67" s="6" t="s">
        <v>5666</v>
      </c>
      <c r="D67" s="24">
        <v>1999</v>
      </c>
      <c r="E67" s="36">
        <v>2360</v>
      </c>
      <c r="F67" s="36" t="str">
        <f t="shared" si="4"/>
        <v>&gt;500</v>
      </c>
      <c r="G67" s="27">
        <v>0.15</v>
      </c>
      <c r="H67" s="27" t="str">
        <f t="shared" si="5"/>
        <v>10-25%</v>
      </c>
      <c r="I67" s="14" t="str">
        <f>IF(G67&lt;0.5,"&lt;50%","&gt;=50%")</f>
        <v>&lt;50%</v>
      </c>
      <c r="J67" s="21">
        <v>4.2</v>
      </c>
      <c r="K67" s="7">
        <v>7801</v>
      </c>
      <c r="L67" s="7">
        <f t="shared" si="6"/>
        <v>2</v>
      </c>
      <c r="M67" s="6" t="s">
        <v>7531</v>
      </c>
      <c r="N67" s="6" t="s">
        <v>7532</v>
      </c>
      <c r="O67" s="6" t="s">
        <v>7533</v>
      </c>
      <c r="P67" s="6" t="s">
        <v>7534</v>
      </c>
      <c r="Q67" s="6" t="str">
        <f>IFERROR(LEFT(C67, FIND("|",C67)-1),C67)</f>
        <v>Home&amp;Kitchen</v>
      </c>
      <c r="R67" s="41">
        <f>E67*K67</f>
        <v>18410360</v>
      </c>
      <c r="S67" s="31">
        <f t="shared" si="7"/>
        <v>32764.2</v>
      </c>
      <c r="T67" s="6" t="str">
        <f>TRIM(RIGHT(C67,LEN(C67)-FIND("@",SUBSTITUTE(C67,"|","@",LEN(C67)-LEN(SUBSTITUTE(C67,"|",""))))))</f>
        <v>ExhaustFans</v>
      </c>
      <c r="U67" s="33">
        <v>2360</v>
      </c>
    </row>
    <row r="68" spans="1:21">
      <c r="A68" s="5" t="s">
        <v>4356</v>
      </c>
      <c r="B68" s="6" t="s">
        <v>4357</v>
      </c>
      <c r="C68" s="6" t="s">
        <v>3134</v>
      </c>
      <c r="D68" s="24">
        <v>310</v>
      </c>
      <c r="E68" s="36">
        <v>310</v>
      </c>
      <c r="F68" s="36" t="str">
        <f t="shared" si="4"/>
        <v>200-500</v>
      </c>
      <c r="G68" s="27">
        <v>0</v>
      </c>
      <c r="H68" s="27" t="str">
        <f t="shared" si="5"/>
        <v>10%</v>
      </c>
      <c r="I68" s="14" t="str">
        <f>IF(G68&lt;0.5,"&lt;50%","&gt;=50%")</f>
        <v>&lt;50%</v>
      </c>
      <c r="J68" s="21">
        <v>4.5</v>
      </c>
      <c r="K68" s="7">
        <v>5882</v>
      </c>
      <c r="L68" s="7">
        <f t="shared" si="6"/>
        <v>2</v>
      </c>
      <c r="M68" s="6" t="s">
        <v>4358</v>
      </c>
      <c r="N68" s="6" t="s">
        <v>4359</v>
      </c>
      <c r="O68" s="6" t="s">
        <v>4360</v>
      </c>
      <c r="P68" s="6" t="s">
        <v>4361</v>
      </c>
      <c r="Q68" s="6" t="str">
        <f>IFERROR(LEFT(C68, FIND("|",C68)-1),C68)</f>
        <v>Home&amp;Kitchen</v>
      </c>
      <c r="R68" s="41">
        <f>E68*K68</f>
        <v>1823420</v>
      </c>
      <c r="S68" s="31">
        <f t="shared" si="7"/>
        <v>26469</v>
      </c>
      <c r="T68" s="6" t="str">
        <f>TRIM(RIGHT(C68,LEN(C68)-FIND("@",SUBSTITUTE(C68,"|","@",LEN(C68)-LEN(SUBSTITUTE(C68,"|",""))))))</f>
        <v>Paints</v>
      </c>
      <c r="U68" s="33">
        <v>310</v>
      </c>
    </row>
    <row r="69" spans="1:21">
      <c r="A69" s="5" t="s">
        <v>5515</v>
      </c>
      <c r="B69" s="6" t="s">
        <v>5516</v>
      </c>
      <c r="C69" s="6" t="s">
        <v>5141</v>
      </c>
      <c r="D69" s="24">
        <v>2499</v>
      </c>
      <c r="E69" s="36">
        <v>5000</v>
      </c>
      <c r="F69" s="36" t="str">
        <f t="shared" si="4"/>
        <v>&gt;500</v>
      </c>
      <c r="G69" s="27">
        <v>0.5</v>
      </c>
      <c r="H69" s="27" t="str">
        <f t="shared" si="5"/>
        <v>&gt;50%</v>
      </c>
      <c r="I69" s="14" t="str">
        <f>IF(G69&lt;0.5,"&lt;50%","&gt;=50%")</f>
        <v>&gt;=50%</v>
      </c>
      <c r="J69" s="21">
        <v>3.8</v>
      </c>
      <c r="K69" s="7">
        <v>1889</v>
      </c>
      <c r="L69" s="7">
        <f t="shared" si="6"/>
        <v>2</v>
      </c>
      <c r="M69" s="6" t="s">
        <v>5517</v>
      </c>
      <c r="N69" s="6" t="s">
        <v>5518</v>
      </c>
      <c r="O69" s="6" t="s">
        <v>5519</v>
      </c>
      <c r="P69" s="6" t="s">
        <v>5520</v>
      </c>
      <c r="Q69" s="6" t="str">
        <f>IFERROR(LEFT(C69, FIND("|",C69)-1),C69)</f>
        <v>Home&amp;Kitchen</v>
      </c>
      <c r="R69" s="41">
        <f>E69*K69</f>
        <v>9445000</v>
      </c>
      <c r="S69" s="31">
        <f t="shared" si="7"/>
        <v>7178.2</v>
      </c>
      <c r="T69" s="6" t="str">
        <f>TRIM(RIGHT(C69,LEN(C69)-FIND("@",SUBSTITUTE(C69,"|","@",LEN(C69)-LEN(SUBSTITUTE(C69,"|",""))))))</f>
        <v>RoomHeaters</v>
      </c>
      <c r="U69" s="33">
        <v>5000</v>
      </c>
    </row>
    <row r="70" spans="1:21">
      <c r="A70" s="5" t="s">
        <v>3058</v>
      </c>
      <c r="B70" s="6" t="s">
        <v>3059</v>
      </c>
      <c r="C70" s="6" t="s">
        <v>3060</v>
      </c>
      <c r="D70" s="24">
        <v>1889</v>
      </c>
      <c r="E70" s="36">
        <v>5499</v>
      </c>
      <c r="F70" s="36" t="str">
        <f t="shared" si="4"/>
        <v>&gt;500</v>
      </c>
      <c r="G70" s="27">
        <v>0.66</v>
      </c>
      <c r="H70" s="27" t="str">
        <f t="shared" si="5"/>
        <v>&gt;50%</v>
      </c>
      <c r="I70" s="14" t="str">
        <f>IF(G70&lt;0.5,"&lt;50%","&gt;=50%")</f>
        <v>&gt;=50%</v>
      </c>
      <c r="J70" s="21">
        <v>4.2</v>
      </c>
      <c r="K70" s="7">
        <v>49551</v>
      </c>
      <c r="L70" s="7">
        <f t="shared" si="6"/>
        <v>2</v>
      </c>
      <c r="M70" s="6" t="s">
        <v>3061</v>
      </c>
      <c r="N70" s="6" t="s">
        <v>3062</v>
      </c>
      <c r="O70" s="6" t="s">
        <v>3063</v>
      </c>
      <c r="P70" s="6" t="s">
        <v>3064</v>
      </c>
      <c r="Q70" s="6" t="str">
        <f>IFERROR(LEFT(C70, FIND("|",C70)-1),C70)</f>
        <v>Computers&amp;Accessories</v>
      </c>
      <c r="R70" s="41">
        <f>E70*K70</f>
        <v>272480949</v>
      </c>
      <c r="S70" s="31">
        <f t="shared" si="7"/>
        <v>208114.2</v>
      </c>
      <c r="T70" s="6" t="str">
        <f>TRIM(RIGHT(C70,LEN(C70)-FIND("@",SUBSTITUTE(C70,"|","@",LEN(C70)-LEN(SUBSTITUTE(C70,"|",""))))))</f>
        <v>Repeaters&amp;Extenders</v>
      </c>
      <c r="U70" s="33">
        <v>5499</v>
      </c>
    </row>
    <row r="71" spans="1:21">
      <c r="A71" s="5" t="s">
        <v>3767</v>
      </c>
      <c r="B71" s="6" t="s">
        <v>3768</v>
      </c>
      <c r="C71" s="6" t="s">
        <v>3682</v>
      </c>
      <c r="D71" s="24">
        <v>125</v>
      </c>
      <c r="E71" s="36">
        <v>180</v>
      </c>
      <c r="F71" s="36" t="str">
        <f t="shared" si="4"/>
        <v>&lt;200</v>
      </c>
      <c r="G71" s="27">
        <v>0.31</v>
      </c>
      <c r="H71" s="27" t="str">
        <f t="shared" si="5"/>
        <v>25-50%</v>
      </c>
      <c r="I71" s="14" t="str">
        <f>IF(G71&lt;0.5,"&lt;50%","&gt;=50%")</f>
        <v>&lt;50%</v>
      </c>
      <c r="J71" s="21">
        <v>4.4000000000000004</v>
      </c>
      <c r="K71" s="7">
        <v>8053</v>
      </c>
      <c r="L71" s="7">
        <f t="shared" si="6"/>
        <v>2</v>
      </c>
      <c r="M71" s="6" t="s">
        <v>3769</v>
      </c>
      <c r="N71" s="6" t="s">
        <v>3770</v>
      </c>
      <c r="O71" s="6" t="s">
        <v>3771</v>
      </c>
      <c r="P71" s="6" t="s">
        <v>3772</v>
      </c>
      <c r="Q71" s="6" t="str">
        <f>IFERROR(LEFT(C71, FIND("|",C71)-1),C71)</f>
        <v>OfficeProducts</v>
      </c>
      <c r="R71" s="41">
        <f>E71*K71</f>
        <v>1449540</v>
      </c>
      <c r="S71" s="31">
        <f t="shared" si="7"/>
        <v>35433.200000000004</v>
      </c>
      <c r="T71" s="6" t="str">
        <f>TRIM(RIGHT(C71,LEN(C71)-FIND("@",SUBSTITUTE(C71,"|","@",LEN(C71)-LEN(SUBSTITUTE(C71,"|",""))))))</f>
        <v>CompositionNotebooks</v>
      </c>
      <c r="U71" s="33">
        <v>180</v>
      </c>
    </row>
    <row r="72" spans="1:21">
      <c r="A72" s="5" t="s">
        <v>3680</v>
      </c>
      <c r="B72" s="6" t="s">
        <v>3681</v>
      </c>
      <c r="C72" s="6" t="s">
        <v>3682</v>
      </c>
      <c r="D72" s="24">
        <v>252</v>
      </c>
      <c r="E72" s="36">
        <v>315</v>
      </c>
      <c r="F72" s="36" t="str">
        <f t="shared" si="4"/>
        <v>200-500</v>
      </c>
      <c r="G72" s="27">
        <v>0.2</v>
      </c>
      <c r="H72" s="27" t="str">
        <f t="shared" si="5"/>
        <v>10-25%</v>
      </c>
      <c r="I72" s="14" t="str">
        <f>IF(G72&lt;0.5,"&lt;50%","&gt;=50%")</f>
        <v>&lt;50%</v>
      </c>
      <c r="J72" s="21">
        <v>4.5</v>
      </c>
      <c r="K72" s="7">
        <v>3785</v>
      </c>
      <c r="L72" s="7">
        <f t="shared" si="6"/>
        <v>2</v>
      </c>
      <c r="M72" s="6" t="s">
        <v>3683</v>
      </c>
      <c r="N72" s="6" t="s">
        <v>3684</v>
      </c>
      <c r="O72" s="6" t="s">
        <v>3685</v>
      </c>
      <c r="P72" s="6" t="s">
        <v>3686</v>
      </c>
      <c r="Q72" s="6" t="str">
        <f>IFERROR(LEFT(C72, FIND("|",C72)-1),C72)</f>
        <v>OfficeProducts</v>
      </c>
      <c r="R72" s="41">
        <f>E72*K72</f>
        <v>1192275</v>
      </c>
      <c r="S72" s="31">
        <f t="shared" si="7"/>
        <v>17032.5</v>
      </c>
      <c r="T72" s="6" t="str">
        <f>TRIM(RIGHT(C72,LEN(C72)-FIND("@",SUBSTITUTE(C72,"|","@",LEN(C72)-LEN(SUBSTITUTE(C72,"|",""))))))</f>
        <v>CompositionNotebooks</v>
      </c>
      <c r="U72" s="33">
        <v>315</v>
      </c>
    </row>
    <row r="73" spans="1:21">
      <c r="A73" s="5" t="s">
        <v>3705</v>
      </c>
      <c r="B73" s="6" t="s">
        <v>3706</v>
      </c>
      <c r="C73" s="6" t="s">
        <v>3707</v>
      </c>
      <c r="D73" s="24">
        <v>480</v>
      </c>
      <c r="E73" s="36">
        <v>600</v>
      </c>
      <c r="F73" s="36" t="str">
        <f t="shared" si="4"/>
        <v>&gt;500</v>
      </c>
      <c r="G73" s="27">
        <v>0.2</v>
      </c>
      <c r="H73" s="27" t="str">
        <f t="shared" si="5"/>
        <v>10-25%</v>
      </c>
      <c r="I73" s="14" t="str">
        <f>IF(G73&lt;0.5,"&lt;50%","&gt;=50%")</f>
        <v>&lt;50%</v>
      </c>
      <c r="J73" s="21">
        <v>4.3</v>
      </c>
      <c r="K73" s="7">
        <v>5719</v>
      </c>
      <c r="L73" s="7">
        <f t="shared" si="6"/>
        <v>2</v>
      </c>
      <c r="M73" s="6" t="s">
        <v>3708</v>
      </c>
      <c r="N73" s="6" t="s">
        <v>3709</v>
      </c>
      <c r="O73" s="6" t="s">
        <v>3710</v>
      </c>
      <c r="P73" s="6" t="s">
        <v>3711</v>
      </c>
      <c r="Q73" s="6" t="str">
        <f>IFERROR(LEFT(C73, FIND("|",C73)-1),C73)</f>
        <v>OfficeProducts</v>
      </c>
      <c r="R73" s="41">
        <f>E73*K73</f>
        <v>3431400</v>
      </c>
      <c r="S73" s="31">
        <f t="shared" si="7"/>
        <v>24591.7</v>
      </c>
      <c r="T73" s="6" t="str">
        <f>TRIM(RIGHT(C73,LEN(C73)-FIND("@",SUBSTITUTE(C73,"|","@",LEN(C73)-LEN(SUBSTITUTE(C73,"|",""))))))</f>
        <v>RetractableBallpointPens</v>
      </c>
      <c r="U73" s="33">
        <v>600</v>
      </c>
    </row>
    <row r="74" spans="1:21">
      <c r="A74" s="5" t="s">
        <v>3655</v>
      </c>
      <c r="B74" s="6" t="s">
        <v>3656</v>
      </c>
      <c r="C74" s="6" t="s">
        <v>3657</v>
      </c>
      <c r="D74" s="24">
        <v>100</v>
      </c>
      <c r="E74" s="36">
        <v>100</v>
      </c>
      <c r="F74" s="36" t="str">
        <f t="shared" si="4"/>
        <v>&lt;200</v>
      </c>
      <c r="G74" s="27">
        <v>0</v>
      </c>
      <c r="H74" s="27" t="str">
        <f t="shared" si="5"/>
        <v>10%</v>
      </c>
      <c r="I74" s="14" t="str">
        <f>IF(G74&lt;0.5,"&lt;50%","&gt;=50%")</f>
        <v>&lt;50%</v>
      </c>
      <c r="J74" s="21">
        <v>4.3</v>
      </c>
      <c r="K74" s="7">
        <v>3095</v>
      </c>
      <c r="L74" s="7">
        <f t="shared" si="6"/>
        <v>2</v>
      </c>
      <c r="M74" s="6" t="s">
        <v>3658</v>
      </c>
      <c r="N74" s="6" t="s">
        <v>3659</v>
      </c>
      <c r="O74" s="6" t="s">
        <v>3660</v>
      </c>
      <c r="P74" s="6" t="s">
        <v>3661</v>
      </c>
      <c r="Q74" s="6" t="str">
        <f>IFERROR(LEFT(C74, FIND("|",C74)-1),C74)</f>
        <v>OfficeProducts</v>
      </c>
      <c r="R74" s="41">
        <f>E74*K74</f>
        <v>309500</v>
      </c>
      <c r="S74" s="31">
        <f t="shared" si="7"/>
        <v>13308.5</v>
      </c>
      <c r="T74" s="6" t="str">
        <f>TRIM(RIGHT(C74,LEN(C74)-FIND("@",SUBSTITUTE(C74,"|","@",LEN(C74)-LEN(SUBSTITUTE(C74,"|",""))))))</f>
        <v>BottledInk</v>
      </c>
      <c r="U74" s="33">
        <v>100</v>
      </c>
    </row>
    <row r="75" spans="1:21">
      <c r="A75" s="5" t="s">
        <v>4314</v>
      </c>
      <c r="B75" s="6" t="s">
        <v>4315</v>
      </c>
      <c r="C75" s="6" t="s">
        <v>3657</v>
      </c>
      <c r="D75" s="24">
        <v>90</v>
      </c>
      <c r="E75" s="36">
        <v>100</v>
      </c>
      <c r="F75" s="36" t="str">
        <f t="shared" si="4"/>
        <v>&lt;200</v>
      </c>
      <c r="G75" s="27">
        <v>0.1</v>
      </c>
      <c r="H75" s="27" t="str">
        <f t="shared" si="5"/>
        <v>10-25%</v>
      </c>
      <c r="I75" s="14" t="str">
        <f>IF(G75&lt;0.5,"&lt;50%","&gt;=50%")</f>
        <v>&lt;50%</v>
      </c>
      <c r="J75" s="21">
        <v>4.3</v>
      </c>
      <c r="K75" s="7">
        <v>3061</v>
      </c>
      <c r="L75" s="7">
        <f t="shared" si="6"/>
        <v>2</v>
      </c>
      <c r="M75" s="6" t="s">
        <v>4316</v>
      </c>
      <c r="N75" s="6" t="s">
        <v>4317</v>
      </c>
      <c r="O75" s="6" t="s">
        <v>4318</v>
      </c>
      <c r="P75" s="6" t="s">
        <v>4319</v>
      </c>
      <c r="Q75" s="6" t="str">
        <f>IFERROR(LEFT(C75, FIND("|",C75)-1),C75)</f>
        <v>OfficeProducts</v>
      </c>
      <c r="R75" s="41">
        <f>E75*K75</f>
        <v>306100</v>
      </c>
      <c r="S75" s="31">
        <f t="shared" si="7"/>
        <v>13162.3</v>
      </c>
      <c r="T75" s="6" t="str">
        <f>TRIM(RIGHT(C75,LEN(C75)-FIND("@",SUBSTITUTE(C75,"|","@",LEN(C75)-LEN(SUBSTITUTE(C75,"|",""))))))</f>
        <v>BottledInk</v>
      </c>
      <c r="U75" s="33">
        <v>100</v>
      </c>
    </row>
    <row r="76" spans="1:21">
      <c r="A76" s="5" t="s">
        <v>4199</v>
      </c>
      <c r="B76" s="6" t="s">
        <v>4200</v>
      </c>
      <c r="C76" s="6" t="s">
        <v>3707</v>
      </c>
      <c r="D76" s="24">
        <v>178</v>
      </c>
      <c r="E76" s="36">
        <v>210</v>
      </c>
      <c r="F76" s="36" t="str">
        <f t="shared" si="4"/>
        <v>200-500</v>
      </c>
      <c r="G76" s="27">
        <v>0.15</v>
      </c>
      <c r="H76" s="27" t="str">
        <f t="shared" si="5"/>
        <v>10-25%</v>
      </c>
      <c r="I76" s="14" t="str">
        <f>IF(G76&lt;0.5,"&lt;50%","&gt;=50%")</f>
        <v>&lt;50%</v>
      </c>
      <c r="J76" s="21">
        <v>4.3</v>
      </c>
      <c r="K76" s="7">
        <v>2450</v>
      </c>
      <c r="L76" s="7">
        <f t="shared" si="6"/>
        <v>2</v>
      </c>
      <c r="M76" s="6" t="s">
        <v>4201</v>
      </c>
      <c r="N76" s="6" t="s">
        <v>4202</v>
      </c>
      <c r="O76" s="6" t="s">
        <v>4203</v>
      </c>
      <c r="P76" s="6" t="s">
        <v>4204</v>
      </c>
      <c r="Q76" s="6" t="str">
        <f>IFERROR(LEFT(C76, FIND("|",C76)-1),C76)</f>
        <v>OfficeProducts</v>
      </c>
      <c r="R76" s="41">
        <f>E76*K76</f>
        <v>514500</v>
      </c>
      <c r="S76" s="31">
        <f t="shared" si="7"/>
        <v>10535</v>
      </c>
      <c r="T76" s="6" t="str">
        <f>TRIM(RIGHT(C76,LEN(C76)-FIND("@",SUBSTITUTE(C76,"|","@",LEN(C76)-LEN(SUBSTITUTE(C76,"|",""))))))</f>
        <v>RetractableBallpointPens</v>
      </c>
      <c r="U76" s="33">
        <v>210</v>
      </c>
    </row>
    <row r="77" spans="1:21">
      <c r="A77" s="5" t="s">
        <v>7066</v>
      </c>
      <c r="B77" s="6" t="s">
        <v>7067</v>
      </c>
      <c r="C77" s="6" t="s">
        <v>5692</v>
      </c>
      <c r="D77" s="24">
        <v>825</v>
      </c>
      <c r="E77" s="36">
        <v>825</v>
      </c>
      <c r="F77" s="36" t="str">
        <f t="shared" si="4"/>
        <v>&gt;500</v>
      </c>
      <c r="G77" s="27">
        <v>0</v>
      </c>
      <c r="H77" s="27" t="str">
        <f t="shared" si="5"/>
        <v>10%</v>
      </c>
      <c r="I77" s="14" t="str">
        <f>IF(G77&lt;0.5,"&lt;50%","&gt;=50%")</f>
        <v>&lt;50%</v>
      </c>
      <c r="J77" s="21">
        <v>4</v>
      </c>
      <c r="K77" s="7">
        <v>3246</v>
      </c>
      <c r="L77" s="7">
        <f t="shared" si="6"/>
        <v>2</v>
      </c>
      <c r="M77" s="6" t="s">
        <v>7068</v>
      </c>
      <c r="N77" s="6" t="s">
        <v>7069</v>
      </c>
      <c r="O77" s="6" t="s">
        <v>7070</v>
      </c>
      <c r="P77" s="6" t="s">
        <v>7071</v>
      </c>
      <c r="Q77" s="6" t="str">
        <f>IFERROR(LEFT(C77, FIND("|",C77)-1),C77)</f>
        <v>Home&amp;Kitchen</v>
      </c>
      <c r="R77" s="41">
        <f>E77*K77</f>
        <v>2677950</v>
      </c>
      <c r="S77" s="31">
        <f t="shared" si="7"/>
        <v>12984</v>
      </c>
      <c r="T77" s="6" t="str">
        <f>TRIM(RIGHT(C77,LEN(C77)-FIND("@",SUBSTITUTE(C77,"|","@",LEN(C77)-LEN(SUBSTITUTE(C77,"|",""))))))</f>
        <v>WaterPurifierAccessories</v>
      </c>
      <c r="U77" s="33">
        <v>825</v>
      </c>
    </row>
    <row r="78" spans="1:21">
      <c r="A78" s="5" t="s">
        <v>5074</v>
      </c>
      <c r="B78" s="6" t="s">
        <v>5075</v>
      </c>
      <c r="C78" s="6" t="s">
        <v>5029</v>
      </c>
      <c r="D78" s="24">
        <v>1399</v>
      </c>
      <c r="E78" s="36">
        <v>1549</v>
      </c>
      <c r="F78" s="36" t="str">
        <f t="shared" si="4"/>
        <v>&gt;500</v>
      </c>
      <c r="G78" s="27">
        <v>0.1</v>
      </c>
      <c r="H78" s="27" t="str">
        <f t="shared" si="5"/>
        <v>10-25%</v>
      </c>
      <c r="I78" s="14" t="str">
        <f>IF(G78&lt;0.5,"&lt;50%","&gt;=50%")</f>
        <v>&lt;50%</v>
      </c>
      <c r="J78" s="21">
        <v>3.9</v>
      </c>
      <c r="K78" s="7">
        <v>2602</v>
      </c>
      <c r="L78" s="7">
        <f t="shared" si="6"/>
        <v>2</v>
      </c>
      <c r="M78" s="6" t="s">
        <v>5076</v>
      </c>
      <c r="N78" s="6" t="s">
        <v>5077</v>
      </c>
      <c r="O78" s="6" t="s">
        <v>5078</v>
      </c>
      <c r="P78" s="6" t="s">
        <v>5079</v>
      </c>
      <c r="Q78" s="6" t="str">
        <f>IFERROR(LEFT(C78, FIND("|",C78)-1),C78)</f>
        <v>Home&amp;Kitchen</v>
      </c>
      <c r="R78" s="41">
        <f>E78*K78</f>
        <v>4030498</v>
      </c>
      <c r="S78" s="31">
        <f t="shared" si="7"/>
        <v>10147.799999999999</v>
      </c>
      <c r="T78" s="6" t="str">
        <f>TRIM(RIGHT(C78,LEN(C78)-FIND("@",SUBSTITUTE(C78,"|","@",LEN(C78)-LEN(SUBSTITUTE(C78,"|",""))))))</f>
        <v>ElectricHeaters</v>
      </c>
      <c r="U78" s="33">
        <v>1549</v>
      </c>
    </row>
    <row r="79" spans="1:21">
      <c r="A79" s="5" t="s">
        <v>3242</v>
      </c>
      <c r="B79" s="6" t="s">
        <v>3243</v>
      </c>
      <c r="C79" s="6" t="s">
        <v>3244</v>
      </c>
      <c r="D79" s="24">
        <v>225</v>
      </c>
      <c r="E79" s="36">
        <v>250</v>
      </c>
      <c r="F79" s="36" t="str">
        <f t="shared" si="4"/>
        <v>200-500</v>
      </c>
      <c r="G79" s="27">
        <v>0.1</v>
      </c>
      <c r="H79" s="27" t="str">
        <f t="shared" si="5"/>
        <v>10-25%</v>
      </c>
      <c r="I79" s="14" t="str">
        <f>IF(G79&lt;0.5,"&lt;50%","&gt;=50%")</f>
        <v>&lt;50%</v>
      </c>
      <c r="J79" s="21">
        <v>4.4000000000000004</v>
      </c>
      <c r="K79" s="7">
        <v>26556</v>
      </c>
      <c r="L79" s="7">
        <f t="shared" si="6"/>
        <v>2</v>
      </c>
      <c r="M79" s="6" t="s">
        <v>3245</v>
      </c>
      <c r="N79" s="6" t="s">
        <v>3246</v>
      </c>
      <c r="O79" s="6" t="s">
        <v>3247</v>
      </c>
      <c r="P79" s="6" t="s">
        <v>3248</v>
      </c>
      <c r="Q79" s="6" t="str">
        <f>IFERROR(LEFT(C79, FIND("|",C79)-1),C79)</f>
        <v>Electronics</v>
      </c>
      <c r="R79" s="41">
        <f>E79*K79</f>
        <v>6639000</v>
      </c>
      <c r="S79" s="31">
        <f t="shared" si="7"/>
        <v>116846.40000000001</v>
      </c>
      <c r="T79" s="6" t="str">
        <f>TRIM(RIGHT(C79,LEN(C79)-FIND("@",SUBSTITUTE(C79,"|","@",LEN(C79)-LEN(SUBSTITUTE(C79,"|",""))))))</f>
        <v>GeneralPurposeBatteries&amp;BatteryChargers</v>
      </c>
      <c r="U79" s="33">
        <v>250</v>
      </c>
    </row>
    <row r="80" spans="1:21">
      <c r="A80" s="5" t="s">
        <v>3132</v>
      </c>
      <c r="B80" s="6" t="s">
        <v>3133</v>
      </c>
      <c r="C80" s="6" t="s">
        <v>3134</v>
      </c>
      <c r="D80" s="24">
        <v>191</v>
      </c>
      <c r="E80" s="36">
        <v>225</v>
      </c>
      <c r="F80" s="36" t="str">
        <f t="shared" si="4"/>
        <v>200-500</v>
      </c>
      <c r="G80" s="27">
        <v>0.15</v>
      </c>
      <c r="H80" s="27" t="str">
        <f t="shared" si="5"/>
        <v>10-25%</v>
      </c>
      <c r="I80" s="14" t="str">
        <f>IF(G80&lt;0.5,"&lt;50%","&gt;=50%")</f>
        <v>&lt;50%</v>
      </c>
      <c r="J80" s="21">
        <v>4.4000000000000004</v>
      </c>
      <c r="K80" s="7">
        <v>7203</v>
      </c>
      <c r="L80" s="7">
        <f t="shared" si="6"/>
        <v>2</v>
      </c>
      <c r="M80" s="6" t="s">
        <v>3135</v>
      </c>
      <c r="N80" s="6" t="s">
        <v>3136</v>
      </c>
      <c r="O80" s="6" t="s">
        <v>3137</v>
      </c>
      <c r="P80" s="6" t="s">
        <v>3138</v>
      </c>
      <c r="Q80" s="6" t="str">
        <f>IFERROR(LEFT(C80, FIND("|",C80)-1),C80)</f>
        <v>Home&amp;Kitchen</v>
      </c>
      <c r="R80" s="41">
        <f>E80*K80</f>
        <v>1620675</v>
      </c>
      <c r="S80" s="31">
        <f t="shared" si="7"/>
        <v>31693.200000000004</v>
      </c>
      <c r="T80" s="6" t="str">
        <f>TRIM(RIGHT(C80,LEN(C80)-FIND("@",SUBSTITUTE(C80,"|","@",LEN(C80)-LEN(SUBSTITUTE(C80,"|",""))))))</f>
        <v>Paints</v>
      </c>
      <c r="U80" s="33">
        <v>225</v>
      </c>
    </row>
    <row r="81" spans="1:21">
      <c r="A81" s="5" t="s">
        <v>4841</v>
      </c>
      <c r="B81" s="6" t="s">
        <v>4842</v>
      </c>
      <c r="C81" s="6" t="s">
        <v>4843</v>
      </c>
      <c r="D81" s="24">
        <v>230</v>
      </c>
      <c r="E81" s="36">
        <v>230</v>
      </c>
      <c r="F81" s="36" t="str">
        <f t="shared" si="4"/>
        <v>200-500</v>
      </c>
      <c r="G81" s="27">
        <v>0</v>
      </c>
      <c r="H81" s="27" t="str">
        <f t="shared" si="5"/>
        <v>10%</v>
      </c>
      <c r="I81" s="14" t="str">
        <f>IF(G81&lt;0.5,"&lt;50%","&gt;=50%")</f>
        <v>&lt;50%</v>
      </c>
      <c r="J81" s="21">
        <v>4.5</v>
      </c>
      <c r="K81" s="7">
        <v>9427</v>
      </c>
      <c r="L81" s="7">
        <f t="shared" si="6"/>
        <v>2</v>
      </c>
      <c r="M81" s="6" t="s">
        <v>4844</v>
      </c>
      <c r="N81" s="6" t="s">
        <v>4845</v>
      </c>
      <c r="O81" s="6" t="s">
        <v>4846</v>
      </c>
      <c r="P81" s="6" t="s">
        <v>4847</v>
      </c>
      <c r="Q81" s="6" t="str">
        <f>IFERROR(LEFT(C81, FIND("|",C81)-1),C81)</f>
        <v>Home&amp;Kitchen</v>
      </c>
      <c r="R81" s="41">
        <f>E81*K81</f>
        <v>2168210</v>
      </c>
      <c r="S81" s="31">
        <f t="shared" si="7"/>
        <v>42421.5</v>
      </c>
      <c r="T81" s="6" t="str">
        <f>TRIM(RIGHT(C81,LEN(C81)-FIND("@",SUBSTITUTE(C81,"|","@",LEN(C81)-LEN(SUBSTITUTE(C81,"|",""))))))</f>
        <v>PaintingMaterials</v>
      </c>
      <c r="U81" s="33">
        <v>230</v>
      </c>
    </row>
    <row r="82" spans="1:21">
      <c r="A82" s="5" t="s">
        <v>4945</v>
      </c>
      <c r="B82" s="6" t="s">
        <v>4946</v>
      </c>
      <c r="C82" s="6" t="s">
        <v>4947</v>
      </c>
      <c r="D82" s="24">
        <v>225</v>
      </c>
      <c r="E82" s="36">
        <v>225</v>
      </c>
      <c r="F82" s="36" t="str">
        <f t="shared" si="4"/>
        <v>200-500</v>
      </c>
      <c r="G82" s="27">
        <v>0</v>
      </c>
      <c r="H82" s="27" t="str">
        <f t="shared" si="5"/>
        <v>10%</v>
      </c>
      <c r="I82" s="14" t="str">
        <f>IF(G82&lt;0.5,"&lt;50%","&gt;=50%")</f>
        <v>&lt;50%</v>
      </c>
      <c r="J82" s="21">
        <v>4.0999999999999996</v>
      </c>
      <c r="K82" s="7">
        <v>4798</v>
      </c>
      <c r="L82" s="7">
        <f t="shared" si="6"/>
        <v>2</v>
      </c>
      <c r="M82" s="6" t="s">
        <v>4948</v>
      </c>
      <c r="N82" s="6" t="s">
        <v>4949</v>
      </c>
      <c r="O82" s="6" t="s">
        <v>4950</v>
      </c>
      <c r="P82" s="6" t="s">
        <v>4951</v>
      </c>
      <c r="Q82" s="6" t="str">
        <f>IFERROR(LEFT(C82, FIND("|",C82)-1),C82)</f>
        <v>OfficeProducts</v>
      </c>
      <c r="R82" s="41">
        <f>E82*K82</f>
        <v>1079550</v>
      </c>
      <c r="S82" s="31">
        <f t="shared" si="7"/>
        <v>19671.8</v>
      </c>
      <c r="T82" s="6" t="str">
        <f>TRIM(RIGHT(C82,LEN(C82)-FIND("@",SUBSTITUTE(C82,"|","@",LEN(C82)-LEN(SUBSTITUTE(C82,"|",""))))))</f>
        <v>FountainPens</v>
      </c>
      <c r="U82" s="33">
        <v>225</v>
      </c>
    </row>
    <row r="83" spans="1:21">
      <c r="A83" s="5" t="s">
        <v>4439</v>
      </c>
      <c r="B83" s="6" t="s">
        <v>4440</v>
      </c>
      <c r="C83" s="6" t="s">
        <v>3134</v>
      </c>
      <c r="D83" s="24">
        <v>200</v>
      </c>
      <c r="E83" s="36">
        <v>230</v>
      </c>
      <c r="F83" s="36" t="str">
        <f t="shared" si="4"/>
        <v>200-500</v>
      </c>
      <c r="G83" s="27">
        <v>0.13</v>
      </c>
      <c r="H83" s="27" t="str">
        <f t="shared" si="5"/>
        <v>10-25%</v>
      </c>
      <c r="I83" s="14" t="str">
        <f>IF(G83&lt;0.5,"&lt;50%","&gt;=50%")</f>
        <v>&lt;50%</v>
      </c>
      <c r="J83" s="21">
        <v>4.4000000000000004</v>
      </c>
      <c r="K83" s="7">
        <v>10170</v>
      </c>
      <c r="L83" s="7">
        <f t="shared" si="6"/>
        <v>2</v>
      </c>
      <c r="M83" s="6" t="s">
        <v>4441</v>
      </c>
      <c r="N83" s="6" t="s">
        <v>4442</v>
      </c>
      <c r="O83" s="6" t="s">
        <v>4443</v>
      </c>
      <c r="P83" s="6" t="s">
        <v>4444</v>
      </c>
      <c r="Q83" s="6" t="str">
        <f>IFERROR(LEFT(C83, FIND("|",C83)-1),C83)</f>
        <v>Home&amp;Kitchen</v>
      </c>
      <c r="R83" s="41">
        <f>E83*K83</f>
        <v>2339100</v>
      </c>
      <c r="S83" s="31">
        <f t="shared" si="7"/>
        <v>44748</v>
      </c>
      <c r="T83" s="6" t="str">
        <f>TRIM(RIGHT(C83,LEN(C83)-FIND("@",SUBSTITUTE(C83,"|","@",LEN(C83)-LEN(SUBSTITUTE(C83,"|",""))))))</f>
        <v>Paints</v>
      </c>
      <c r="U83" s="33">
        <v>230</v>
      </c>
    </row>
    <row r="84" spans="1:21">
      <c r="A84" s="5" t="s">
        <v>3488</v>
      </c>
      <c r="B84" s="6" t="s">
        <v>3489</v>
      </c>
      <c r="C84" s="6" t="s">
        <v>3298</v>
      </c>
      <c r="D84" s="24">
        <v>137</v>
      </c>
      <c r="E84" s="36">
        <v>160</v>
      </c>
      <c r="F84" s="36" t="str">
        <f t="shared" si="4"/>
        <v>&lt;200</v>
      </c>
      <c r="G84" s="27">
        <v>0.14000000000000001</v>
      </c>
      <c r="H84" s="27" t="str">
        <f t="shared" si="5"/>
        <v>10-25%</v>
      </c>
      <c r="I84" s="14" t="str">
        <f>IF(G84&lt;0.5,"&lt;50%","&gt;=50%")</f>
        <v>&lt;50%</v>
      </c>
      <c r="J84" s="21">
        <v>4.4000000000000004</v>
      </c>
      <c r="K84" s="7">
        <v>6537</v>
      </c>
      <c r="L84" s="7">
        <f t="shared" si="6"/>
        <v>2</v>
      </c>
      <c r="M84" s="6" t="s">
        <v>3490</v>
      </c>
      <c r="N84" s="6" t="s">
        <v>3491</v>
      </c>
      <c r="O84" s="6" t="s">
        <v>3492</v>
      </c>
      <c r="P84" s="6" t="s">
        <v>3493</v>
      </c>
      <c r="Q84" s="6" t="str">
        <f>IFERROR(LEFT(C84, FIND("|",C84)-1),C84)</f>
        <v>OfficeProducts</v>
      </c>
      <c r="R84" s="41">
        <f>E84*K84</f>
        <v>1045920</v>
      </c>
      <c r="S84" s="31">
        <f t="shared" si="7"/>
        <v>28762.800000000003</v>
      </c>
      <c r="T84" s="6" t="str">
        <f>TRIM(RIGHT(C84,LEN(C84)-FIND("@",SUBSTITUTE(C84,"|","@",LEN(C84)-LEN(SUBSTITUTE(C84,"|",""))))))</f>
        <v>WireboundNotebooks</v>
      </c>
      <c r="U84" s="33">
        <v>160</v>
      </c>
    </row>
    <row r="85" spans="1:21">
      <c r="A85" s="5" t="s">
        <v>3296</v>
      </c>
      <c r="B85" s="6" t="s">
        <v>3297</v>
      </c>
      <c r="C85" s="6" t="s">
        <v>3298</v>
      </c>
      <c r="D85" s="24">
        <v>157</v>
      </c>
      <c r="E85" s="36">
        <v>160</v>
      </c>
      <c r="F85" s="36" t="str">
        <f t="shared" si="4"/>
        <v>&lt;200</v>
      </c>
      <c r="G85" s="27">
        <v>0.02</v>
      </c>
      <c r="H85" s="27" t="str">
        <f t="shared" si="5"/>
        <v>10%</v>
      </c>
      <c r="I85" s="14" t="str">
        <f>IF(G85&lt;0.5,"&lt;50%","&gt;=50%")</f>
        <v>&lt;50%</v>
      </c>
      <c r="J85" s="21">
        <v>4.5</v>
      </c>
      <c r="K85" s="7">
        <v>8618</v>
      </c>
      <c r="L85" s="7">
        <f t="shared" si="6"/>
        <v>2</v>
      </c>
      <c r="M85" s="6" t="s">
        <v>3299</v>
      </c>
      <c r="N85" s="6" t="s">
        <v>3300</v>
      </c>
      <c r="O85" s="6" t="s">
        <v>3301</v>
      </c>
      <c r="P85" s="6" t="s">
        <v>3302</v>
      </c>
      <c r="Q85" s="6" t="str">
        <f>IFERROR(LEFT(C85, FIND("|",C85)-1),C85)</f>
        <v>OfficeProducts</v>
      </c>
      <c r="R85" s="41">
        <f>E85*K85</f>
        <v>1378880</v>
      </c>
      <c r="S85" s="31">
        <f t="shared" si="7"/>
        <v>38781</v>
      </c>
      <c r="T85" s="6" t="str">
        <f>TRIM(RIGHT(C85,LEN(C85)-FIND("@",SUBSTITUTE(C85,"|","@",LEN(C85)-LEN(SUBSTITUTE(C85,"|",""))))))</f>
        <v>WireboundNotebooks</v>
      </c>
      <c r="U85" s="33">
        <v>160</v>
      </c>
    </row>
    <row r="86" spans="1:21">
      <c r="A86" s="5" t="s">
        <v>4517</v>
      </c>
      <c r="B86" s="6" t="s">
        <v>4518</v>
      </c>
      <c r="C86" s="6" t="s">
        <v>4169</v>
      </c>
      <c r="D86" s="24">
        <v>272</v>
      </c>
      <c r="E86" s="36">
        <v>320</v>
      </c>
      <c r="F86" s="36" t="str">
        <f t="shared" si="4"/>
        <v>200-500</v>
      </c>
      <c r="G86" s="27">
        <v>0.15</v>
      </c>
      <c r="H86" s="27" t="str">
        <f t="shared" si="5"/>
        <v>10-25%</v>
      </c>
      <c r="I86" s="14" t="str">
        <f>IF(G86&lt;0.5,"&lt;50%","&gt;=50%")</f>
        <v>&lt;50%</v>
      </c>
      <c r="J86" s="21">
        <v>4</v>
      </c>
      <c r="K86" s="7">
        <v>3686</v>
      </c>
      <c r="L86" s="7">
        <f t="shared" si="6"/>
        <v>2</v>
      </c>
      <c r="M86" s="6" t="s">
        <v>4519</v>
      </c>
      <c r="N86" s="6" t="s">
        <v>4520</v>
      </c>
      <c r="O86" s="6" t="s">
        <v>4521</v>
      </c>
      <c r="P86" s="6" t="s">
        <v>4522</v>
      </c>
      <c r="Q86" s="6" t="str">
        <f>IFERROR(LEFT(C86, FIND("|",C86)-1),C86)</f>
        <v>OfficeProducts</v>
      </c>
      <c r="R86" s="41">
        <f>E86*K86</f>
        <v>1179520</v>
      </c>
      <c r="S86" s="31">
        <f t="shared" si="7"/>
        <v>14744</v>
      </c>
      <c r="T86" s="6" t="str">
        <f>TRIM(RIGHT(C86,LEN(C86)-FIND("@",SUBSTITUTE(C86,"|","@",LEN(C86)-LEN(SUBSTITUTE(C86,"|",""))))))</f>
        <v>StickBallpointPens</v>
      </c>
      <c r="U86" s="33">
        <v>320</v>
      </c>
    </row>
    <row r="87" spans="1:21">
      <c r="A87" s="5" t="s">
        <v>3088</v>
      </c>
      <c r="B87" s="6" t="s">
        <v>3089</v>
      </c>
      <c r="C87" s="6" t="s">
        <v>3090</v>
      </c>
      <c r="D87" s="24">
        <v>39</v>
      </c>
      <c r="E87" s="36">
        <v>299</v>
      </c>
      <c r="F87" s="36" t="str">
        <f t="shared" si="4"/>
        <v>200-500</v>
      </c>
      <c r="G87" s="27">
        <v>0.87</v>
      </c>
      <c r="H87" s="27" t="str">
        <f t="shared" si="5"/>
        <v>&gt;50%</v>
      </c>
      <c r="I87" s="14" t="str">
        <f>IF(G87&lt;0.5,"&lt;50%","&gt;=50%")</f>
        <v>&gt;=50%</v>
      </c>
      <c r="J87" s="21">
        <v>3.5</v>
      </c>
      <c r="K87" s="7">
        <v>15233</v>
      </c>
      <c r="L87" s="7">
        <f t="shared" si="6"/>
        <v>2</v>
      </c>
      <c r="M87" s="6" t="s">
        <v>3091</v>
      </c>
      <c r="N87" s="6" t="s">
        <v>3092</v>
      </c>
      <c r="O87" s="6" t="s">
        <v>3093</v>
      </c>
      <c r="P87" s="6" t="s">
        <v>3094</v>
      </c>
      <c r="Q87" s="6" t="str">
        <f>IFERROR(LEFT(C87, FIND("|",C87)-1),C87)</f>
        <v>Computers&amp;Accessories</v>
      </c>
      <c r="R87" s="41">
        <f>E87*K87</f>
        <v>4554667</v>
      </c>
      <c r="S87" s="31">
        <f t="shared" si="7"/>
        <v>53315.5</v>
      </c>
      <c r="T87" s="6" t="str">
        <f>TRIM(RIGHT(C87,LEN(C87)-FIND("@",SUBSTITUTE(C87,"|","@",LEN(C87)-LEN(SUBSTITUTE(C87,"|",""))))))</f>
        <v>DustCovers</v>
      </c>
      <c r="U87" s="33">
        <v>299</v>
      </c>
    </row>
    <row r="88" spans="1:21">
      <c r="A88" s="5" t="s">
        <v>4024</v>
      </c>
      <c r="B88" s="6" t="s">
        <v>4025</v>
      </c>
      <c r="C88" s="6" t="s">
        <v>2942</v>
      </c>
      <c r="D88" s="24">
        <v>2595</v>
      </c>
      <c r="E88" s="36">
        <v>3295</v>
      </c>
      <c r="F88" s="36" t="str">
        <f t="shared" si="4"/>
        <v>&gt;500</v>
      </c>
      <c r="G88" s="27">
        <v>0.21</v>
      </c>
      <c r="H88" s="27" t="str">
        <f t="shared" si="5"/>
        <v>10-25%</v>
      </c>
      <c r="I88" s="14" t="str">
        <f>IF(G88&lt;0.5,"&lt;50%","&gt;=50%")</f>
        <v>&lt;50%</v>
      </c>
      <c r="J88" s="21">
        <v>4.4000000000000004</v>
      </c>
      <c r="K88" s="7">
        <v>22618</v>
      </c>
      <c r="L88" s="7">
        <f t="shared" si="6"/>
        <v>2</v>
      </c>
      <c r="M88" s="6" t="s">
        <v>4026</v>
      </c>
      <c r="N88" s="6" t="s">
        <v>4027</v>
      </c>
      <c r="O88" s="6" t="s">
        <v>4028</v>
      </c>
      <c r="P88" s="6" t="s">
        <v>4029</v>
      </c>
      <c r="Q88" s="6" t="str">
        <f>IFERROR(LEFT(C88, FIND("|",C88)-1),C88)</f>
        <v>Computers&amp;Accessories</v>
      </c>
      <c r="R88" s="41">
        <f>E88*K88</f>
        <v>74526310</v>
      </c>
      <c r="S88" s="31">
        <f t="shared" si="7"/>
        <v>99519.200000000012</v>
      </c>
      <c r="T88" s="6" t="str">
        <f>TRIM(RIGHT(C88,LEN(C88)-FIND("@",SUBSTITUTE(C88,"|","@",LEN(C88)-LEN(SUBSTITUTE(C88,"|",""))))))</f>
        <v>Keyboards</v>
      </c>
      <c r="U88" s="33">
        <v>3295</v>
      </c>
    </row>
    <row r="89" spans="1:21">
      <c r="A89" s="5" t="s">
        <v>4036</v>
      </c>
      <c r="B89" s="6" t="s">
        <v>4037</v>
      </c>
      <c r="C89" s="6" t="s">
        <v>3373</v>
      </c>
      <c r="D89" s="24">
        <v>90</v>
      </c>
      <c r="E89" s="36">
        <v>175</v>
      </c>
      <c r="F89" s="36" t="str">
        <f t="shared" si="4"/>
        <v>&lt;200</v>
      </c>
      <c r="G89" s="27">
        <v>0.49</v>
      </c>
      <c r="H89" s="27" t="str">
        <f t="shared" si="5"/>
        <v>25-50%</v>
      </c>
      <c r="I89" s="14" t="str">
        <f>IF(G89&lt;0.5,"&lt;50%","&gt;=50%")</f>
        <v>&lt;50%</v>
      </c>
      <c r="J89" s="21">
        <v>4.4000000000000004</v>
      </c>
      <c r="K89" s="7">
        <v>7429</v>
      </c>
      <c r="L89" s="7">
        <f t="shared" si="6"/>
        <v>2</v>
      </c>
      <c r="M89" s="6" t="s">
        <v>4038</v>
      </c>
      <c r="N89" s="6" t="s">
        <v>4039</v>
      </c>
      <c r="O89" s="6" t="s">
        <v>4040</v>
      </c>
      <c r="P89" s="6" t="s">
        <v>4041</v>
      </c>
      <c r="Q89" s="6" t="str">
        <f>IFERROR(LEFT(C89, FIND("|",C89)-1),C89)</f>
        <v>OfficeProducts</v>
      </c>
      <c r="R89" s="41">
        <f>E89*K89</f>
        <v>1300075</v>
      </c>
      <c r="S89" s="31">
        <f t="shared" si="7"/>
        <v>32687.600000000002</v>
      </c>
      <c r="T89" s="6" t="str">
        <f>TRIM(RIGHT(C89,LEN(C89)-FIND("@",SUBSTITUTE(C89,"|","@",LEN(C89)-LEN(SUBSTITUTE(C89,"|",""))))))</f>
        <v>Notepads&amp;MemoBooks</v>
      </c>
      <c r="U89" s="33">
        <v>175</v>
      </c>
    </row>
    <row r="90" spans="1:21">
      <c r="A90" s="5" t="s">
        <v>2974</v>
      </c>
      <c r="B90" s="6" t="s">
        <v>2975</v>
      </c>
      <c r="C90" s="6" t="s">
        <v>2976</v>
      </c>
      <c r="D90" s="24">
        <v>130</v>
      </c>
      <c r="E90" s="36">
        <v>165</v>
      </c>
      <c r="F90" s="36" t="str">
        <f t="shared" si="4"/>
        <v>&lt;200</v>
      </c>
      <c r="G90" s="27">
        <v>0.21</v>
      </c>
      <c r="H90" s="27" t="str">
        <f t="shared" si="5"/>
        <v>10-25%</v>
      </c>
      <c r="I90" s="14" t="str">
        <f>IF(G90&lt;0.5,"&lt;50%","&gt;=50%")</f>
        <v>&lt;50%</v>
      </c>
      <c r="J90" s="21">
        <v>3.9</v>
      </c>
      <c r="K90" s="7">
        <v>14778</v>
      </c>
      <c r="L90" s="7">
        <f t="shared" si="6"/>
        <v>2</v>
      </c>
      <c r="M90" s="6" t="s">
        <v>2977</v>
      </c>
      <c r="N90" s="6" t="s">
        <v>2978</v>
      </c>
      <c r="O90" s="6" t="s">
        <v>2979</v>
      </c>
      <c r="P90" s="6" t="s">
        <v>2980</v>
      </c>
      <c r="Q90" s="6" t="str">
        <f>IFERROR(LEFT(C90, FIND("|",C90)-1),C90)</f>
        <v>Home&amp;Kitchen</v>
      </c>
      <c r="R90" s="41">
        <f>E90*K90</f>
        <v>2438370</v>
      </c>
      <c r="S90" s="31">
        <f t="shared" si="7"/>
        <v>57634.2</v>
      </c>
      <c r="T90" s="6" t="str">
        <f>TRIM(RIGHT(C90,LEN(C90)-FIND("@",SUBSTITUTE(C90,"|","@",LEN(C90)-LEN(SUBSTITUTE(C90,"|",""))))))</f>
        <v>Tape</v>
      </c>
      <c r="U90" s="33">
        <v>165</v>
      </c>
    </row>
    <row r="91" spans="1:21">
      <c r="A91" s="5" t="s">
        <v>4147</v>
      </c>
      <c r="B91" s="6" t="s">
        <v>4148</v>
      </c>
      <c r="C91" s="6" t="s">
        <v>4149</v>
      </c>
      <c r="D91" s="24">
        <v>299</v>
      </c>
      <c r="E91" s="36">
        <v>400</v>
      </c>
      <c r="F91" s="36" t="str">
        <f t="shared" si="4"/>
        <v>200-500</v>
      </c>
      <c r="G91" s="27">
        <v>0.25</v>
      </c>
      <c r="H91" s="27" t="str">
        <f t="shared" si="5"/>
        <v>25-50%</v>
      </c>
      <c r="I91" s="14" t="str">
        <f>IF(G91&lt;0.5,"&lt;50%","&gt;=50%")</f>
        <v>&lt;50%</v>
      </c>
      <c r="J91" s="21">
        <v>3.8</v>
      </c>
      <c r="K91" s="7">
        <v>40895</v>
      </c>
      <c r="L91" s="7">
        <f t="shared" si="6"/>
        <v>2</v>
      </c>
      <c r="M91" s="6" t="s">
        <v>4150</v>
      </c>
      <c r="N91" s="6" t="s">
        <v>4151</v>
      </c>
      <c r="O91" s="6" t="s">
        <v>4152</v>
      </c>
      <c r="P91" s="6" t="s">
        <v>4153</v>
      </c>
      <c r="Q91" s="6" t="str">
        <f>IFERROR(LEFT(C91, FIND("|",C91)-1),C91)</f>
        <v>Electronics</v>
      </c>
      <c r="R91" s="41">
        <f>E91*K91</f>
        <v>16358000</v>
      </c>
      <c r="S91" s="31">
        <f t="shared" si="7"/>
        <v>155401</v>
      </c>
      <c r="T91" s="6" t="str">
        <f>TRIM(RIGHT(C91,LEN(C91)-FIND("@",SUBSTITUTE(C91,"|","@",LEN(C91)-LEN(SUBSTITUTE(C91,"|",""))))))</f>
        <v>BatteryChargers</v>
      </c>
      <c r="U91" s="33">
        <v>400</v>
      </c>
    </row>
    <row r="92" spans="1:21">
      <c r="A92" s="5" t="s">
        <v>4742</v>
      </c>
      <c r="B92" s="6" t="s">
        <v>4743</v>
      </c>
      <c r="C92" s="6" t="s">
        <v>3127</v>
      </c>
      <c r="D92" s="24">
        <v>1995</v>
      </c>
      <c r="E92" s="36">
        <v>2895</v>
      </c>
      <c r="F92" s="36" t="str">
        <f t="shared" si="4"/>
        <v>&gt;500</v>
      </c>
      <c r="G92" s="27">
        <v>0.31</v>
      </c>
      <c r="H92" s="27" t="str">
        <f t="shared" si="5"/>
        <v>25-50%</v>
      </c>
      <c r="I92" s="14" t="str">
        <f>IF(G92&lt;0.5,"&lt;50%","&gt;=50%")</f>
        <v>&lt;50%</v>
      </c>
      <c r="J92" s="21">
        <v>4.5999999999999996</v>
      </c>
      <c r="K92" s="7">
        <v>10760</v>
      </c>
      <c r="L92" s="7">
        <f t="shared" si="6"/>
        <v>2</v>
      </c>
      <c r="M92" s="6" t="s">
        <v>4744</v>
      </c>
      <c r="N92" s="6" t="s">
        <v>4745</v>
      </c>
      <c r="O92" s="6" t="s">
        <v>4746</v>
      </c>
      <c r="P92" s="6" t="s">
        <v>4747</v>
      </c>
      <c r="Q92" s="6" t="str">
        <f>IFERROR(LEFT(C92, FIND("|",C92)-1),C92)</f>
        <v>Computers&amp;Accessories</v>
      </c>
      <c r="R92" s="41">
        <f>E92*K92</f>
        <v>31150200</v>
      </c>
      <c r="S92" s="31">
        <f t="shared" si="7"/>
        <v>49495.999999999993</v>
      </c>
      <c r="T92" s="6" t="str">
        <f>TRIM(RIGHT(C92,LEN(C92)-FIND("@",SUBSTITUTE(C92,"|","@",LEN(C92)-LEN(SUBSTITUTE(C92,"|",""))))))</f>
        <v>GamingMice</v>
      </c>
      <c r="U92" s="33">
        <v>2895</v>
      </c>
    </row>
    <row r="93" spans="1:21">
      <c r="A93" s="5" t="s">
        <v>241</v>
      </c>
      <c r="B93" s="6" t="s">
        <v>242</v>
      </c>
      <c r="C93" s="6" t="s">
        <v>13</v>
      </c>
      <c r="D93" s="24">
        <v>209</v>
      </c>
      <c r="E93" s="36">
        <v>695</v>
      </c>
      <c r="F93" s="36" t="str">
        <f t="shared" si="4"/>
        <v>&gt;500</v>
      </c>
      <c r="G93" s="27">
        <v>0.7</v>
      </c>
      <c r="H93" s="27" t="str">
        <f t="shared" si="5"/>
        <v>&gt;50%</v>
      </c>
      <c r="I93" s="14" t="str">
        <f>IF(G93&lt;0.5,"&lt;50%","&gt;=50%")</f>
        <v>&gt;=50%</v>
      </c>
      <c r="J93" s="21">
        <v>4.5</v>
      </c>
      <c r="K93" s="7">
        <v>107687</v>
      </c>
      <c r="L93" s="7">
        <f t="shared" si="6"/>
        <v>2</v>
      </c>
      <c r="M93" s="6" t="s">
        <v>243</v>
      </c>
      <c r="N93" s="6" t="s">
        <v>244</v>
      </c>
      <c r="O93" s="6" t="s">
        <v>245</v>
      </c>
      <c r="P93" s="6" t="s">
        <v>246</v>
      </c>
      <c r="Q93" s="6" t="str">
        <f>IFERROR(LEFT(C93, FIND("|",C93)-1),C93)</f>
        <v>Computers&amp;Accessories</v>
      </c>
      <c r="R93" s="41">
        <f>E93*K93</f>
        <v>74842465</v>
      </c>
      <c r="S93" s="31">
        <f t="shared" si="7"/>
        <v>484591.5</v>
      </c>
      <c r="T93" s="6" t="str">
        <f>TRIM(RIGHT(C93,LEN(C93)-FIND("@",SUBSTITUTE(C93,"|","@",LEN(C93)-LEN(SUBSTITUTE(C93,"|",""))))))</f>
        <v>USBCables</v>
      </c>
      <c r="U93" s="33">
        <v>695</v>
      </c>
    </row>
    <row r="94" spans="1:21">
      <c r="A94" s="5" t="s">
        <v>185</v>
      </c>
      <c r="B94" s="6" t="s">
        <v>186</v>
      </c>
      <c r="C94" s="6" t="s">
        <v>13</v>
      </c>
      <c r="D94" s="24">
        <v>199</v>
      </c>
      <c r="E94" s="36">
        <v>750</v>
      </c>
      <c r="F94" s="36" t="str">
        <f t="shared" si="4"/>
        <v>&gt;500</v>
      </c>
      <c r="G94" s="27">
        <v>0.73</v>
      </c>
      <c r="H94" s="27" t="str">
        <f t="shared" si="5"/>
        <v>&gt;50%</v>
      </c>
      <c r="I94" s="14" t="str">
        <f>IF(G94&lt;0.5,"&lt;50%","&gt;=50%")</f>
        <v>&gt;=50%</v>
      </c>
      <c r="J94" s="21">
        <v>4.5</v>
      </c>
      <c r="K94" s="7">
        <v>74976</v>
      </c>
      <c r="L94" s="7">
        <f t="shared" si="6"/>
        <v>2</v>
      </c>
      <c r="M94" s="6" t="s">
        <v>187</v>
      </c>
      <c r="N94" s="6" t="s">
        <v>188</v>
      </c>
      <c r="O94" s="6" t="s">
        <v>189</v>
      </c>
      <c r="P94" s="6" t="s">
        <v>190</v>
      </c>
      <c r="Q94" s="6" t="str">
        <f>IFERROR(LEFT(C94, FIND("|",C94)-1),C94)</f>
        <v>Computers&amp;Accessories</v>
      </c>
      <c r="R94" s="41">
        <f>E94*K94</f>
        <v>56232000</v>
      </c>
      <c r="S94" s="31">
        <f t="shared" si="7"/>
        <v>337392</v>
      </c>
      <c r="T94" s="6" t="str">
        <f>TRIM(RIGHT(C94,LEN(C94)-FIND("@",SUBSTITUTE(C94,"|","@",LEN(C94)-LEN(SUBSTITUTE(C94,"|",""))))))</f>
        <v>USBCables</v>
      </c>
      <c r="U94" s="33">
        <v>750</v>
      </c>
    </row>
    <row r="95" spans="1:21">
      <c r="A95" s="5" t="s">
        <v>988</v>
      </c>
      <c r="B95" s="6" t="s">
        <v>989</v>
      </c>
      <c r="C95" s="6" t="s">
        <v>13</v>
      </c>
      <c r="D95" s="24">
        <v>299</v>
      </c>
      <c r="E95" s="36">
        <v>485</v>
      </c>
      <c r="F95" s="36" t="str">
        <f t="shared" si="4"/>
        <v>200-500</v>
      </c>
      <c r="G95" s="27">
        <v>0.38</v>
      </c>
      <c r="H95" s="27" t="str">
        <f t="shared" si="5"/>
        <v>25-50%</v>
      </c>
      <c r="I95" s="14" t="str">
        <f>IF(G95&lt;0.5,"&lt;50%","&gt;=50%")</f>
        <v>&lt;50%</v>
      </c>
      <c r="J95" s="21">
        <v>4.3</v>
      </c>
      <c r="K95" s="7">
        <v>10911</v>
      </c>
      <c r="L95" s="7">
        <f t="shared" si="6"/>
        <v>2</v>
      </c>
      <c r="M95" s="6" t="s">
        <v>990</v>
      </c>
      <c r="N95" s="6" t="s">
        <v>991</v>
      </c>
      <c r="O95" s="6" t="s">
        <v>992</v>
      </c>
      <c r="P95" s="6" t="s">
        <v>993</v>
      </c>
      <c r="Q95" s="6" t="str">
        <f>IFERROR(LEFT(C95, FIND("|",C95)-1),C95)</f>
        <v>Computers&amp;Accessories</v>
      </c>
      <c r="R95" s="41">
        <f>E95*K95</f>
        <v>5291835</v>
      </c>
      <c r="S95" s="31">
        <f t="shared" si="7"/>
        <v>46917.299999999996</v>
      </c>
      <c r="T95" s="6" t="str">
        <f>TRIM(RIGHT(C95,LEN(C95)-FIND("@",SUBSTITUTE(C95,"|","@",LEN(C95)-LEN(SUBSTITUTE(C95,"|",""))))))</f>
        <v>USBCables</v>
      </c>
      <c r="U95" s="33">
        <v>485</v>
      </c>
    </row>
    <row r="96" spans="1:21">
      <c r="A96" s="5" t="s">
        <v>1126</v>
      </c>
      <c r="B96" s="6" t="s">
        <v>1127</v>
      </c>
      <c r="C96" s="6" t="s">
        <v>13</v>
      </c>
      <c r="D96" s="24">
        <v>299</v>
      </c>
      <c r="E96" s="36">
        <v>800</v>
      </c>
      <c r="F96" s="36" t="str">
        <f t="shared" si="4"/>
        <v>&gt;500</v>
      </c>
      <c r="G96" s="27">
        <v>0.63</v>
      </c>
      <c r="H96" s="27" t="str">
        <f t="shared" si="5"/>
        <v>&gt;50%</v>
      </c>
      <c r="I96" s="14" t="str">
        <f>IF(G96&lt;0.5,"&lt;50%","&gt;=50%")</f>
        <v>&gt;=50%</v>
      </c>
      <c r="J96" s="21">
        <v>4.5</v>
      </c>
      <c r="K96" s="7">
        <v>74977</v>
      </c>
      <c r="L96" s="7">
        <f t="shared" si="6"/>
        <v>2</v>
      </c>
      <c r="M96" s="6" t="s">
        <v>1128</v>
      </c>
      <c r="N96" s="6" t="s">
        <v>188</v>
      </c>
      <c r="O96" s="6" t="s">
        <v>189</v>
      </c>
      <c r="P96" s="6" t="s">
        <v>190</v>
      </c>
      <c r="Q96" s="6" t="str">
        <f>IFERROR(LEFT(C96, FIND("|",C96)-1),C96)</f>
        <v>Computers&amp;Accessories</v>
      </c>
      <c r="R96" s="41">
        <f>E96*K96</f>
        <v>59981600</v>
      </c>
      <c r="S96" s="31">
        <f t="shared" si="7"/>
        <v>337396.5</v>
      </c>
      <c r="T96" s="6" t="str">
        <f>TRIM(RIGHT(C96,LEN(C96)-FIND("@",SUBSTITUTE(C96,"|","@",LEN(C96)-LEN(SUBSTITUTE(C96,"|",""))))))</f>
        <v>USBCables</v>
      </c>
      <c r="U96" s="33">
        <v>800</v>
      </c>
    </row>
    <row r="97" spans="1:21">
      <c r="A97" s="5" t="s">
        <v>5927</v>
      </c>
      <c r="B97" s="6" t="s">
        <v>5928</v>
      </c>
      <c r="C97" s="6" t="s">
        <v>5088</v>
      </c>
      <c r="D97" s="24">
        <v>2698</v>
      </c>
      <c r="E97" s="36">
        <v>3945</v>
      </c>
      <c r="F97" s="36" t="str">
        <f t="shared" si="4"/>
        <v>&gt;500</v>
      </c>
      <c r="G97" s="27">
        <v>0.32</v>
      </c>
      <c r="H97" s="27" t="str">
        <f t="shared" si="5"/>
        <v>25-50%</v>
      </c>
      <c r="I97" s="14" t="str">
        <f>IF(G97&lt;0.5,"&lt;50%","&gt;=50%")</f>
        <v>&lt;50%</v>
      </c>
      <c r="J97" s="21">
        <v>4</v>
      </c>
      <c r="K97" s="7">
        <v>15034</v>
      </c>
      <c r="L97" s="7">
        <f t="shared" si="6"/>
        <v>2</v>
      </c>
      <c r="M97" s="6" t="s">
        <v>5929</v>
      </c>
      <c r="N97" s="6" t="s">
        <v>5930</v>
      </c>
      <c r="O97" s="6" t="s">
        <v>5931</v>
      </c>
      <c r="P97" s="6" t="s">
        <v>5932</v>
      </c>
      <c r="Q97" s="6" t="str">
        <f>IFERROR(LEFT(C97, FIND("|",C97)-1),C97)</f>
        <v>Home&amp;Kitchen</v>
      </c>
      <c r="R97" s="41">
        <f>E97*K97</f>
        <v>59309130</v>
      </c>
      <c r="S97" s="31">
        <f t="shared" si="7"/>
        <v>60136</v>
      </c>
      <c r="T97" s="6" t="str">
        <f>TRIM(RIGHT(C97,LEN(C97)-FIND("@",SUBSTITUTE(C97,"|","@",LEN(C97)-LEN(SUBSTITUTE(C97,"|",""))))))</f>
        <v>InductionCooktop</v>
      </c>
      <c r="U97" s="33">
        <v>3945</v>
      </c>
    </row>
    <row r="98" spans="1:21">
      <c r="A98" s="5" t="s">
        <v>3494</v>
      </c>
      <c r="B98" s="6" t="s">
        <v>3495</v>
      </c>
      <c r="C98" s="6" t="s">
        <v>3148</v>
      </c>
      <c r="D98" s="24">
        <v>299</v>
      </c>
      <c r="E98" s="36">
        <v>499</v>
      </c>
      <c r="F98" s="36" t="str">
        <f t="shared" si="4"/>
        <v>200-500</v>
      </c>
      <c r="G98" s="27">
        <v>0.4</v>
      </c>
      <c r="H98" s="27" t="str">
        <f t="shared" si="5"/>
        <v>25-50%</v>
      </c>
      <c r="I98" s="14" t="str">
        <f>IF(G98&lt;0.5,"&lt;50%","&gt;=50%")</f>
        <v>&lt;50%</v>
      </c>
      <c r="J98" s="21">
        <v>4.5</v>
      </c>
      <c r="K98" s="7">
        <v>21010</v>
      </c>
      <c r="L98" s="7">
        <f t="shared" si="6"/>
        <v>2</v>
      </c>
      <c r="M98" s="6" t="s">
        <v>3496</v>
      </c>
      <c r="N98" s="6" t="s">
        <v>3497</v>
      </c>
      <c r="O98" s="6" t="s">
        <v>3498</v>
      </c>
      <c r="P98" s="6" t="s">
        <v>3499</v>
      </c>
      <c r="Q98" s="6" t="str">
        <f>IFERROR(LEFT(C98, FIND("|",C98)-1),C98)</f>
        <v>Computers&amp;Accessories</v>
      </c>
      <c r="R98" s="41">
        <f>E98*K98</f>
        <v>10483990</v>
      </c>
      <c r="S98" s="31">
        <f t="shared" si="7"/>
        <v>94545</v>
      </c>
      <c r="T98" s="6" t="str">
        <f>TRIM(RIGHT(C98,LEN(C98)-FIND("@",SUBSTITUTE(C98,"|","@",LEN(C98)-LEN(SUBSTITUTE(C98,"|",""))))))</f>
        <v>HardDiskBags</v>
      </c>
      <c r="U98" s="33">
        <v>499</v>
      </c>
    </row>
    <row r="99" spans="1:21">
      <c r="A99" s="5" t="s">
        <v>5093</v>
      </c>
      <c r="B99" s="6" t="s">
        <v>5094</v>
      </c>
      <c r="C99" s="6" t="s">
        <v>5022</v>
      </c>
      <c r="D99" s="24">
        <v>1043</v>
      </c>
      <c r="E99" s="36">
        <v>1345</v>
      </c>
      <c r="F99" s="36" t="str">
        <f t="shared" si="4"/>
        <v>&gt;500</v>
      </c>
      <c r="G99" s="27">
        <v>0.22</v>
      </c>
      <c r="H99" s="27" t="str">
        <f t="shared" si="5"/>
        <v>10-25%</v>
      </c>
      <c r="I99" s="14" t="str">
        <f>IF(G99&lt;0.5,"&lt;50%","&gt;=50%")</f>
        <v>&lt;50%</v>
      </c>
      <c r="J99" s="21">
        <v>3.8</v>
      </c>
      <c r="K99" s="7">
        <v>15592</v>
      </c>
      <c r="L99" s="7">
        <f t="shared" si="6"/>
        <v>2</v>
      </c>
      <c r="M99" s="6" t="s">
        <v>5095</v>
      </c>
      <c r="N99" s="6" t="s">
        <v>5096</v>
      </c>
      <c r="O99" s="6" t="s">
        <v>5097</v>
      </c>
      <c r="P99" s="6" t="s">
        <v>5098</v>
      </c>
      <c r="Q99" s="6" t="str">
        <f>IFERROR(LEFT(C99, FIND("|",C99)-1),C99)</f>
        <v>Home&amp;Kitchen</v>
      </c>
      <c r="R99" s="41">
        <f>E99*K99</f>
        <v>20971240</v>
      </c>
      <c r="S99" s="31">
        <f t="shared" si="7"/>
        <v>59249.599999999999</v>
      </c>
      <c r="T99" s="6" t="str">
        <f>TRIM(RIGHT(C99,LEN(C99)-FIND("@",SUBSTITUTE(C99,"|","@",LEN(C99)-LEN(SUBSTITUTE(C99,"|",""))))))</f>
        <v>ElectricKettles</v>
      </c>
      <c r="U99" s="33">
        <v>1345</v>
      </c>
    </row>
    <row r="100" spans="1:21">
      <c r="A100" s="5" t="s">
        <v>5105</v>
      </c>
      <c r="B100" s="6" t="s">
        <v>5106</v>
      </c>
      <c r="C100" s="6" t="s">
        <v>5036</v>
      </c>
      <c r="D100" s="24">
        <v>1464</v>
      </c>
      <c r="E100" s="36">
        <v>1650</v>
      </c>
      <c r="F100" s="36" t="str">
        <f t="shared" si="4"/>
        <v>&gt;500</v>
      </c>
      <c r="G100" s="27">
        <v>0.11</v>
      </c>
      <c r="H100" s="27" t="str">
        <f t="shared" si="5"/>
        <v>10-25%</v>
      </c>
      <c r="I100" s="14" t="str">
        <f>IF(G100&lt;0.5,"&lt;50%","&gt;=50%")</f>
        <v>&lt;50%</v>
      </c>
      <c r="J100" s="21">
        <v>4.0999999999999996</v>
      </c>
      <c r="K100" s="7">
        <v>14120</v>
      </c>
      <c r="L100" s="7">
        <f t="shared" si="6"/>
        <v>2</v>
      </c>
      <c r="M100" s="6" t="s">
        <v>5107</v>
      </c>
      <c r="N100" s="6" t="s">
        <v>5108</v>
      </c>
      <c r="O100" s="6" t="s">
        <v>5109</v>
      </c>
      <c r="P100" s="6" t="s">
        <v>5110</v>
      </c>
      <c r="Q100" s="6" t="str">
        <f>IFERROR(LEFT(C100, FIND("|",C100)-1),C100)</f>
        <v>Home&amp;Kitchen</v>
      </c>
      <c r="R100" s="41">
        <f>E100*K100</f>
        <v>23298000</v>
      </c>
      <c r="S100" s="31">
        <f t="shared" si="7"/>
        <v>57891.999999999993</v>
      </c>
      <c r="T100" s="6" t="str">
        <f>TRIM(RIGHT(C100,LEN(C100)-FIND("@",SUBSTITUTE(C100,"|","@",LEN(C100)-LEN(SUBSTITUTE(C100,"|",""))))))</f>
        <v>FanHeaters</v>
      </c>
      <c r="U100" s="33">
        <v>1650</v>
      </c>
    </row>
    <row r="101" spans="1:21">
      <c r="A101" s="5" t="s">
        <v>5664</v>
      </c>
      <c r="B101" s="6" t="s">
        <v>5665</v>
      </c>
      <c r="C101" s="6" t="s">
        <v>5666</v>
      </c>
      <c r="D101" s="24">
        <v>999</v>
      </c>
      <c r="E101" s="36">
        <v>1490</v>
      </c>
      <c r="F101" s="36" t="str">
        <f t="shared" si="4"/>
        <v>&gt;500</v>
      </c>
      <c r="G101" s="27">
        <v>0.33</v>
      </c>
      <c r="H101" s="27" t="str">
        <f t="shared" si="5"/>
        <v>25-50%</v>
      </c>
      <c r="I101" s="14" t="str">
        <f>IF(G101&lt;0.5,"&lt;50%","&gt;=50%")</f>
        <v>&lt;50%</v>
      </c>
      <c r="J101" s="21">
        <v>4.0999999999999996</v>
      </c>
      <c r="K101" s="7">
        <v>12999</v>
      </c>
      <c r="L101" s="7">
        <f t="shared" si="6"/>
        <v>2</v>
      </c>
      <c r="M101" s="6" t="s">
        <v>5667</v>
      </c>
      <c r="N101" s="6" t="s">
        <v>5668</v>
      </c>
      <c r="O101" s="6" t="s">
        <v>5669</v>
      </c>
      <c r="P101" s="6" t="s">
        <v>5670</v>
      </c>
      <c r="Q101" s="6" t="str">
        <f>IFERROR(LEFT(C101, FIND("|",C101)-1),C101)</f>
        <v>Home&amp;Kitchen</v>
      </c>
      <c r="R101" s="41">
        <f>E101*K101</f>
        <v>19368510</v>
      </c>
      <c r="S101" s="31">
        <f t="shared" si="7"/>
        <v>53295.899999999994</v>
      </c>
      <c r="T101" s="6" t="str">
        <f>TRIM(RIGHT(C101,LEN(C101)-FIND("@",SUBSTITUTE(C101,"|","@",LEN(C101)-LEN(SUBSTITUTE(C101,"|",""))))))</f>
        <v>ExhaustFans</v>
      </c>
      <c r="U101" s="33">
        <v>1490</v>
      </c>
    </row>
    <row r="102" spans="1:21">
      <c r="A102" s="5" t="s">
        <v>1754</v>
      </c>
      <c r="B102" s="6" t="s">
        <v>1755</v>
      </c>
      <c r="C102" s="6" t="s">
        <v>13</v>
      </c>
      <c r="D102" s="24">
        <v>299</v>
      </c>
      <c r="E102" s="36">
        <v>799</v>
      </c>
      <c r="F102" s="36" t="str">
        <f t="shared" si="4"/>
        <v>&gt;500</v>
      </c>
      <c r="G102" s="27">
        <v>0.63</v>
      </c>
      <c r="H102" s="27" t="str">
        <f t="shared" si="5"/>
        <v>&gt;50%</v>
      </c>
      <c r="I102" s="14" t="str">
        <f>IF(G102&lt;0.5,"&lt;50%","&gt;=50%")</f>
        <v>&gt;=50%</v>
      </c>
      <c r="J102" s="21">
        <v>4.3</v>
      </c>
      <c r="K102" s="7">
        <v>1902</v>
      </c>
      <c r="L102" s="7">
        <f t="shared" si="6"/>
        <v>2</v>
      </c>
      <c r="M102" s="6" t="s">
        <v>1756</v>
      </c>
      <c r="N102" s="6" t="s">
        <v>1757</v>
      </c>
      <c r="O102" s="6" t="s">
        <v>1758</v>
      </c>
      <c r="P102" s="6" t="s">
        <v>1759</v>
      </c>
      <c r="Q102" s="6" t="str">
        <f>IFERROR(LEFT(C102, FIND("|",C102)-1),C102)</f>
        <v>Computers&amp;Accessories</v>
      </c>
      <c r="R102" s="41">
        <f>E102*K102</f>
        <v>1519698</v>
      </c>
      <c r="S102" s="31">
        <f t="shared" si="7"/>
        <v>8178.5999999999995</v>
      </c>
      <c r="T102" s="6" t="str">
        <f>TRIM(RIGHT(C102,LEN(C102)-FIND("@",SUBSTITUTE(C102,"|","@",LEN(C102)-LEN(SUBSTITUTE(C102,"|",""))))))</f>
        <v>USBCables</v>
      </c>
      <c r="U102" s="33">
        <v>799</v>
      </c>
    </row>
    <row r="103" spans="1:21">
      <c r="A103" s="5" t="s">
        <v>6297</v>
      </c>
      <c r="B103" s="6" t="s">
        <v>6298</v>
      </c>
      <c r="C103" s="6" t="s">
        <v>5210</v>
      </c>
      <c r="D103" s="24">
        <v>510</v>
      </c>
      <c r="E103" s="36">
        <v>640</v>
      </c>
      <c r="F103" s="36" t="str">
        <f t="shared" si="4"/>
        <v>&gt;500</v>
      </c>
      <c r="G103" s="27">
        <v>0.2</v>
      </c>
      <c r="H103" s="27" t="str">
        <f t="shared" si="5"/>
        <v>10-25%</v>
      </c>
      <c r="I103" s="14" t="str">
        <f>IF(G103&lt;0.5,"&lt;50%","&gt;=50%")</f>
        <v>&lt;50%</v>
      </c>
      <c r="J103" s="21">
        <v>4.0999999999999996</v>
      </c>
      <c r="K103" s="7">
        <v>7229</v>
      </c>
      <c r="L103" s="7">
        <f t="shared" si="6"/>
        <v>2</v>
      </c>
      <c r="M103" s="6" t="s">
        <v>6299</v>
      </c>
      <c r="N103" s="6" t="s">
        <v>6300</v>
      </c>
      <c r="O103" s="6" t="s">
        <v>6301</v>
      </c>
      <c r="P103" s="6" t="s">
        <v>6302</v>
      </c>
      <c r="Q103" s="6" t="str">
        <f>IFERROR(LEFT(C103, FIND("|",C103)-1),C103)</f>
        <v>Home&amp;Kitchen</v>
      </c>
      <c r="R103" s="41">
        <f>E103*K103</f>
        <v>4626560</v>
      </c>
      <c r="S103" s="31">
        <f t="shared" si="7"/>
        <v>29638.899999999998</v>
      </c>
      <c r="T103" s="6" t="str">
        <f>TRIM(RIGHT(C103,LEN(C103)-FIND("@",SUBSTITUTE(C103,"|","@",LEN(C103)-LEN(SUBSTITUTE(C103,"|",""))))))</f>
        <v>ImmersionRods</v>
      </c>
      <c r="U103" s="33">
        <v>640</v>
      </c>
    </row>
    <row r="104" spans="1:21">
      <c r="A104" s="5" t="s">
        <v>4161</v>
      </c>
      <c r="B104" s="6" t="s">
        <v>4162</v>
      </c>
      <c r="C104" s="6" t="s">
        <v>3298</v>
      </c>
      <c r="D104" s="24">
        <v>114</v>
      </c>
      <c r="E104" s="36">
        <v>120</v>
      </c>
      <c r="F104" s="36" t="str">
        <f t="shared" si="4"/>
        <v>&lt;200</v>
      </c>
      <c r="G104" s="27">
        <v>0.05</v>
      </c>
      <c r="H104" s="27" t="str">
        <f t="shared" si="5"/>
        <v>10%</v>
      </c>
      <c r="I104" s="14" t="str">
        <f>IF(G104&lt;0.5,"&lt;50%","&gt;=50%")</f>
        <v>&lt;50%</v>
      </c>
      <c r="J104" s="21">
        <v>4.2</v>
      </c>
      <c r="K104" s="7">
        <v>8938</v>
      </c>
      <c r="L104" s="7">
        <f t="shared" si="6"/>
        <v>2</v>
      </c>
      <c r="M104" s="6" t="s">
        <v>4163</v>
      </c>
      <c r="N104" s="6" t="s">
        <v>4164</v>
      </c>
      <c r="O104" s="6" t="s">
        <v>4165</v>
      </c>
      <c r="P104" s="6" t="s">
        <v>4166</v>
      </c>
      <c r="Q104" s="6" t="str">
        <f>IFERROR(LEFT(C104, FIND("|",C104)-1),C104)</f>
        <v>OfficeProducts</v>
      </c>
      <c r="R104" s="41">
        <f>E104*K104</f>
        <v>1072560</v>
      </c>
      <c r="S104" s="31">
        <f t="shared" si="7"/>
        <v>37539.599999999999</v>
      </c>
      <c r="T104" s="6" t="str">
        <f>TRIM(RIGHT(C104,LEN(C104)-FIND("@",SUBSTITUTE(C104,"|","@",LEN(C104)-LEN(SUBSTITUTE(C104,"|",""))))))</f>
        <v>WireboundNotebooks</v>
      </c>
      <c r="U104" s="33">
        <v>120</v>
      </c>
    </row>
    <row r="105" spans="1:21">
      <c r="A105" s="5" t="s">
        <v>3963</v>
      </c>
      <c r="B105" s="6" t="s">
        <v>3964</v>
      </c>
      <c r="C105" s="6" t="s">
        <v>3682</v>
      </c>
      <c r="D105" s="24">
        <v>67</v>
      </c>
      <c r="E105" s="36">
        <v>75</v>
      </c>
      <c r="F105" s="36" t="str">
        <f t="shared" si="4"/>
        <v>&lt;200</v>
      </c>
      <c r="G105" s="27">
        <v>0.11</v>
      </c>
      <c r="H105" s="27" t="str">
        <f t="shared" si="5"/>
        <v>10-25%</v>
      </c>
      <c r="I105" s="14" t="str">
        <f>IF(G105&lt;0.5,"&lt;50%","&gt;=50%")</f>
        <v>&lt;50%</v>
      </c>
      <c r="J105" s="21">
        <v>4.0999999999999996</v>
      </c>
      <c r="K105" s="7">
        <v>1269</v>
      </c>
      <c r="L105" s="7">
        <f t="shared" si="6"/>
        <v>2</v>
      </c>
      <c r="M105" s="6" t="s">
        <v>3965</v>
      </c>
      <c r="N105" s="6" t="s">
        <v>3966</v>
      </c>
      <c r="O105" s="6" t="s">
        <v>3967</v>
      </c>
      <c r="P105" s="6" t="s">
        <v>3968</v>
      </c>
      <c r="Q105" s="6" t="str">
        <f>IFERROR(LEFT(C105, FIND("|",C105)-1),C105)</f>
        <v>OfficeProducts</v>
      </c>
      <c r="R105" s="41">
        <f>E105*K105</f>
        <v>95175</v>
      </c>
      <c r="S105" s="31">
        <f t="shared" si="7"/>
        <v>5202.8999999999996</v>
      </c>
      <c r="T105" s="6" t="str">
        <f>TRIM(RIGHT(C105,LEN(C105)-FIND("@",SUBSTITUTE(C105,"|","@",LEN(C105)-LEN(SUBSTITUTE(C105,"|",""))))))</f>
        <v>CompositionNotebooks</v>
      </c>
      <c r="U105" s="33">
        <v>75</v>
      </c>
    </row>
    <row r="106" spans="1:21">
      <c r="A106" s="5" t="s">
        <v>4259</v>
      </c>
      <c r="B106" s="6" t="s">
        <v>4260</v>
      </c>
      <c r="C106" s="6" t="s">
        <v>3298</v>
      </c>
      <c r="D106" s="24">
        <v>157</v>
      </c>
      <c r="E106" s="36">
        <v>160</v>
      </c>
      <c r="F106" s="36" t="str">
        <f t="shared" si="4"/>
        <v>&lt;200</v>
      </c>
      <c r="G106" s="27">
        <v>0.02</v>
      </c>
      <c r="H106" s="27" t="str">
        <f t="shared" si="5"/>
        <v>10%</v>
      </c>
      <c r="I106" s="14" t="str">
        <f>IF(G106&lt;0.5,"&lt;50%","&gt;=50%")</f>
        <v>&lt;50%</v>
      </c>
      <c r="J106" s="21">
        <v>4.5</v>
      </c>
      <c r="K106" s="7">
        <v>4428</v>
      </c>
      <c r="L106" s="7">
        <f t="shared" si="6"/>
        <v>2</v>
      </c>
      <c r="M106" s="6" t="s">
        <v>4261</v>
      </c>
      <c r="N106" s="6" t="s">
        <v>4262</v>
      </c>
      <c r="O106" s="6" t="s">
        <v>4263</v>
      </c>
      <c r="P106" s="6" t="s">
        <v>4264</v>
      </c>
      <c r="Q106" s="6" t="str">
        <f>IFERROR(LEFT(C106, FIND("|",C106)-1),C106)</f>
        <v>OfficeProducts</v>
      </c>
      <c r="R106" s="41">
        <f>E106*K106</f>
        <v>708480</v>
      </c>
      <c r="S106" s="31">
        <f t="shared" si="7"/>
        <v>19926</v>
      </c>
      <c r="T106" s="6" t="str">
        <f>TRIM(RIGHT(C106,LEN(C106)-FIND("@",SUBSTITUTE(C106,"|","@",LEN(C106)-LEN(SUBSTITUTE(C106,"|",""))))))</f>
        <v>WireboundNotebooks</v>
      </c>
      <c r="U106" s="33">
        <v>160</v>
      </c>
    </row>
    <row r="107" spans="1:21">
      <c r="A107" s="5" t="s">
        <v>5677</v>
      </c>
      <c r="B107" s="6" t="s">
        <v>5678</v>
      </c>
      <c r="C107" s="6" t="s">
        <v>5679</v>
      </c>
      <c r="D107" s="24">
        <v>292</v>
      </c>
      <c r="E107" s="36">
        <v>499</v>
      </c>
      <c r="F107" s="36" t="str">
        <f t="shared" si="4"/>
        <v>200-500</v>
      </c>
      <c r="G107" s="27">
        <v>0.41</v>
      </c>
      <c r="H107" s="27" t="str">
        <f t="shared" si="5"/>
        <v>25-50%</v>
      </c>
      <c r="I107" s="14" t="str">
        <f>IF(G107&lt;0.5,"&lt;50%","&gt;=50%")</f>
        <v>&lt;50%</v>
      </c>
      <c r="J107" s="21">
        <v>4.0999999999999996</v>
      </c>
      <c r="K107" s="7">
        <v>4238</v>
      </c>
      <c r="L107" s="7">
        <f t="shared" si="6"/>
        <v>2</v>
      </c>
      <c r="M107" s="6" t="s">
        <v>5680</v>
      </c>
      <c r="N107" s="6" t="s">
        <v>5681</v>
      </c>
      <c r="O107" s="6" t="s">
        <v>5682</v>
      </c>
      <c r="P107" s="6" t="s">
        <v>5683</v>
      </c>
      <c r="Q107" s="6" t="str">
        <f>IFERROR(LEFT(C107, FIND("|",C107)-1),C107)</f>
        <v>Home&amp;Kitchen</v>
      </c>
      <c r="R107" s="41">
        <f>E107*K107</f>
        <v>2114762</v>
      </c>
      <c r="S107" s="31">
        <f t="shared" si="7"/>
        <v>17375.8</v>
      </c>
      <c r="T107" s="6" t="str">
        <f>TRIM(RIGHT(C107,LEN(C107)-FIND("@",SUBSTITUTE(C107,"|","@",LEN(C107)-LEN(SUBSTITUTE(C107,"|",""))))))</f>
        <v>DripCoffeeMachines</v>
      </c>
      <c r="U107" s="33">
        <v>499</v>
      </c>
    </row>
    <row r="108" spans="1:21">
      <c r="A108" s="5" t="s">
        <v>3378</v>
      </c>
      <c r="B108" s="6" t="s">
        <v>3379</v>
      </c>
      <c r="C108" s="6" t="s">
        <v>3380</v>
      </c>
      <c r="D108" s="24">
        <v>549</v>
      </c>
      <c r="E108" s="36">
        <v>549</v>
      </c>
      <c r="F108" s="36" t="str">
        <f t="shared" si="4"/>
        <v>&gt;500</v>
      </c>
      <c r="G108" s="27">
        <v>0</v>
      </c>
      <c r="H108" s="27" t="str">
        <f t="shared" si="5"/>
        <v>10%</v>
      </c>
      <c r="I108" s="14" t="str">
        <f>IF(G108&lt;0.5,"&lt;50%","&gt;=50%")</f>
        <v>&lt;50%</v>
      </c>
      <c r="J108" s="21">
        <v>4.5</v>
      </c>
      <c r="K108" s="7">
        <v>4875</v>
      </c>
      <c r="L108" s="7">
        <f t="shared" si="6"/>
        <v>2</v>
      </c>
      <c r="M108" s="6" t="s">
        <v>3381</v>
      </c>
      <c r="N108" s="6" t="s">
        <v>3382</v>
      </c>
      <c r="O108" s="6" t="s">
        <v>3383</v>
      </c>
      <c r="P108" s="6" t="s">
        <v>3384</v>
      </c>
      <c r="Q108" s="6" t="str">
        <f>IFERROR(LEFT(C108, FIND("|",C108)-1),C108)</f>
        <v>Electronics</v>
      </c>
      <c r="R108" s="41">
        <f>E108*K108</f>
        <v>2676375</v>
      </c>
      <c r="S108" s="31">
        <f t="shared" si="7"/>
        <v>21937.5</v>
      </c>
      <c r="T108" s="6" t="str">
        <f>TRIM(RIGHT(C108,LEN(C108)-FIND("@",SUBSTITUTE(C108,"|","@",LEN(C108)-LEN(SUBSTITUTE(C108,"|",""))))))</f>
        <v>Film</v>
      </c>
      <c r="U108" s="33">
        <v>549</v>
      </c>
    </row>
    <row r="109" spans="1:21">
      <c r="A109" s="5" t="s">
        <v>785</v>
      </c>
      <c r="B109" s="6" t="s">
        <v>786</v>
      </c>
      <c r="C109" s="6" t="s">
        <v>282</v>
      </c>
      <c r="D109" s="24">
        <v>195</v>
      </c>
      <c r="E109" s="36">
        <v>499</v>
      </c>
      <c r="F109" s="36" t="str">
        <f t="shared" si="4"/>
        <v>200-500</v>
      </c>
      <c r="G109" s="27">
        <v>0.61</v>
      </c>
      <c r="H109" s="27" t="str">
        <f t="shared" si="5"/>
        <v>&gt;50%</v>
      </c>
      <c r="I109" s="14" t="str">
        <f>IF(G109&lt;0.5,"&lt;50%","&gt;=50%")</f>
        <v>&gt;=50%</v>
      </c>
      <c r="J109" s="21">
        <v>3.7</v>
      </c>
      <c r="K109" s="7">
        <v>1383</v>
      </c>
      <c r="L109" s="7">
        <f t="shared" si="6"/>
        <v>2</v>
      </c>
      <c r="M109" s="6" t="s">
        <v>787</v>
      </c>
      <c r="N109" s="6" t="s">
        <v>788</v>
      </c>
      <c r="O109" s="6" t="s">
        <v>789</v>
      </c>
      <c r="P109" s="6" t="s">
        <v>790</v>
      </c>
      <c r="Q109" s="6" t="str">
        <f>IFERROR(LEFT(C109, FIND("|",C109)-1),C109)</f>
        <v>Electronics</v>
      </c>
      <c r="R109" s="41">
        <f>E109*K109</f>
        <v>690117</v>
      </c>
      <c r="S109" s="31">
        <f t="shared" si="7"/>
        <v>5117.1000000000004</v>
      </c>
      <c r="T109" s="6" t="str">
        <f>TRIM(RIGHT(C109,LEN(C109)-FIND("@",SUBSTITUTE(C109,"|","@",LEN(C109)-LEN(SUBSTITUTE(C109,"|",""))))))</f>
        <v>RemoteControls</v>
      </c>
      <c r="U109" s="33">
        <v>499</v>
      </c>
    </row>
    <row r="110" spans="1:21">
      <c r="A110" s="5" t="s">
        <v>1085</v>
      </c>
      <c r="B110" s="6" t="s">
        <v>1086</v>
      </c>
      <c r="C110" s="6" t="s">
        <v>13</v>
      </c>
      <c r="D110" s="24">
        <v>449</v>
      </c>
      <c r="E110" s="36">
        <v>599</v>
      </c>
      <c r="F110" s="36" t="str">
        <f t="shared" si="4"/>
        <v>&gt;500</v>
      </c>
      <c r="G110" s="27">
        <v>0.25</v>
      </c>
      <c r="H110" s="27" t="str">
        <f t="shared" si="5"/>
        <v>25-50%</v>
      </c>
      <c r="I110" s="14" t="str">
        <f>IF(G110&lt;0.5,"&lt;50%","&gt;=50%")</f>
        <v>&lt;50%</v>
      </c>
      <c r="J110" s="21">
        <v>4</v>
      </c>
      <c r="K110" s="7">
        <v>3231</v>
      </c>
      <c r="L110" s="7">
        <f t="shared" si="6"/>
        <v>2</v>
      </c>
      <c r="M110" s="6" t="s">
        <v>1087</v>
      </c>
      <c r="N110" s="6" t="s">
        <v>1088</v>
      </c>
      <c r="O110" s="6" t="s">
        <v>1089</v>
      </c>
      <c r="P110" s="6" t="s">
        <v>1090</v>
      </c>
      <c r="Q110" s="6" t="str">
        <f>IFERROR(LEFT(C110, FIND("|",C110)-1),C110)</f>
        <v>Computers&amp;Accessories</v>
      </c>
      <c r="R110" s="41">
        <f>E110*K110</f>
        <v>1935369</v>
      </c>
      <c r="S110" s="31">
        <f t="shared" si="7"/>
        <v>12924</v>
      </c>
      <c r="T110" s="6" t="str">
        <f>TRIM(RIGHT(C110,LEN(C110)-FIND("@",SUBSTITUTE(C110,"|","@",LEN(C110)-LEN(SUBSTITUTE(C110,"|",""))))))</f>
        <v>USBCables</v>
      </c>
      <c r="U110" s="33">
        <v>599</v>
      </c>
    </row>
    <row r="111" spans="1:21">
      <c r="A111" s="5" t="s">
        <v>4879</v>
      </c>
      <c r="B111" s="6" t="s">
        <v>4880</v>
      </c>
      <c r="C111" s="6" t="s">
        <v>4881</v>
      </c>
      <c r="D111" s="24">
        <v>90</v>
      </c>
      <c r="E111" s="36">
        <v>100</v>
      </c>
      <c r="F111" s="36" t="str">
        <f t="shared" si="4"/>
        <v>&lt;200</v>
      </c>
      <c r="G111" s="27">
        <v>0.1</v>
      </c>
      <c r="H111" s="27" t="str">
        <f t="shared" si="5"/>
        <v>10-25%</v>
      </c>
      <c r="I111" s="14" t="str">
        <f>IF(G111&lt;0.5,"&lt;50%","&gt;=50%")</f>
        <v>&lt;50%</v>
      </c>
      <c r="J111" s="21">
        <v>4.0999999999999996</v>
      </c>
      <c r="K111" s="7">
        <v>6199</v>
      </c>
      <c r="L111" s="7">
        <f t="shared" si="6"/>
        <v>2</v>
      </c>
      <c r="M111" s="6" t="s">
        <v>4882</v>
      </c>
      <c r="N111" s="6" t="s">
        <v>4883</v>
      </c>
      <c r="O111" s="6" t="s">
        <v>4884</v>
      </c>
      <c r="P111" s="6" t="s">
        <v>4885</v>
      </c>
      <c r="Q111" s="6" t="str">
        <f>IFERROR(LEFT(C111, FIND("|",C111)-1),C111)</f>
        <v>OfficeProducts</v>
      </c>
      <c r="R111" s="41">
        <f>E111*K111</f>
        <v>619900</v>
      </c>
      <c r="S111" s="31">
        <f t="shared" si="7"/>
        <v>25415.899999999998</v>
      </c>
      <c r="T111" s="6" t="str">
        <f>TRIM(RIGHT(C111,LEN(C111)-FIND("@",SUBSTITUTE(C111,"|","@",LEN(C111)-LEN(SUBSTITUTE(C111,"|",""))))))</f>
        <v>LiquidInkRollerballPens</v>
      </c>
      <c r="U111" s="33">
        <v>100</v>
      </c>
    </row>
    <row r="112" spans="1:21">
      <c r="A112" s="5" t="s">
        <v>6259</v>
      </c>
      <c r="B112" s="6" t="s">
        <v>6260</v>
      </c>
      <c r="C112" s="6" t="s">
        <v>6261</v>
      </c>
      <c r="D112" s="24">
        <v>6499</v>
      </c>
      <c r="E112" s="36">
        <v>8995</v>
      </c>
      <c r="F112" s="36" t="str">
        <f t="shared" si="4"/>
        <v>&gt;500</v>
      </c>
      <c r="G112" s="27">
        <v>0.28000000000000003</v>
      </c>
      <c r="H112" s="27" t="str">
        <f t="shared" si="5"/>
        <v>25-50%</v>
      </c>
      <c r="I112" s="14" t="str">
        <f>IF(G112&lt;0.5,"&lt;50%","&gt;=50%")</f>
        <v>&lt;50%</v>
      </c>
      <c r="J112" s="21">
        <v>4.3</v>
      </c>
      <c r="K112" s="7">
        <v>2810</v>
      </c>
      <c r="L112" s="7">
        <f t="shared" si="6"/>
        <v>2</v>
      </c>
      <c r="M112" s="6" t="s">
        <v>6262</v>
      </c>
      <c r="N112" s="6" t="s">
        <v>6263</v>
      </c>
      <c r="O112" s="6" t="s">
        <v>6264</v>
      </c>
      <c r="P112" s="6" t="s">
        <v>6265</v>
      </c>
      <c r="Q112" s="6" t="str">
        <f>IFERROR(LEFT(C112, FIND("|",C112)-1),C112)</f>
        <v>Home&amp;Kitchen</v>
      </c>
      <c r="R112" s="41">
        <f>E112*K112</f>
        <v>25275950</v>
      </c>
      <c r="S112" s="31">
        <f t="shared" si="7"/>
        <v>12083</v>
      </c>
      <c r="T112" s="6" t="str">
        <f>TRIM(RIGHT(C112,LEN(C112)-FIND("@",SUBSTITUTE(C112,"|","@",LEN(C112)-LEN(SUBSTITUTE(C112,"|",""))))))</f>
        <v>Juicers</v>
      </c>
      <c r="U112" s="33">
        <v>8995</v>
      </c>
    </row>
    <row r="113" spans="1:21">
      <c r="A113" s="5" t="s">
        <v>5684</v>
      </c>
      <c r="B113" s="6" t="s">
        <v>5685</v>
      </c>
      <c r="C113" s="6" t="s">
        <v>5478</v>
      </c>
      <c r="D113" s="24">
        <v>160</v>
      </c>
      <c r="E113" s="36">
        <v>299</v>
      </c>
      <c r="F113" s="36" t="str">
        <f t="shared" si="4"/>
        <v>200-500</v>
      </c>
      <c r="G113" s="27">
        <v>0.46</v>
      </c>
      <c r="H113" s="27" t="str">
        <f t="shared" si="5"/>
        <v>25-50%</v>
      </c>
      <c r="I113" s="14" t="str">
        <f>IF(G113&lt;0.5,"&lt;50%","&gt;=50%")</f>
        <v>&lt;50%</v>
      </c>
      <c r="J113" s="21">
        <v>4.5999999999999996</v>
      </c>
      <c r="K113" s="7">
        <v>2781</v>
      </c>
      <c r="L113" s="7">
        <f t="shared" si="6"/>
        <v>2</v>
      </c>
      <c r="M113" s="6" t="s">
        <v>5686</v>
      </c>
      <c r="N113" s="6" t="s">
        <v>5687</v>
      </c>
      <c r="O113" s="6" t="s">
        <v>5688</v>
      </c>
      <c r="P113" s="6" t="s">
        <v>5689</v>
      </c>
      <c r="Q113" s="6" t="str">
        <f>IFERROR(LEFT(C113, FIND("|",C113)-1),C113)</f>
        <v>Home&amp;Kitchen</v>
      </c>
      <c r="R113" s="41">
        <f>E113*K113</f>
        <v>831519</v>
      </c>
      <c r="S113" s="31">
        <f t="shared" si="7"/>
        <v>12792.599999999999</v>
      </c>
      <c r="T113" s="6" t="str">
        <f>TRIM(RIGHT(C113,LEN(C113)-FIND("@",SUBSTITUTE(C113,"|","@",LEN(C113)-LEN(SUBSTITUTE(C113,"|",""))))))</f>
        <v>VacuumSealers</v>
      </c>
      <c r="U113" s="33">
        <v>299</v>
      </c>
    </row>
    <row r="114" spans="1:21">
      <c r="A114" s="5" t="s">
        <v>6777</v>
      </c>
      <c r="B114" s="6" t="s">
        <v>6778</v>
      </c>
      <c r="C114" s="6" t="s">
        <v>5699</v>
      </c>
      <c r="D114" s="24">
        <v>649</v>
      </c>
      <c r="E114" s="36">
        <v>670</v>
      </c>
      <c r="F114" s="36" t="str">
        <f t="shared" si="4"/>
        <v>&gt;500</v>
      </c>
      <c r="G114" s="27">
        <v>0.03</v>
      </c>
      <c r="H114" s="27" t="str">
        <f t="shared" si="5"/>
        <v>10%</v>
      </c>
      <c r="I114" s="14" t="str">
        <f>IF(G114&lt;0.5,"&lt;50%","&gt;=50%")</f>
        <v>&lt;50%</v>
      </c>
      <c r="J114" s="21">
        <v>4.0999999999999996</v>
      </c>
      <c r="K114" s="7">
        <v>7786</v>
      </c>
      <c r="L114" s="7">
        <f t="shared" si="6"/>
        <v>2</v>
      </c>
      <c r="M114" s="6" t="s">
        <v>6779</v>
      </c>
      <c r="N114" s="6" t="s">
        <v>6780</v>
      </c>
      <c r="O114" s="6" t="s">
        <v>6781</v>
      </c>
      <c r="P114" s="6" t="s">
        <v>6782</v>
      </c>
      <c r="Q114" s="6" t="str">
        <f>IFERROR(LEFT(C114, FIND("|",C114)-1),C114)</f>
        <v>Home&amp;Kitchen</v>
      </c>
      <c r="R114" s="41">
        <f>E114*K114</f>
        <v>5216620</v>
      </c>
      <c r="S114" s="31">
        <f t="shared" si="7"/>
        <v>31922.6</v>
      </c>
      <c r="T114" s="6" t="str">
        <f>TRIM(RIGHT(C114,LEN(C114)-FIND("@",SUBSTITUTE(C114,"|","@",LEN(C114)-LEN(SUBSTITUTE(C114,"|",""))))))</f>
        <v>WaterCartridges</v>
      </c>
      <c r="U114" s="33">
        <v>670</v>
      </c>
    </row>
    <row r="115" spans="1:21">
      <c r="A115" s="5" t="s">
        <v>5898</v>
      </c>
      <c r="B115" s="6" t="s">
        <v>5899</v>
      </c>
      <c r="C115" s="6" t="s">
        <v>5120</v>
      </c>
      <c r="D115" s="24">
        <v>499</v>
      </c>
      <c r="E115" s="36">
        <v>940</v>
      </c>
      <c r="F115" s="36" t="str">
        <f t="shared" si="4"/>
        <v>&gt;500</v>
      </c>
      <c r="G115" s="27">
        <v>0.47</v>
      </c>
      <c r="H115" s="27" t="str">
        <f t="shared" si="5"/>
        <v>25-50%</v>
      </c>
      <c r="I115" s="14" t="str">
        <f>IF(G115&lt;0.5,"&lt;50%","&gt;=50%")</f>
        <v>&lt;50%</v>
      </c>
      <c r="J115" s="21">
        <v>4.0999999999999996</v>
      </c>
      <c r="K115" s="7">
        <v>3036</v>
      </c>
      <c r="L115" s="7">
        <f t="shared" si="6"/>
        <v>2</v>
      </c>
      <c r="M115" s="6" t="s">
        <v>5529</v>
      </c>
      <c r="N115" s="6" t="s">
        <v>5900</v>
      </c>
      <c r="O115" s="6" t="s">
        <v>5901</v>
      </c>
      <c r="P115" s="6" t="s">
        <v>5902</v>
      </c>
      <c r="Q115" s="6" t="str">
        <f>IFERROR(LEFT(C115, FIND("|",C115)-1),C115)</f>
        <v>Home&amp;Kitchen</v>
      </c>
      <c r="R115" s="41">
        <f>E115*K115</f>
        <v>2853840</v>
      </c>
      <c r="S115" s="31">
        <f t="shared" si="7"/>
        <v>12447.599999999999</v>
      </c>
      <c r="T115" s="6" t="str">
        <f>TRIM(RIGHT(C115,LEN(C115)-FIND("@",SUBSTITUTE(C115,"|","@",LEN(C115)-LEN(SUBSTITUTE(C115,"|",""))))))</f>
        <v>DryIrons</v>
      </c>
      <c r="U115" s="33">
        <v>940</v>
      </c>
    </row>
    <row r="116" spans="1:21">
      <c r="A116" s="5" t="s">
        <v>5273</v>
      </c>
      <c r="B116" s="6" t="s">
        <v>5274</v>
      </c>
      <c r="C116" s="6" t="s">
        <v>5043</v>
      </c>
      <c r="D116" s="24">
        <v>1490</v>
      </c>
      <c r="E116" s="36">
        <v>1695</v>
      </c>
      <c r="F116" s="36" t="str">
        <f t="shared" si="4"/>
        <v>&gt;500</v>
      </c>
      <c r="G116" s="27">
        <v>0.12</v>
      </c>
      <c r="H116" s="27" t="str">
        <f t="shared" si="5"/>
        <v>10-25%</v>
      </c>
      <c r="I116" s="14" t="str">
        <f>IF(G116&lt;0.5,"&lt;50%","&gt;=50%")</f>
        <v>&lt;50%</v>
      </c>
      <c r="J116" s="21">
        <v>4.4000000000000004</v>
      </c>
      <c r="K116" s="7">
        <v>3543</v>
      </c>
      <c r="L116" s="7">
        <f t="shared" si="6"/>
        <v>2</v>
      </c>
      <c r="M116" s="6" t="s">
        <v>5275</v>
      </c>
      <c r="N116" s="6" t="s">
        <v>5276</v>
      </c>
      <c r="O116" s="6" t="s">
        <v>5277</v>
      </c>
      <c r="P116" s="6" t="s">
        <v>5278</v>
      </c>
      <c r="Q116" s="6" t="str">
        <f>IFERROR(LEFT(C116, FIND("|",C116)-1),C116)</f>
        <v>Home&amp;Kitchen</v>
      </c>
      <c r="R116" s="41">
        <f>E116*K116</f>
        <v>6005385</v>
      </c>
      <c r="S116" s="31">
        <f t="shared" si="7"/>
        <v>15589.2</v>
      </c>
      <c r="T116" s="6" t="str">
        <f>TRIM(RIGHT(C116,LEN(C116)-FIND("@",SUBSTITUTE(C116,"|","@",LEN(C116)-LEN(SUBSTITUTE(C116,"|",""))))))</f>
        <v>LintShavers</v>
      </c>
      <c r="U116" s="33">
        <v>1695</v>
      </c>
    </row>
    <row r="117" spans="1:21">
      <c r="A117" s="5" t="s">
        <v>7687</v>
      </c>
      <c r="B117" s="6" t="s">
        <v>7688</v>
      </c>
      <c r="C117" s="6" t="s">
        <v>5022</v>
      </c>
      <c r="D117" s="24">
        <v>2695</v>
      </c>
      <c r="E117" s="36">
        <v>2695</v>
      </c>
      <c r="F117" s="36" t="str">
        <f t="shared" si="4"/>
        <v>&gt;500</v>
      </c>
      <c r="G117" s="27">
        <v>0</v>
      </c>
      <c r="H117" s="27" t="str">
        <f t="shared" si="5"/>
        <v>10%</v>
      </c>
      <c r="I117" s="14" t="str">
        <f>IF(G117&lt;0.5,"&lt;50%","&gt;=50%")</f>
        <v>&lt;50%</v>
      </c>
      <c r="J117" s="21">
        <v>4.4000000000000004</v>
      </c>
      <c r="K117" s="7">
        <v>2518</v>
      </c>
      <c r="L117" s="7">
        <f t="shared" si="6"/>
        <v>2</v>
      </c>
      <c r="M117" s="6" t="s">
        <v>7689</v>
      </c>
      <c r="N117" s="6" t="s">
        <v>7690</v>
      </c>
      <c r="O117" s="6" t="s">
        <v>7691</v>
      </c>
      <c r="P117" s="6" t="s">
        <v>7692</v>
      </c>
      <c r="Q117" s="6" t="str">
        <f>IFERROR(LEFT(C117, FIND("|",C117)-1),C117)</f>
        <v>Home&amp;Kitchen</v>
      </c>
      <c r="R117" s="41">
        <f>E117*K117</f>
        <v>6786010</v>
      </c>
      <c r="S117" s="31">
        <f t="shared" si="7"/>
        <v>11079.2</v>
      </c>
      <c r="T117" s="6" t="str">
        <f>TRIM(RIGHT(C117,LEN(C117)-FIND("@",SUBSTITUTE(C117,"|","@",LEN(C117)-LEN(SUBSTITUTE(C117,"|",""))))))</f>
        <v>ElectricKettles</v>
      </c>
      <c r="U117" s="33">
        <v>2695</v>
      </c>
    </row>
    <row r="118" spans="1:21">
      <c r="A118" s="5" t="s">
        <v>3371</v>
      </c>
      <c r="B118" s="6" t="s">
        <v>3372</v>
      </c>
      <c r="C118" s="6" t="s">
        <v>3373</v>
      </c>
      <c r="D118" s="24">
        <v>198</v>
      </c>
      <c r="E118" s="36">
        <v>800</v>
      </c>
      <c r="F118" s="36" t="str">
        <f t="shared" si="4"/>
        <v>&gt;500</v>
      </c>
      <c r="G118" s="27">
        <v>0.75</v>
      </c>
      <c r="H118" s="27" t="str">
        <f t="shared" si="5"/>
        <v>&gt;50%</v>
      </c>
      <c r="I118" s="14" t="str">
        <f>IF(G118&lt;0.5,"&lt;50%","&gt;=50%")</f>
        <v>&gt;=50%</v>
      </c>
      <c r="J118" s="21">
        <v>4.0999999999999996</v>
      </c>
      <c r="K118" s="7">
        <v>9344</v>
      </c>
      <c r="L118" s="7">
        <f t="shared" si="6"/>
        <v>2</v>
      </c>
      <c r="M118" s="6" t="s">
        <v>3374</v>
      </c>
      <c r="N118" s="6" t="s">
        <v>3375</v>
      </c>
      <c r="O118" s="6" t="s">
        <v>3376</v>
      </c>
      <c r="P118" s="6" t="s">
        <v>3377</v>
      </c>
      <c r="Q118" s="6" t="str">
        <f>IFERROR(LEFT(C118, FIND("|",C118)-1),C118)</f>
        <v>OfficeProducts</v>
      </c>
      <c r="R118" s="41">
        <f>E118*K118</f>
        <v>7475200</v>
      </c>
      <c r="S118" s="31">
        <f t="shared" si="7"/>
        <v>38310.399999999994</v>
      </c>
      <c r="T118" s="6" t="str">
        <f>TRIM(RIGHT(C118,LEN(C118)-FIND("@",SUBSTITUTE(C118,"|","@",LEN(C118)-LEN(SUBSTITUTE(C118,"|",""))))))</f>
        <v>Notepads&amp;MemoBooks</v>
      </c>
      <c r="U118" s="33">
        <v>800</v>
      </c>
    </row>
    <row r="119" spans="1:21">
      <c r="A119" s="5" t="s">
        <v>4904</v>
      </c>
      <c r="B119" s="6" t="s">
        <v>4905</v>
      </c>
      <c r="C119" s="6" t="s">
        <v>3418</v>
      </c>
      <c r="D119" s="24">
        <v>39</v>
      </c>
      <c r="E119" s="36">
        <v>39</v>
      </c>
      <c r="F119" s="36" t="str">
        <f t="shared" si="4"/>
        <v>&lt;200</v>
      </c>
      <c r="G119" s="27">
        <v>0</v>
      </c>
      <c r="H119" s="27" t="str">
        <f t="shared" si="5"/>
        <v>10%</v>
      </c>
      <c r="I119" s="14" t="str">
        <f>IF(G119&lt;0.5,"&lt;50%","&gt;=50%")</f>
        <v>&lt;50%</v>
      </c>
      <c r="J119" s="21">
        <v>3.6</v>
      </c>
      <c r="K119" s="7">
        <v>13572</v>
      </c>
      <c r="L119" s="7">
        <f t="shared" si="6"/>
        <v>2</v>
      </c>
      <c r="M119" s="6" t="s">
        <v>4799</v>
      </c>
      <c r="N119" s="6" t="s">
        <v>4906</v>
      </c>
      <c r="O119" s="6" t="s">
        <v>4907</v>
      </c>
      <c r="P119" s="6" t="s">
        <v>4908</v>
      </c>
      <c r="Q119" s="6" t="str">
        <f>IFERROR(LEFT(C119, FIND("|",C119)-1),C119)</f>
        <v>Computers&amp;Accessories</v>
      </c>
      <c r="R119" s="41">
        <f>E119*K119</f>
        <v>529308</v>
      </c>
      <c r="S119" s="31">
        <f t="shared" si="7"/>
        <v>48859.200000000004</v>
      </c>
      <c r="T119" s="6" t="str">
        <f>TRIM(RIGHT(C119,LEN(C119)-FIND("@",SUBSTITUTE(C119,"|","@",LEN(C119)-LEN(SUBSTITUTE(C119,"|",""))))))</f>
        <v>Lamps</v>
      </c>
      <c r="U119" s="33">
        <v>39</v>
      </c>
    </row>
    <row r="120" spans="1:21">
      <c r="A120" s="5" t="s">
        <v>542</v>
      </c>
      <c r="B120" s="6" t="s">
        <v>543</v>
      </c>
      <c r="C120" s="6" t="s">
        <v>62</v>
      </c>
      <c r="D120" s="24">
        <v>1099</v>
      </c>
      <c r="E120" s="36">
        <v>1899</v>
      </c>
      <c r="F120" s="36" t="str">
        <f t="shared" si="4"/>
        <v>&gt;500</v>
      </c>
      <c r="G120" s="27">
        <v>0.42</v>
      </c>
      <c r="H120" s="27" t="str">
        <f t="shared" si="5"/>
        <v>25-50%</v>
      </c>
      <c r="I120" s="14" t="str">
        <f>IF(G120&lt;0.5,"&lt;50%","&gt;=50%")</f>
        <v>&lt;50%</v>
      </c>
      <c r="J120" s="21">
        <v>4.5</v>
      </c>
      <c r="K120" s="7">
        <v>22420</v>
      </c>
      <c r="L120" s="7">
        <f t="shared" si="6"/>
        <v>2</v>
      </c>
      <c r="M120" s="6" t="s">
        <v>544</v>
      </c>
      <c r="N120" s="6" t="s">
        <v>545</v>
      </c>
      <c r="O120" s="6" t="s">
        <v>546</v>
      </c>
      <c r="P120" s="6" t="s">
        <v>547</v>
      </c>
      <c r="Q120" s="6" t="str">
        <f>IFERROR(LEFT(C120, FIND("|",C120)-1),C120)</f>
        <v>Computers&amp;Accessories</v>
      </c>
      <c r="R120" s="41">
        <f>E120*K120</f>
        <v>42575580</v>
      </c>
      <c r="S120" s="31">
        <f t="shared" si="7"/>
        <v>100890</v>
      </c>
      <c r="T120" s="6" t="str">
        <f>TRIM(RIGHT(C120,LEN(C120)-FIND("@",SUBSTITUTE(C120,"|","@",LEN(C120)-LEN(SUBSTITUTE(C120,"|",""))))))</f>
        <v>WirelessUSBAdapters</v>
      </c>
      <c r="U120" s="33">
        <v>1899</v>
      </c>
    </row>
    <row r="121" spans="1:21">
      <c r="A121" s="5" t="s">
        <v>5502</v>
      </c>
      <c r="B121" s="6" t="s">
        <v>5503</v>
      </c>
      <c r="C121" s="6" t="s">
        <v>5504</v>
      </c>
      <c r="D121" s="24">
        <v>2799</v>
      </c>
      <c r="E121" s="36">
        <v>3799</v>
      </c>
      <c r="F121" s="36" t="str">
        <f t="shared" si="4"/>
        <v>&gt;500</v>
      </c>
      <c r="G121" s="27">
        <v>0.26</v>
      </c>
      <c r="H121" s="27" t="str">
        <f t="shared" si="5"/>
        <v>25-50%</v>
      </c>
      <c r="I121" s="14" t="str">
        <f>IF(G121&lt;0.5,"&lt;50%","&gt;=50%")</f>
        <v>&lt;50%</v>
      </c>
      <c r="J121" s="21">
        <v>3.9</v>
      </c>
      <c r="K121" s="7">
        <v>32931</v>
      </c>
      <c r="L121" s="7">
        <f t="shared" si="6"/>
        <v>2</v>
      </c>
      <c r="M121" s="6" t="s">
        <v>5505</v>
      </c>
      <c r="N121" s="6" t="s">
        <v>5506</v>
      </c>
      <c r="O121" s="6" t="s">
        <v>5507</v>
      </c>
      <c r="P121" s="6" t="s">
        <v>5508</v>
      </c>
      <c r="Q121" s="6" t="str">
        <f>IFERROR(LEFT(C121, FIND("|",C121)-1),C121)</f>
        <v>Home&amp;Kitchen</v>
      </c>
      <c r="R121" s="41">
        <f>E121*K121</f>
        <v>125104869</v>
      </c>
      <c r="S121" s="31">
        <f t="shared" si="7"/>
        <v>128430.9</v>
      </c>
      <c r="T121" s="6" t="str">
        <f>TRIM(RIGHT(C121,LEN(C121)-FIND("@",SUBSTITUTE(C121,"|","@",LEN(C121)-LEN(SUBSTITUTE(C121,"|",""))))))</f>
        <v>CanisterVacuums</v>
      </c>
      <c r="U121" s="33">
        <v>3799</v>
      </c>
    </row>
    <row r="122" spans="1:21">
      <c r="A122" s="5" t="s">
        <v>4180</v>
      </c>
      <c r="B122" s="6" t="s">
        <v>4181</v>
      </c>
      <c r="C122" s="6" t="s">
        <v>4182</v>
      </c>
      <c r="D122" s="24">
        <v>99</v>
      </c>
      <c r="E122" s="36">
        <v>99</v>
      </c>
      <c r="F122" s="36" t="str">
        <f t="shared" si="4"/>
        <v>&lt;200</v>
      </c>
      <c r="G122" s="27">
        <v>0</v>
      </c>
      <c r="H122" s="27" t="str">
        <f t="shared" si="5"/>
        <v>10%</v>
      </c>
      <c r="I122" s="14" t="str">
        <f>IF(G122&lt;0.5,"&lt;50%","&gt;=50%")</f>
        <v>&lt;50%</v>
      </c>
      <c r="J122" s="21">
        <v>4.3</v>
      </c>
      <c r="K122" s="7">
        <v>5036</v>
      </c>
      <c r="L122" s="7">
        <f t="shared" si="6"/>
        <v>2</v>
      </c>
      <c r="M122" s="6" t="s">
        <v>4183</v>
      </c>
      <c r="N122" s="6" t="s">
        <v>4184</v>
      </c>
      <c r="O122" s="6" t="s">
        <v>4185</v>
      </c>
      <c r="P122" s="6" t="s">
        <v>4186</v>
      </c>
      <c r="Q122" s="6" t="str">
        <f>IFERROR(LEFT(C122, FIND("|",C122)-1),C122)</f>
        <v>Home&amp;Kitchen</v>
      </c>
      <c r="R122" s="41">
        <f>E122*K122</f>
        <v>498564</v>
      </c>
      <c r="S122" s="31">
        <f t="shared" si="7"/>
        <v>21654.799999999999</v>
      </c>
      <c r="T122" s="6" t="str">
        <f>TRIM(RIGHT(C122,LEN(C122)-FIND("@",SUBSTITUTE(C122,"|","@",LEN(C122)-LEN(SUBSTITUTE(C122,"|",""))))))</f>
        <v>WoodenPencils</v>
      </c>
      <c r="U122" s="33">
        <v>99</v>
      </c>
    </row>
    <row r="123" spans="1:21">
      <c r="A123" s="5" t="s">
        <v>5396</v>
      </c>
      <c r="B123" s="6" t="s">
        <v>5397</v>
      </c>
      <c r="C123" s="6" t="s">
        <v>5268</v>
      </c>
      <c r="D123" s="24">
        <v>2699</v>
      </c>
      <c r="E123" s="36">
        <v>5000</v>
      </c>
      <c r="F123" s="36" t="str">
        <f t="shared" si="4"/>
        <v>&gt;500</v>
      </c>
      <c r="G123" s="27">
        <v>0.46</v>
      </c>
      <c r="H123" s="27" t="str">
        <f t="shared" si="5"/>
        <v>25-50%</v>
      </c>
      <c r="I123" s="14" t="str">
        <f>IF(G123&lt;0.5,"&lt;50%","&gt;=50%")</f>
        <v>&lt;50%</v>
      </c>
      <c r="J123" s="21">
        <v>4</v>
      </c>
      <c r="K123" s="7">
        <v>26164</v>
      </c>
      <c r="L123" s="7">
        <f t="shared" si="6"/>
        <v>2</v>
      </c>
      <c r="M123" s="6" t="s">
        <v>5398</v>
      </c>
      <c r="N123" s="6" t="s">
        <v>5399</v>
      </c>
      <c r="O123" s="6" t="s">
        <v>5400</v>
      </c>
      <c r="P123" s="6" t="s">
        <v>5401</v>
      </c>
      <c r="Q123" s="6" t="str">
        <f>IFERROR(LEFT(C123, FIND("|",C123)-1),C123)</f>
        <v>Home&amp;Kitchen</v>
      </c>
      <c r="R123" s="41">
        <f>E123*K123</f>
        <v>130820000</v>
      </c>
      <c r="S123" s="31">
        <f t="shared" si="7"/>
        <v>104656</v>
      </c>
      <c r="T123" s="6" t="str">
        <f>TRIM(RIGHT(C123,LEN(C123)-FIND("@",SUBSTITUTE(C123,"|","@",LEN(C123)-LEN(SUBSTITUTE(C123,"|",""))))))</f>
        <v>JuicerMixerGrinders</v>
      </c>
      <c r="U123" s="33">
        <v>5000</v>
      </c>
    </row>
    <row r="124" spans="1:21">
      <c r="A124" s="5" t="s">
        <v>3352</v>
      </c>
      <c r="B124" s="6" t="s">
        <v>3353</v>
      </c>
      <c r="C124" s="6" t="s">
        <v>2608</v>
      </c>
      <c r="D124" s="24">
        <v>745</v>
      </c>
      <c r="E124" s="36">
        <v>795</v>
      </c>
      <c r="F124" s="36" t="str">
        <f t="shared" si="4"/>
        <v>&gt;500</v>
      </c>
      <c r="G124" s="27">
        <v>0.06</v>
      </c>
      <c r="H124" s="27" t="str">
        <f t="shared" si="5"/>
        <v>10%</v>
      </c>
      <c r="I124" s="14" t="str">
        <f>IF(G124&lt;0.5,"&lt;50%","&gt;=50%")</f>
        <v>&lt;50%</v>
      </c>
      <c r="J124" s="21">
        <v>4</v>
      </c>
      <c r="K124" s="7">
        <v>13797</v>
      </c>
      <c r="L124" s="7">
        <f t="shared" si="6"/>
        <v>2</v>
      </c>
      <c r="M124" s="6" t="s">
        <v>3354</v>
      </c>
      <c r="N124" s="6" t="s">
        <v>3355</v>
      </c>
      <c r="O124" s="6" t="s">
        <v>3356</v>
      </c>
      <c r="P124" s="6" t="s">
        <v>3357</v>
      </c>
      <c r="Q124" s="6" t="str">
        <f>IFERROR(LEFT(C124, FIND("|",C124)-1),C124)</f>
        <v>Electronics</v>
      </c>
      <c r="R124" s="41">
        <f>E124*K124</f>
        <v>10968615</v>
      </c>
      <c r="S124" s="31">
        <f t="shared" si="7"/>
        <v>55188</v>
      </c>
      <c r="T124" s="6" t="str">
        <f>TRIM(RIGHT(C124,LEN(C124)-FIND("@",SUBSTITUTE(C124,"|","@",LEN(C124)-LEN(SUBSTITUTE(C124,"|",""))))))</f>
        <v>On-Ear</v>
      </c>
      <c r="U124" s="33">
        <v>795</v>
      </c>
    </row>
    <row r="125" spans="1:21">
      <c r="A125" s="5" t="s">
        <v>5221</v>
      </c>
      <c r="B125" s="6" t="s">
        <v>5222</v>
      </c>
      <c r="C125" s="6" t="s">
        <v>5088</v>
      </c>
      <c r="D125" s="24">
        <v>2148</v>
      </c>
      <c r="E125" s="36">
        <v>3645</v>
      </c>
      <c r="F125" s="36" t="str">
        <f t="shared" si="4"/>
        <v>&gt;500</v>
      </c>
      <c r="G125" s="27">
        <v>0.41</v>
      </c>
      <c r="H125" s="27" t="str">
        <f t="shared" si="5"/>
        <v>25-50%</v>
      </c>
      <c r="I125" s="14" t="str">
        <f>IF(G125&lt;0.5,"&lt;50%","&gt;=50%")</f>
        <v>&lt;50%</v>
      </c>
      <c r="J125" s="21">
        <v>4.0999999999999996</v>
      </c>
      <c r="K125" s="7">
        <v>31388</v>
      </c>
      <c r="L125" s="7">
        <f t="shared" si="6"/>
        <v>2</v>
      </c>
      <c r="M125" s="6" t="s">
        <v>5223</v>
      </c>
      <c r="N125" s="6" t="s">
        <v>5224</v>
      </c>
      <c r="O125" s="6" t="s">
        <v>5225</v>
      </c>
      <c r="P125" s="6" t="s">
        <v>5226</v>
      </c>
      <c r="Q125" s="6" t="str">
        <f>IFERROR(LEFT(C125, FIND("|",C125)-1),C125)</f>
        <v>Home&amp;Kitchen</v>
      </c>
      <c r="R125" s="41">
        <f>E125*K125</f>
        <v>114409260</v>
      </c>
      <c r="S125" s="31">
        <f t="shared" si="7"/>
        <v>128690.79999999999</v>
      </c>
      <c r="T125" s="6" t="str">
        <f>TRIM(RIGHT(C125,LEN(C125)-FIND("@",SUBSTITUTE(C125,"|","@",LEN(C125)-LEN(SUBSTITUTE(C125,"|",""))))))</f>
        <v>InductionCooktop</v>
      </c>
      <c r="U125" s="33">
        <v>3645</v>
      </c>
    </row>
    <row r="126" spans="1:21">
      <c r="A126" s="5" t="s">
        <v>5892</v>
      </c>
      <c r="B126" s="6" t="s">
        <v>5893</v>
      </c>
      <c r="C126" s="6" t="s">
        <v>5113</v>
      </c>
      <c r="D126" s="24">
        <v>1695</v>
      </c>
      <c r="E126" s="36">
        <v>1695</v>
      </c>
      <c r="F126" s="36" t="str">
        <f t="shared" si="4"/>
        <v>&gt;500</v>
      </c>
      <c r="G126" s="27">
        <v>0</v>
      </c>
      <c r="H126" s="27" t="str">
        <f t="shared" si="5"/>
        <v>10%</v>
      </c>
      <c r="I126" s="14" t="str">
        <f>IF(G126&lt;0.5,"&lt;50%","&gt;=50%")</f>
        <v>&lt;50%</v>
      </c>
      <c r="J126" s="21">
        <v>4.2</v>
      </c>
      <c r="K126" s="7">
        <v>14290</v>
      </c>
      <c r="L126" s="7">
        <f t="shared" si="6"/>
        <v>2</v>
      </c>
      <c r="M126" s="6" t="s">
        <v>5894</v>
      </c>
      <c r="N126" s="6" t="s">
        <v>5895</v>
      </c>
      <c r="O126" s="6" t="s">
        <v>5896</v>
      </c>
      <c r="P126" s="6" t="s">
        <v>5897</v>
      </c>
      <c r="Q126" s="6" t="str">
        <f>IFERROR(LEFT(C126, FIND("|",C126)-1),C126)</f>
        <v>Home&amp;Kitchen</v>
      </c>
      <c r="R126" s="41">
        <f>E126*K126</f>
        <v>24221550</v>
      </c>
      <c r="S126" s="31">
        <f t="shared" si="7"/>
        <v>60018</v>
      </c>
      <c r="T126" s="6" t="str">
        <f>TRIM(RIGHT(C126,LEN(C126)-FIND("@",SUBSTITUTE(C126,"|","@",LEN(C126)-LEN(SUBSTITUTE(C126,"|",""))))))</f>
        <v>HandBlenders</v>
      </c>
      <c r="U126" s="33">
        <v>1695</v>
      </c>
    </row>
    <row r="127" spans="1:21">
      <c r="A127" s="5" t="s">
        <v>3610</v>
      </c>
      <c r="B127" s="6" t="s">
        <v>3611</v>
      </c>
      <c r="C127" s="6" t="s">
        <v>2962</v>
      </c>
      <c r="D127" s="24">
        <v>159</v>
      </c>
      <c r="E127" s="36">
        <v>180</v>
      </c>
      <c r="F127" s="36" t="str">
        <f t="shared" si="4"/>
        <v>&lt;200</v>
      </c>
      <c r="G127" s="27">
        <v>0.12</v>
      </c>
      <c r="H127" s="27" t="str">
        <f t="shared" si="5"/>
        <v>10-25%</v>
      </c>
      <c r="I127" s="14" t="str">
        <f>IF(G127&lt;0.5,"&lt;50%","&gt;=50%")</f>
        <v>&lt;50%</v>
      </c>
      <c r="J127" s="21">
        <v>4.3</v>
      </c>
      <c r="K127" s="7">
        <v>989</v>
      </c>
      <c r="L127" s="7">
        <f t="shared" si="6"/>
        <v>1</v>
      </c>
      <c r="M127" s="6" t="s">
        <v>3612</v>
      </c>
      <c r="N127" s="6" t="s">
        <v>3613</v>
      </c>
      <c r="O127" s="6" t="s">
        <v>3614</v>
      </c>
      <c r="P127" s="6" t="s">
        <v>3615</v>
      </c>
      <c r="Q127" s="6" t="str">
        <f>IFERROR(LEFT(C127, FIND("|",C127)-1),C127)</f>
        <v>Electronics</v>
      </c>
      <c r="R127" s="41">
        <f>E127*K127</f>
        <v>178020</v>
      </c>
      <c r="S127" s="31">
        <f t="shared" si="7"/>
        <v>4252.7</v>
      </c>
      <c r="T127" s="6" t="str">
        <f>TRIM(RIGHT(C127,LEN(C127)-FIND("@",SUBSTITUTE(C127,"|","@",LEN(C127)-LEN(SUBSTITUTE(C127,"|",""))))))</f>
        <v>DisposableBatteries</v>
      </c>
      <c r="U127" s="33">
        <v>180</v>
      </c>
    </row>
    <row r="128" spans="1:21">
      <c r="A128" s="5" t="s">
        <v>2940</v>
      </c>
      <c r="B128" s="6" t="s">
        <v>2941</v>
      </c>
      <c r="C128" s="6" t="s">
        <v>2942</v>
      </c>
      <c r="D128" s="24">
        <v>549</v>
      </c>
      <c r="E128" s="36">
        <v>1799</v>
      </c>
      <c r="F128" s="36" t="str">
        <f t="shared" si="4"/>
        <v>&gt;500</v>
      </c>
      <c r="G128" s="27">
        <v>0.69</v>
      </c>
      <c r="H128" s="27" t="str">
        <f t="shared" si="5"/>
        <v>&gt;50%</v>
      </c>
      <c r="I128" s="14" t="str">
        <f>IF(G128&lt;0.5,"&lt;50%","&gt;=50%")</f>
        <v>&gt;=50%</v>
      </c>
      <c r="J128" s="21">
        <v>4.3</v>
      </c>
      <c r="K128" s="7">
        <v>28829</v>
      </c>
      <c r="L128" s="7">
        <f t="shared" si="6"/>
        <v>2</v>
      </c>
      <c r="M128" s="6" t="s">
        <v>2943</v>
      </c>
      <c r="N128" s="6" t="s">
        <v>2944</v>
      </c>
      <c r="O128" s="6" t="s">
        <v>2945</v>
      </c>
      <c r="P128" s="6" t="s">
        <v>2946</v>
      </c>
      <c r="Q128" s="6" t="str">
        <f>IFERROR(LEFT(C128, FIND("|",C128)-1),C128)</f>
        <v>Computers&amp;Accessories</v>
      </c>
      <c r="R128" s="41">
        <f>E128*K128</f>
        <v>51863371</v>
      </c>
      <c r="S128" s="31">
        <f t="shared" si="7"/>
        <v>123964.7</v>
      </c>
      <c r="T128" s="6" t="str">
        <f>TRIM(RIGHT(C128,LEN(C128)-FIND("@",SUBSTITUTE(C128,"|","@",LEN(C128)-LEN(SUBSTITUTE(C128,"|",""))))))</f>
        <v>Keyboards</v>
      </c>
      <c r="U128" s="33">
        <v>1799</v>
      </c>
    </row>
    <row r="129" spans="1:21">
      <c r="A129" s="5" t="s">
        <v>2181</v>
      </c>
      <c r="B129" s="6" t="s">
        <v>2182</v>
      </c>
      <c r="C129" s="6" t="s">
        <v>1892</v>
      </c>
      <c r="D129" s="24">
        <v>99</v>
      </c>
      <c r="E129" s="36">
        <v>171</v>
      </c>
      <c r="F129" s="36" t="str">
        <f t="shared" si="4"/>
        <v>&lt;200</v>
      </c>
      <c r="G129" s="27">
        <v>0.42</v>
      </c>
      <c r="H129" s="27" t="str">
        <f t="shared" si="5"/>
        <v>25-50%</v>
      </c>
      <c r="I129" s="14" t="str">
        <f>IF(G129&lt;0.5,"&lt;50%","&gt;=50%")</f>
        <v>&lt;50%</v>
      </c>
      <c r="J129" s="21">
        <v>4.5</v>
      </c>
      <c r="K129" s="7">
        <v>11339</v>
      </c>
      <c r="L129" s="7">
        <f t="shared" si="6"/>
        <v>2</v>
      </c>
      <c r="M129" s="6" t="s">
        <v>2183</v>
      </c>
      <c r="N129" s="6" t="s">
        <v>2184</v>
      </c>
      <c r="O129" s="6" t="s">
        <v>2185</v>
      </c>
      <c r="P129" s="6" t="s">
        <v>2186</v>
      </c>
      <c r="Q129" s="6" t="str">
        <f>IFERROR(LEFT(C129, FIND("|",C129)-1),C129)</f>
        <v>Electronics</v>
      </c>
      <c r="R129" s="41">
        <f>E129*K129</f>
        <v>1938969</v>
      </c>
      <c r="S129" s="31">
        <f t="shared" si="7"/>
        <v>51025.5</v>
      </c>
      <c r="T129" s="6" t="str">
        <f>TRIM(RIGHT(C129,LEN(C129)-FIND("@",SUBSTITUTE(C129,"|","@",LEN(C129)-LEN(SUBSTITUTE(C129,"|",""))))))</f>
        <v>WallChargers</v>
      </c>
      <c r="U129" s="33">
        <v>171</v>
      </c>
    </row>
    <row r="130" spans="1:21">
      <c r="A130" s="5" t="s">
        <v>830</v>
      </c>
      <c r="B130" s="6" t="s">
        <v>831</v>
      </c>
      <c r="C130" s="6" t="s">
        <v>62</v>
      </c>
      <c r="D130" s="24">
        <v>249</v>
      </c>
      <c r="E130" s="36">
        <v>399</v>
      </c>
      <c r="F130" s="36" t="str">
        <f t="shared" ref="F130:F193" si="8">IF(E130&lt;200,"&lt;200",IF(E130&lt;=500,"200-500","&gt;500"))</f>
        <v>200-500</v>
      </c>
      <c r="G130" s="27">
        <v>0.38</v>
      </c>
      <c r="H130" s="27" t="str">
        <f t="shared" ref="H130:H193" si="9">IF(G130&lt;10%,"10%", IF(G130&lt;25%,"10-25%", IF(G130&lt;50%,"25-50%","&gt;50%")))</f>
        <v>25-50%</v>
      </c>
      <c r="I130" s="14" t="str">
        <f>IF(G130&lt;0.5,"&lt;50%","&gt;=50%")</f>
        <v>&lt;50%</v>
      </c>
      <c r="J130" s="21">
        <v>3.4</v>
      </c>
      <c r="K130" s="7">
        <v>4642</v>
      </c>
      <c r="L130" s="7">
        <f t="shared" ref="L130:L193" si="10">IF(K130&lt;1000, 1, 2)</f>
        <v>2</v>
      </c>
      <c r="M130" s="6" t="s">
        <v>832</v>
      </c>
      <c r="N130" s="6" t="s">
        <v>833</v>
      </c>
      <c r="O130" s="6" t="s">
        <v>834</v>
      </c>
      <c r="P130" s="6" t="s">
        <v>835</v>
      </c>
      <c r="Q130" s="6" t="str">
        <f>IFERROR(LEFT(C130, FIND("|",C130)-1),C130)</f>
        <v>Computers&amp;Accessories</v>
      </c>
      <c r="R130" s="41">
        <f>E130*K130</f>
        <v>1852158</v>
      </c>
      <c r="S130" s="31">
        <f t="shared" ref="S130:S193" si="11">J130*K130</f>
        <v>15782.8</v>
      </c>
      <c r="T130" s="6" t="str">
        <f>TRIM(RIGHT(C130,LEN(C130)-FIND("@",SUBSTITUTE(C130,"|","@",LEN(C130)-LEN(SUBSTITUTE(C130,"|",""))))))</f>
        <v>WirelessUSBAdapters</v>
      </c>
      <c r="U130" s="33">
        <v>399</v>
      </c>
    </row>
    <row r="131" spans="1:21">
      <c r="A131" s="5" t="s">
        <v>6471</v>
      </c>
      <c r="B131" s="6" t="s">
        <v>6472</v>
      </c>
      <c r="C131" s="6" t="s">
        <v>5210</v>
      </c>
      <c r="D131" s="24">
        <v>999</v>
      </c>
      <c r="E131" s="36">
        <v>1075</v>
      </c>
      <c r="F131" s="36" t="str">
        <f t="shared" si="8"/>
        <v>&gt;500</v>
      </c>
      <c r="G131" s="27">
        <v>7.0000000000000007E-2</v>
      </c>
      <c r="H131" s="27" t="str">
        <f t="shared" si="9"/>
        <v>10%</v>
      </c>
      <c r="I131" s="14" t="str">
        <f>IF(G131&lt;0.5,"&lt;50%","&gt;=50%")</f>
        <v>&lt;50%</v>
      </c>
      <c r="J131" s="21">
        <v>4.0999999999999996</v>
      </c>
      <c r="K131" s="7">
        <v>9275</v>
      </c>
      <c r="L131" s="7">
        <f t="shared" si="10"/>
        <v>2</v>
      </c>
      <c r="M131" s="6" t="s">
        <v>6473</v>
      </c>
      <c r="N131" s="6" t="s">
        <v>6474</v>
      </c>
      <c r="O131" s="6" t="s">
        <v>6475</v>
      </c>
      <c r="P131" s="6" t="s">
        <v>6476</v>
      </c>
      <c r="Q131" s="6" t="str">
        <f>IFERROR(LEFT(C131, FIND("|",C131)-1),C131)</f>
        <v>Home&amp;Kitchen</v>
      </c>
      <c r="R131" s="41">
        <f>E131*K131</f>
        <v>9970625</v>
      </c>
      <c r="S131" s="31">
        <f t="shared" si="11"/>
        <v>38027.5</v>
      </c>
      <c r="T131" s="6" t="str">
        <f>TRIM(RIGHT(C131,LEN(C131)-FIND("@",SUBSTITUTE(C131,"|","@",LEN(C131)-LEN(SUBSTITUTE(C131,"|",""))))))</f>
        <v>ImmersionRods</v>
      </c>
      <c r="U131" s="33">
        <v>1075</v>
      </c>
    </row>
    <row r="132" spans="1:21">
      <c r="A132" s="5" t="s">
        <v>6757</v>
      </c>
      <c r="B132" s="6" t="s">
        <v>6758</v>
      </c>
      <c r="C132" s="6" t="s">
        <v>6759</v>
      </c>
      <c r="D132" s="24">
        <v>635</v>
      </c>
      <c r="E132" s="36">
        <v>635</v>
      </c>
      <c r="F132" s="36" t="str">
        <f t="shared" si="8"/>
        <v>&gt;500</v>
      </c>
      <c r="G132" s="27">
        <v>0</v>
      </c>
      <c r="H132" s="27" t="str">
        <f t="shared" si="9"/>
        <v>10%</v>
      </c>
      <c r="I132" s="14" t="str">
        <f>IF(G132&lt;0.5,"&lt;50%","&gt;=50%")</f>
        <v>&lt;50%</v>
      </c>
      <c r="J132" s="21">
        <v>4.3</v>
      </c>
      <c r="K132" s="7">
        <v>4570</v>
      </c>
      <c r="L132" s="7">
        <f t="shared" si="10"/>
        <v>2</v>
      </c>
      <c r="M132" s="6" t="s">
        <v>6760</v>
      </c>
      <c r="N132" s="6" t="s">
        <v>6761</v>
      </c>
      <c r="O132" s="6" t="s">
        <v>6762</v>
      </c>
      <c r="P132" s="6" t="s">
        <v>6763</v>
      </c>
      <c r="Q132" s="6" t="str">
        <f>IFERROR(LEFT(C132, FIND("|",C132)-1),C132)</f>
        <v>Home&amp;Kitchen</v>
      </c>
      <c r="R132" s="41">
        <f>E132*K132</f>
        <v>2901950</v>
      </c>
      <c r="S132" s="31">
        <f t="shared" si="11"/>
        <v>19651</v>
      </c>
      <c r="T132" s="6" t="str">
        <f>TRIM(RIGHT(C132,LEN(C132)-FIND("@",SUBSTITUTE(C132,"|","@",LEN(C132)-LEN(SUBSTITUTE(C132,"|",""))))))</f>
        <v>StandMixerAccessories</v>
      </c>
      <c r="U132" s="33">
        <v>635</v>
      </c>
    </row>
    <row r="133" spans="1:21">
      <c r="A133" s="5" t="s">
        <v>3668</v>
      </c>
      <c r="B133" s="6" t="s">
        <v>3669</v>
      </c>
      <c r="C133" s="6" t="s">
        <v>2995</v>
      </c>
      <c r="D133" s="24">
        <v>1295</v>
      </c>
      <c r="E133" s="36">
        <v>1795</v>
      </c>
      <c r="F133" s="36" t="str">
        <f t="shared" si="8"/>
        <v>&gt;500</v>
      </c>
      <c r="G133" s="27">
        <v>0.28000000000000003</v>
      </c>
      <c r="H133" s="27" t="str">
        <f t="shared" si="9"/>
        <v>25-50%</v>
      </c>
      <c r="I133" s="14" t="str">
        <f>IF(G133&lt;0.5,"&lt;50%","&gt;=50%")</f>
        <v>&lt;50%</v>
      </c>
      <c r="J133" s="21">
        <v>4.0999999999999996</v>
      </c>
      <c r="K133" s="7">
        <v>25771</v>
      </c>
      <c r="L133" s="7">
        <f t="shared" si="10"/>
        <v>2</v>
      </c>
      <c r="M133" s="6" t="s">
        <v>3670</v>
      </c>
      <c r="N133" s="6" t="s">
        <v>3671</v>
      </c>
      <c r="O133" s="6" t="s">
        <v>3672</v>
      </c>
      <c r="P133" s="6" t="s">
        <v>3673</v>
      </c>
      <c r="Q133" s="6" t="str">
        <f>IFERROR(LEFT(C133, FIND("|",C133)-1),C133)</f>
        <v>Computers&amp;Accessories</v>
      </c>
      <c r="R133" s="41">
        <f>E133*K133</f>
        <v>46258945</v>
      </c>
      <c r="S133" s="31">
        <f t="shared" si="11"/>
        <v>105661.09999999999</v>
      </c>
      <c r="T133" s="6" t="str">
        <f>TRIM(RIGHT(C133,LEN(C133)-FIND("@",SUBSTITUTE(C133,"|","@",LEN(C133)-LEN(SUBSTITUTE(C133,"|",""))))))</f>
        <v>Keyboard&amp;MouseSets</v>
      </c>
      <c r="U133" s="33">
        <v>1795</v>
      </c>
    </row>
    <row r="134" spans="1:21">
      <c r="A134" s="5" t="s">
        <v>5565</v>
      </c>
      <c r="B134" s="6" t="s">
        <v>5566</v>
      </c>
      <c r="C134" s="6" t="s">
        <v>5050</v>
      </c>
      <c r="D134" s="24">
        <v>1099</v>
      </c>
      <c r="E134" s="36">
        <v>1899</v>
      </c>
      <c r="F134" s="36" t="str">
        <f t="shared" si="8"/>
        <v>&gt;500</v>
      </c>
      <c r="G134" s="27">
        <v>0.42</v>
      </c>
      <c r="H134" s="27" t="str">
        <f t="shared" si="9"/>
        <v>25-50%</v>
      </c>
      <c r="I134" s="14" t="str">
        <f>IF(G134&lt;0.5,"&lt;50%","&gt;=50%")</f>
        <v>&lt;50%</v>
      </c>
      <c r="J134" s="21">
        <v>4.3</v>
      </c>
      <c r="K134" s="7">
        <v>15276</v>
      </c>
      <c r="L134" s="7">
        <f t="shared" si="10"/>
        <v>2</v>
      </c>
      <c r="M134" s="6" t="s">
        <v>5567</v>
      </c>
      <c r="N134" s="6" t="s">
        <v>5568</v>
      </c>
      <c r="O134" s="6" t="s">
        <v>5569</v>
      </c>
      <c r="P134" s="6" t="s">
        <v>5570</v>
      </c>
      <c r="Q134" s="6" t="str">
        <f>IFERROR(LEFT(C134, FIND("|",C134)-1),C134)</f>
        <v>Home&amp;Kitchen</v>
      </c>
      <c r="R134" s="41">
        <f>E134*K134</f>
        <v>29009124</v>
      </c>
      <c r="S134" s="31">
        <f t="shared" si="11"/>
        <v>65686.8</v>
      </c>
      <c r="T134" s="6" t="str">
        <f>TRIM(RIGHT(C134,LEN(C134)-FIND("@",SUBSTITUTE(C134,"|","@",LEN(C134)-LEN(SUBSTITUTE(C134,"|",""))))))</f>
        <v>DigitalKitchenScales</v>
      </c>
      <c r="U134" s="33">
        <v>1899</v>
      </c>
    </row>
    <row r="135" spans="1:21">
      <c r="A135" s="5" t="s">
        <v>501</v>
      </c>
      <c r="B135" s="6" t="s">
        <v>502</v>
      </c>
      <c r="C135" s="6" t="s">
        <v>62</v>
      </c>
      <c r="D135" s="24">
        <v>269</v>
      </c>
      <c r="E135" s="36">
        <v>800</v>
      </c>
      <c r="F135" s="36" t="str">
        <f t="shared" si="8"/>
        <v>&gt;500</v>
      </c>
      <c r="G135" s="27">
        <v>0.66</v>
      </c>
      <c r="H135" s="27" t="str">
        <f t="shared" si="9"/>
        <v>&gt;50%</v>
      </c>
      <c r="I135" s="14" t="str">
        <f>IF(G135&lt;0.5,"&lt;50%","&gt;=50%")</f>
        <v>&gt;=50%</v>
      </c>
      <c r="J135" s="21">
        <v>3.6</v>
      </c>
      <c r="K135" s="7">
        <v>10134</v>
      </c>
      <c r="L135" s="7">
        <f t="shared" si="10"/>
        <v>2</v>
      </c>
      <c r="M135" s="6" t="s">
        <v>503</v>
      </c>
      <c r="N135" s="6" t="s">
        <v>504</v>
      </c>
      <c r="O135" s="6" t="s">
        <v>505</v>
      </c>
      <c r="P135" s="6" t="s">
        <v>506</v>
      </c>
      <c r="Q135" s="6" t="str">
        <f>IFERROR(LEFT(C135, FIND("|",C135)-1),C135)</f>
        <v>Computers&amp;Accessories</v>
      </c>
      <c r="R135" s="41">
        <f>E135*K135</f>
        <v>8107200</v>
      </c>
      <c r="S135" s="31">
        <f t="shared" si="11"/>
        <v>36482.400000000001</v>
      </c>
      <c r="T135" s="6" t="str">
        <f>TRIM(RIGHT(C135,LEN(C135)-FIND("@",SUBSTITUTE(C135,"|","@",LEN(C135)-LEN(SUBSTITUTE(C135,"|",""))))))</f>
        <v>WirelessUSBAdapters</v>
      </c>
      <c r="U135" s="33">
        <v>800</v>
      </c>
    </row>
    <row r="136" spans="1:21">
      <c r="A136" s="5" t="s">
        <v>7729</v>
      </c>
      <c r="B136" s="6" t="s">
        <v>7730</v>
      </c>
      <c r="C136" s="6" t="s">
        <v>5343</v>
      </c>
      <c r="D136" s="24">
        <v>2863</v>
      </c>
      <c r="E136" s="36">
        <v>3690</v>
      </c>
      <c r="F136" s="36" t="str">
        <f t="shared" si="8"/>
        <v>&gt;500</v>
      </c>
      <c r="G136" s="27">
        <v>0.22</v>
      </c>
      <c r="H136" s="27" t="str">
        <f t="shared" si="9"/>
        <v>10-25%</v>
      </c>
      <c r="I136" s="14" t="str">
        <f>IF(G136&lt;0.5,"&lt;50%","&gt;=50%")</f>
        <v>&lt;50%</v>
      </c>
      <c r="J136" s="21">
        <v>4.3</v>
      </c>
      <c r="K136" s="7">
        <v>6987</v>
      </c>
      <c r="L136" s="7">
        <f t="shared" si="10"/>
        <v>2</v>
      </c>
      <c r="M136" s="6" t="s">
        <v>7731</v>
      </c>
      <c r="N136" s="6" t="s">
        <v>7732</v>
      </c>
      <c r="O136" s="6" t="s">
        <v>7733</v>
      </c>
      <c r="P136" s="6" t="s">
        <v>7734</v>
      </c>
      <c r="Q136" s="6" t="str">
        <f>IFERROR(LEFT(C136, FIND("|",C136)-1),C136)</f>
        <v>Home&amp;Kitchen</v>
      </c>
      <c r="R136" s="41">
        <f>E136*K136</f>
        <v>25782030</v>
      </c>
      <c r="S136" s="31">
        <f t="shared" si="11"/>
        <v>30044.1</v>
      </c>
      <c r="T136" s="6" t="str">
        <f>TRIM(RIGHT(C136,LEN(C136)-FIND("@",SUBSTITUTE(C136,"|","@",LEN(C136)-LEN(SUBSTITUTE(C136,"|",""))))))</f>
        <v>SandwichMakers</v>
      </c>
      <c r="U136" s="33">
        <v>3690</v>
      </c>
    </row>
    <row r="137" spans="1:21">
      <c r="A137" s="5" t="s">
        <v>4754</v>
      </c>
      <c r="B137" s="6" t="s">
        <v>4755</v>
      </c>
      <c r="C137" s="6" t="s">
        <v>2942</v>
      </c>
      <c r="D137" s="24">
        <v>2640</v>
      </c>
      <c r="E137" s="36">
        <v>3195</v>
      </c>
      <c r="F137" s="36" t="str">
        <f t="shared" si="8"/>
        <v>&gt;500</v>
      </c>
      <c r="G137" s="27">
        <v>0.17</v>
      </c>
      <c r="H137" s="27" t="str">
        <f t="shared" si="9"/>
        <v>10-25%</v>
      </c>
      <c r="I137" s="14" t="str">
        <f>IF(G137&lt;0.5,"&lt;50%","&gt;=50%")</f>
        <v>&lt;50%</v>
      </c>
      <c r="J137" s="21">
        <v>4.5</v>
      </c>
      <c r="K137" s="7">
        <v>16146</v>
      </c>
      <c r="L137" s="7">
        <f t="shared" si="10"/>
        <v>2</v>
      </c>
      <c r="M137" s="6" t="s">
        <v>4756</v>
      </c>
      <c r="N137" s="6" t="s">
        <v>4757</v>
      </c>
      <c r="O137" s="6" t="s">
        <v>4758</v>
      </c>
      <c r="P137" s="6" t="s">
        <v>4759</v>
      </c>
      <c r="Q137" s="6" t="str">
        <f>IFERROR(LEFT(C137, FIND("|",C137)-1),C137)</f>
        <v>Computers&amp;Accessories</v>
      </c>
      <c r="R137" s="41">
        <f>E137*K137</f>
        <v>51586470</v>
      </c>
      <c r="S137" s="31">
        <f t="shared" si="11"/>
        <v>72657</v>
      </c>
      <c r="T137" s="6" t="str">
        <f>TRIM(RIGHT(C137,LEN(C137)-FIND("@",SUBSTITUTE(C137,"|","@",LEN(C137)-LEN(SUBSTITUTE(C137,"|",""))))))</f>
        <v>Keyboards</v>
      </c>
      <c r="U137" s="33">
        <v>3195</v>
      </c>
    </row>
    <row r="138" spans="1:21">
      <c r="A138" s="5" t="s">
        <v>6981</v>
      </c>
      <c r="B138" s="6" t="s">
        <v>6982</v>
      </c>
      <c r="C138" s="6" t="s">
        <v>5134</v>
      </c>
      <c r="D138" s="24">
        <v>5365</v>
      </c>
      <c r="E138" s="36">
        <v>7445</v>
      </c>
      <c r="F138" s="36" t="str">
        <f t="shared" si="8"/>
        <v>&gt;500</v>
      </c>
      <c r="G138" s="27">
        <v>0.28000000000000003</v>
      </c>
      <c r="H138" s="27" t="str">
        <f t="shared" si="9"/>
        <v>25-50%</v>
      </c>
      <c r="I138" s="14" t="str">
        <f>IF(G138&lt;0.5,"&lt;50%","&gt;=50%")</f>
        <v>&lt;50%</v>
      </c>
      <c r="J138" s="21">
        <v>3.9</v>
      </c>
      <c r="K138" s="7">
        <v>3584</v>
      </c>
      <c r="L138" s="7">
        <f t="shared" si="10"/>
        <v>2</v>
      </c>
      <c r="M138" s="6" t="s">
        <v>6983</v>
      </c>
      <c r="N138" s="6" t="s">
        <v>6984</v>
      </c>
      <c r="O138" s="6" t="s">
        <v>6985</v>
      </c>
      <c r="P138" s="6" t="s">
        <v>6986</v>
      </c>
      <c r="Q138" s="6" t="str">
        <f>IFERROR(LEFT(C138, FIND("|",C138)-1),C138)</f>
        <v>Home&amp;Kitchen</v>
      </c>
      <c r="R138" s="41">
        <f>E138*K138</f>
        <v>26682880</v>
      </c>
      <c r="S138" s="31">
        <f t="shared" si="11"/>
        <v>13977.6</v>
      </c>
      <c r="T138" s="6" t="str">
        <f>TRIM(RIGHT(C138,LEN(C138)-FIND("@",SUBSTITUTE(C138,"|","@",LEN(C138)-LEN(SUBSTITUTE(C138,"|",""))))))</f>
        <v>InstantWaterHeaters</v>
      </c>
      <c r="U138" s="33">
        <v>7445</v>
      </c>
    </row>
    <row r="139" spans="1:21">
      <c r="A139" s="5" t="s">
        <v>277</v>
      </c>
      <c r="B139" s="6" t="s">
        <v>278</v>
      </c>
      <c r="C139" s="6" t="s">
        <v>81</v>
      </c>
      <c r="D139" s="24">
        <v>309</v>
      </c>
      <c r="E139" s="36">
        <v>475</v>
      </c>
      <c r="F139" s="36" t="str">
        <f t="shared" si="8"/>
        <v>200-500</v>
      </c>
      <c r="G139" s="27">
        <v>0.35</v>
      </c>
      <c r="H139" s="27" t="str">
        <f t="shared" si="9"/>
        <v>25-50%</v>
      </c>
      <c r="I139" s="14" t="str">
        <f>IF(G139&lt;0.5,"&lt;50%","&gt;=50%")</f>
        <v>&lt;50%</v>
      </c>
      <c r="J139" s="21">
        <v>4.4000000000000004</v>
      </c>
      <c r="K139" s="7">
        <v>426973</v>
      </c>
      <c r="L139" s="7">
        <f t="shared" si="10"/>
        <v>2</v>
      </c>
      <c r="M139" s="6" t="s">
        <v>279</v>
      </c>
      <c r="N139" s="6" t="s">
        <v>83</v>
      </c>
      <c r="O139" s="6" t="s">
        <v>84</v>
      </c>
      <c r="P139" s="6" t="s">
        <v>85</v>
      </c>
      <c r="Q139" s="6" t="str">
        <f>IFERROR(LEFT(C139, FIND("|",C139)-1),C139)</f>
        <v>Electronics</v>
      </c>
      <c r="R139" s="41">
        <f>E139*K139</f>
        <v>202812175</v>
      </c>
      <c r="S139" s="31">
        <f t="shared" si="11"/>
        <v>1878681.2000000002</v>
      </c>
      <c r="T139" s="6" t="str">
        <f>TRIM(RIGHT(C139,LEN(C139)-FIND("@",SUBSTITUTE(C139,"|","@",LEN(C139)-LEN(SUBSTITUTE(C139,"|",""))))))</f>
        <v>HDMICables</v>
      </c>
      <c r="U139" s="33">
        <v>475</v>
      </c>
    </row>
    <row r="140" spans="1:21">
      <c r="A140" s="5" t="s">
        <v>375</v>
      </c>
      <c r="B140" s="6" t="s">
        <v>376</v>
      </c>
      <c r="C140" s="6" t="s">
        <v>81</v>
      </c>
      <c r="D140" s="24">
        <v>309</v>
      </c>
      <c r="E140" s="36">
        <v>1400</v>
      </c>
      <c r="F140" s="36" t="str">
        <f t="shared" si="8"/>
        <v>&gt;500</v>
      </c>
      <c r="G140" s="27">
        <v>0.78</v>
      </c>
      <c r="H140" s="27" t="str">
        <f t="shared" si="9"/>
        <v>&gt;50%</v>
      </c>
      <c r="I140" s="14" t="str">
        <f>IF(G140&lt;0.5,"&lt;50%","&gt;=50%")</f>
        <v>&gt;=50%</v>
      </c>
      <c r="J140" s="21">
        <v>4.4000000000000004</v>
      </c>
      <c r="K140" s="7">
        <v>426973</v>
      </c>
      <c r="L140" s="7">
        <f t="shared" si="10"/>
        <v>2</v>
      </c>
      <c r="M140" s="6" t="s">
        <v>377</v>
      </c>
      <c r="N140" s="6" t="s">
        <v>83</v>
      </c>
      <c r="O140" s="6" t="s">
        <v>84</v>
      </c>
      <c r="P140" s="6" t="s">
        <v>85</v>
      </c>
      <c r="Q140" s="6" t="str">
        <f>IFERROR(LEFT(C140, FIND("|",C140)-1),C140)</f>
        <v>Electronics</v>
      </c>
      <c r="R140" s="41">
        <f>E140*K140</f>
        <v>597762200</v>
      </c>
      <c r="S140" s="31">
        <f t="shared" si="11"/>
        <v>1878681.2000000002</v>
      </c>
      <c r="T140" s="6" t="str">
        <f>TRIM(RIGHT(C140,LEN(C140)-FIND("@",SUBSTITUTE(C140,"|","@",LEN(C140)-LEN(SUBSTITUTE(C140,"|",""))))))</f>
        <v>HDMICables</v>
      </c>
      <c r="U140" s="33">
        <v>1400</v>
      </c>
    </row>
    <row r="141" spans="1:21">
      <c r="A141" s="5" t="s">
        <v>2960</v>
      </c>
      <c r="B141" s="6" t="s">
        <v>2961</v>
      </c>
      <c r="C141" s="6" t="s">
        <v>2962</v>
      </c>
      <c r="D141" s="24">
        <v>266</v>
      </c>
      <c r="E141" s="36">
        <v>315</v>
      </c>
      <c r="F141" s="36" t="str">
        <f t="shared" si="8"/>
        <v>200-500</v>
      </c>
      <c r="G141" s="27">
        <v>0.16</v>
      </c>
      <c r="H141" s="27" t="str">
        <f t="shared" si="9"/>
        <v>10-25%</v>
      </c>
      <c r="I141" s="14" t="str">
        <f>IF(G141&lt;0.5,"&lt;50%","&gt;=50%")</f>
        <v>&lt;50%</v>
      </c>
      <c r="J141" s="21">
        <v>4.5</v>
      </c>
      <c r="K141" s="7">
        <v>28030</v>
      </c>
      <c r="L141" s="7">
        <f t="shared" si="10"/>
        <v>2</v>
      </c>
      <c r="M141" s="6" t="s">
        <v>2963</v>
      </c>
      <c r="N141" s="6" t="s">
        <v>2964</v>
      </c>
      <c r="O141" s="6" t="s">
        <v>2965</v>
      </c>
      <c r="P141" s="6" t="s">
        <v>2966</v>
      </c>
      <c r="Q141" s="6" t="str">
        <f>IFERROR(LEFT(C141, FIND("|",C141)-1),C141)</f>
        <v>Electronics</v>
      </c>
      <c r="R141" s="41">
        <f>E141*K141</f>
        <v>8829450</v>
      </c>
      <c r="S141" s="31">
        <f t="shared" si="11"/>
        <v>126135</v>
      </c>
      <c r="T141" s="6" t="str">
        <f>TRIM(RIGHT(C141,LEN(C141)-FIND("@",SUBSTITUTE(C141,"|","@",LEN(C141)-LEN(SUBSTITUTE(C141,"|",""))))))</f>
        <v>DisposableBatteries</v>
      </c>
      <c r="U141" s="33">
        <v>315</v>
      </c>
    </row>
    <row r="142" spans="1:21">
      <c r="A142" s="5" t="s">
        <v>4977</v>
      </c>
      <c r="B142" s="6" t="s">
        <v>4978</v>
      </c>
      <c r="C142" s="6" t="s">
        <v>2962</v>
      </c>
      <c r="D142" s="24">
        <v>380</v>
      </c>
      <c r="E142" s="36">
        <v>400</v>
      </c>
      <c r="F142" s="36" t="str">
        <f t="shared" si="8"/>
        <v>200-500</v>
      </c>
      <c r="G142" s="27">
        <v>0.05</v>
      </c>
      <c r="H142" s="27" t="str">
        <f t="shared" si="9"/>
        <v>10%</v>
      </c>
      <c r="I142" s="14" t="str">
        <f>IF(G142&lt;0.5,"&lt;50%","&gt;=50%")</f>
        <v>&lt;50%</v>
      </c>
      <c r="J142" s="21">
        <v>4.4000000000000004</v>
      </c>
      <c r="K142" s="7">
        <v>2111</v>
      </c>
      <c r="L142" s="7">
        <f t="shared" si="10"/>
        <v>2</v>
      </c>
      <c r="M142" s="6" t="s">
        <v>4979</v>
      </c>
      <c r="N142" s="6" t="s">
        <v>4980</v>
      </c>
      <c r="O142" s="6" t="s">
        <v>4981</v>
      </c>
      <c r="P142" s="6" t="s">
        <v>4982</v>
      </c>
      <c r="Q142" s="6" t="str">
        <f>IFERROR(LEFT(C142, FIND("|",C142)-1),C142)</f>
        <v>Electronics</v>
      </c>
      <c r="R142" s="41">
        <f>E142*K142</f>
        <v>844400</v>
      </c>
      <c r="S142" s="31">
        <f t="shared" si="11"/>
        <v>9288.4000000000015</v>
      </c>
      <c r="T142" s="6" t="str">
        <f>TRIM(RIGHT(C142,LEN(C142)-FIND("@",SUBSTITUTE(C142,"|","@",LEN(C142)-LEN(SUBSTITUTE(C142,"|",""))))))</f>
        <v>DisposableBatteries</v>
      </c>
      <c r="U142" s="33">
        <v>400</v>
      </c>
    </row>
    <row r="143" spans="1:21">
      <c r="A143" s="5" t="s">
        <v>7548</v>
      </c>
      <c r="B143" s="6" t="s">
        <v>7549</v>
      </c>
      <c r="C143" s="6" t="s">
        <v>7111</v>
      </c>
      <c r="D143" s="24">
        <v>1199</v>
      </c>
      <c r="E143" s="36">
        <v>2400</v>
      </c>
      <c r="F143" s="36" t="str">
        <f t="shared" si="8"/>
        <v>&gt;500</v>
      </c>
      <c r="G143" s="27">
        <v>0.5</v>
      </c>
      <c r="H143" s="27" t="str">
        <f t="shared" si="9"/>
        <v>&gt;50%</v>
      </c>
      <c r="I143" s="14" t="str">
        <f>IF(G143&lt;0.5,"&lt;50%","&gt;=50%")</f>
        <v>&gt;=50%</v>
      </c>
      <c r="J143" s="21">
        <v>3.9</v>
      </c>
      <c r="K143" s="7">
        <v>1202</v>
      </c>
      <c r="L143" s="7">
        <f t="shared" si="10"/>
        <v>2</v>
      </c>
      <c r="M143" s="6" t="s">
        <v>7550</v>
      </c>
      <c r="N143" s="6" t="s">
        <v>7551</v>
      </c>
      <c r="O143" s="6" t="s">
        <v>7552</v>
      </c>
      <c r="P143" s="6" t="s">
        <v>7553</v>
      </c>
      <c r="Q143" s="6" t="str">
        <f>IFERROR(LEFT(C143, FIND("|",C143)-1),C143)</f>
        <v>Home&amp;Kitchen</v>
      </c>
      <c r="R143" s="41">
        <f>E143*K143</f>
        <v>2884800</v>
      </c>
      <c r="S143" s="31">
        <f t="shared" si="11"/>
        <v>4687.8</v>
      </c>
      <c r="T143" s="6" t="str">
        <f>TRIM(RIGHT(C143,LEN(C143)-FIND("@",SUBSTITUTE(C143,"|","@",LEN(C143)-LEN(SUBSTITUTE(C143,"|",""))))))</f>
        <v>WaffleMakers&amp;Irons</v>
      </c>
      <c r="U143" s="33">
        <v>2400</v>
      </c>
    </row>
    <row r="144" spans="1:21">
      <c r="A144" s="5" t="s">
        <v>682</v>
      </c>
      <c r="B144" s="6" t="s">
        <v>683</v>
      </c>
      <c r="C144" s="6" t="s">
        <v>81</v>
      </c>
      <c r="D144" s="24">
        <v>799</v>
      </c>
      <c r="E144" s="36">
        <v>1700</v>
      </c>
      <c r="F144" s="36" t="str">
        <f t="shared" si="8"/>
        <v>&gt;500</v>
      </c>
      <c r="G144" s="27">
        <v>0.53</v>
      </c>
      <c r="H144" s="27" t="str">
        <f t="shared" si="9"/>
        <v>&gt;50%</v>
      </c>
      <c r="I144" s="14" t="str">
        <f>IF(G144&lt;0.5,"&lt;50%","&gt;=50%")</f>
        <v>&gt;=50%</v>
      </c>
      <c r="J144" s="21">
        <v>4.0999999999999996</v>
      </c>
      <c r="K144" s="7">
        <v>28638</v>
      </c>
      <c r="L144" s="7">
        <f t="shared" si="10"/>
        <v>2</v>
      </c>
      <c r="M144" s="6" t="s">
        <v>684</v>
      </c>
      <c r="N144" s="6" t="s">
        <v>685</v>
      </c>
      <c r="O144" s="6" t="s">
        <v>686</v>
      </c>
      <c r="P144" s="6" t="s">
        <v>687</v>
      </c>
      <c r="Q144" s="6" t="str">
        <f>IFERROR(LEFT(C144, FIND("|",C144)-1),C144)</f>
        <v>Electronics</v>
      </c>
      <c r="R144" s="41">
        <f>E144*K144</f>
        <v>48684600</v>
      </c>
      <c r="S144" s="31">
        <f t="shared" si="11"/>
        <v>117415.79999999999</v>
      </c>
      <c r="T144" s="6" t="str">
        <f>TRIM(RIGHT(C144,LEN(C144)-FIND("@",SUBSTITUTE(C144,"|","@",LEN(C144)-LEN(SUBSTITUTE(C144,"|",""))))))</f>
        <v>HDMICables</v>
      </c>
      <c r="U144" s="33">
        <v>1700</v>
      </c>
    </row>
    <row r="145" spans="1:21">
      <c r="A145" s="5" t="s">
        <v>3310</v>
      </c>
      <c r="B145" s="6" t="s">
        <v>3311</v>
      </c>
      <c r="C145" s="6" t="s">
        <v>3312</v>
      </c>
      <c r="D145" s="24">
        <v>479</v>
      </c>
      <c r="E145" s="36">
        <v>599</v>
      </c>
      <c r="F145" s="36" t="str">
        <f t="shared" si="8"/>
        <v>&gt;500</v>
      </c>
      <c r="G145" s="27">
        <v>0.2</v>
      </c>
      <c r="H145" s="27" t="str">
        <f t="shared" si="9"/>
        <v>10-25%</v>
      </c>
      <c r="I145" s="14" t="str">
        <f>IF(G145&lt;0.5,"&lt;50%","&gt;=50%")</f>
        <v>&lt;50%</v>
      </c>
      <c r="J145" s="21">
        <v>4.3</v>
      </c>
      <c r="K145" s="7">
        <v>11687</v>
      </c>
      <c r="L145" s="7">
        <f t="shared" si="10"/>
        <v>2</v>
      </c>
      <c r="M145" s="6" t="s">
        <v>3313</v>
      </c>
      <c r="N145" s="6" t="s">
        <v>3314</v>
      </c>
      <c r="O145" s="6" t="s">
        <v>3315</v>
      </c>
      <c r="P145" s="6" t="s">
        <v>3316</v>
      </c>
      <c r="Q145" s="6" t="str">
        <f>IFERROR(LEFT(C145, FIND("|",C145)-1),C145)</f>
        <v>Electronics</v>
      </c>
      <c r="R145" s="41">
        <f>E145*K145</f>
        <v>7000513</v>
      </c>
      <c r="S145" s="31">
        <f t="shared" si="11"/>
        <v>50254.1</v>
      </c>
      <c r="T145" s="6" t="str">
        <f>TRIM(RIGHT(C145,LEN(C145)-FIND("@",SUBSTITUTE(C145,"|","@",LEN(C145)-LEN(SUBSTITUTE(C145,"|",""))))))</f>
        <v>RechargeableBatteries</v>
      </c>
      <c r="U145" s="33">
        <v>599</v>
      </c>
    </row>
    <row r="146" spans="1:21">
      <c r="A146" s="5" t="s">
        <v>973</v>
      </c>
      <c r="B146" s="6" t="s">
        <v>974</v>
      </c>
      <c r="C146" s="6" t="s">
        <v>13</v>
      </c>
      <c r="D146" s="24">
        <v>849</v>
      </c>
      <c r="E146" s="36">
        <v>999</v>
      </c>
      <c r="F146" s="36" t="str">
        <f t="shared" si="8"/>
        <v>&gt;500</v>
      </c>
      <c r="G146" s="27">
        <v>0.15</v>
      </c>
      <c r="H146" s="27" t="str">
        <f t="shared" si="9"/>
        <v>10-25%</v>
      </c>
      <c r="I146" s="14" t="str">
        <f>IF(G146&lt;0.5,"&lt;50%","&gt;=50%")</f>
        <v>&lt;50%</v>
      </c>
      <c r="J146" s="21">
        <v>4.0999999999999996</v>
      </c>
      <c r="K146" s="7">
        <v>6736</v>
      </c>
      <c r="L146" s="7">
        <f t="shared" si="10"/>
        <v>2</v>
      </c>
      <c r="M146" s="6" t="s">
        <v>975</v>
      </c>
      <c r="N146" s="6" t="s">
        <v>976</v>
      </c>
      <c r="O146" s="6" t="s">
        <v>977</v>
      </c>
      <c r="P146" s="6" t="s">
        <v>978</v>
      </c>
      <c r="Q146" s="6" t="str">
        <f>IFERROR(LEFT(C146, FIND("|",C146)-1),C146)</f>
        <v>Computers&amp;Accessories</v>
      </c>
      <c r="R146" s="41">
        <f>E146*K146</f>
        <v>6729264</v>
      </c>
      <c r="S146" s="31">
        <f t="shared" si="11"/>
        <v>27617.599999999999</v>
      </c>
      <c r="T146" s="6" t="str">
        <f>TRIM(RIGHT(C146,LEN(C146)-FIND("@",SUBSTITUTE(C146,"|","@",LEN(C146)-LEN(SUBSTITUTE(C146,"|",""))))))</f>
        <v>USBCables</v>
      </c>
      <c r="U146" s="33">
        <v>999</v>
      </c>
    </row>
    <row r="147" spans="1:21">
      <c r="A147" s="5" t="s">
        <v>1218</v>
      </c>
      <c r="B147" s="6" t="s">
        <v>1219</v>
      </c>
      <c r="C147" s="6" t="s">
        <v>13</v>
      </c>
      <c r="D147" s="24">
        <v>799</v>
      </c>
      <c r="E147" s="36">
        <v>1749</v>
      </c>
      <c r="F147" s="36" t="str">
        <f t="shared" si="8"/>
        <v>&gt;500</v>
      </c>
      <c r="G147" s="27">
        <v>0.54</v>
      </c>
      <c r="H147" s="27" t="str">
        <f t="shared" si="9"/>
        <v>&gt;50%</v>
      </c>
      <c r="I147" s="14" t="str">
        <f>IF(G147&lt;0.5,"&lt;50%","&gt;=50%")</f>
        <v>&gt;=50%</v>
      </c>
      <c r="J147" s="21">
        <v>4.0999999999999996</v>
      </c>
      <c r="K147" s="7">
        <v>5626</v>
      </c>
      <c r="L147" s="7">
        <f t="shared" si="10"/>
        <v>2</v>
      </c>
      <c r="M147" s="6" t="s">
        <v>1220</v>
      </c>
      <c r="N147" s="6" t="s">
        <v>1221</v>
      </c>
      <c r="O147" s="6" t="s">
        <v>1222</v>
      </c>
      <c r="P147" s="6" t="s">
        <v>1223</v>
      </c>
      <c r="Q147" s="6" t="str">
        <f>IFERROR(LEFT(C147, FIND("|",C147)-1),C147)</f>
        <v>Computers&amp;Accessories</v>
      </c>
      <c r="R147" s="41">
        <f>E147*K147</f>
        <v>9839874</v>
      </c>
      <c r="S147" s="31">
        <f t="shared" si="11"/>
        <v>23066.6</v>
      </c>
      <c r="T147" s="6" t="str">
        <f>TRIM(RIGHT(C147,LEN(C147)-FIND("@",SUBSTITUTE(C147,"|","@",LEN(C147)-LEN(SUBSTITUTE(C147,"|",""))))))</f>
        <v>USBCables</v>
      </c>
      <c r="U147" s="33">
        <v>1749</v>
      </c>
    </row>
    <row r="148" spans="1:21">
      <c r="A148" s="5" t="s">
        <v>1585</v>
      </c>
      <c r="B148" s="6" t="s">
        <v>1586</v>
      </c>
      <c r="C148" s="6" t="s">
        <v>81</v>
      </c>
      <c r="D148" s="24">
        <v>185</v>
      </c>
      <c r="E148" s="36">
        <v>499</v>
      </c>
      <c r="F148" s="36" t="str">
        <f t="shared" si="8"/>
        <v>200-500</v>
      </c>
      <c r="G148" s="27">
        <v>0.63</v>
      </c>
      <c r="H148" s="27" t="str">
        <f t="shared" si="9"/>
        <v>&gt;50%</v>
      </c>
      <c r="I148" s="14" t="str">
        <f>IF(G148&lt;0.5,"&lt;50%","&gt;=50%")</f>
        <v>&gt;=50%</v>
      </c>
      <c r="J148" s="21">
        <v>4.2</v>
      </c>
      <c r="K148" s="7">
        <v>25</v>
      </c>
      <c r="L148" s="7">
        <f t="shared" si="10"/>
        <v>1</v>
      </c>
      <c r="M148" s="6" t="s">
        <v>1587</v>
      </c>
      <c r="N148" s="6" t="s">
        <v>1588</v>
      </c>
      <c r="O148" s="6" t="s">
        <v>1589</v>
      </c>
      <c r="P148" s="6" t="s">
        <v>1590</v>
      </c>
      <c r="Q148" s="6" t="str">
        <f>IFERROR(LEFT(C148, FIND("|",C148)-1),C148)</f>
        <v>Electronics</v>
      </c>
      <c r="R148" s="41">
        <f>E148*K148</f>
        <v>12475</v>
      </c>
      <c r="S148" s="31">
        <f t="shared" si="11"/>
        <v>105</v>
      </c>
      <c r="T148" s="6" t="str">
        <f>TRIM(RIGHT(C148,LEN(C148)-FIND("@",SUBSTITUTE(C148,"|","@",LEN(C148)-LEN(SUBSTITUTE(C148,"|",""))))))</f>
        <v>HDMICables</v>
      </c>
      <c r="U148" s="33">
        <v>499</v>
      </c>
    </row>
    <row r="149" spans="1:21">
      <c r="A149" s="5" t="s">
        <v>3760</v>
      </c>
      <c r="B149" s="6" t="s">
        <v>3761</v>
      </c>
      <c r="C149" s="6" t="s">
        <v>3762</v>
      </c>
      <c r="D149" s="24">
        <v>3299</v>
      </c>
      <c r="E149" s="36">
        <v>4100</v>
      </c>
      <c r="F149" s="36" t="str">
        <f t="shared" si="8"/>
        <v>&gt;500</v>
      </c>
      <c r="G149" s="27">
        <v>0.2</v>
      </c>
      <c r="H149" s="27" t="str">
        <f t="shared" si="9"/>
        <v>10-25%</v>
      </c>
      <c r="I149" s="14" t="str">
        <f>IF(G149&lt;0.5,"&lt;50%","&gt;=50%")</f>
        <v>&lt;50%</v>
      </c>
      <c r="J149" s="21">
        <v>3.9</v>
      </c>
      <c r="K149" s="7">
        <v>15783</v>
      </c>
      <c r="L149" s="7">
        <f t="shared" si="10"/>
        <v>2</v>
      </c>
      <c r="M149" s="6" t="s">
        <v>3763</v>
      </c>
      <c r="N149" s="6" t="s">
        <v>3764</v>
      </c>
      <c r="O149" s="6" t="s">
        <v>3765</v>
      </c>
      <c r="P149" s="6" t="s">
        <v>3766</v>
      </c>
      <c r="Q149" s="6" t="str">
        <f>IFERROR(LEFT(C149, FIND("|",C149)-1),C149)</f>
        <v>Computers&amp;Accessories</v>
      </c>
      <c r="R149" s="41">
        <f>E149*K149</f>
        <v>64710300</v>
      </c>
      <c r="S149" s="31">
        <f t="shared" si="11"/>
        <v>61553.7</v>
      </c>
      <c r="T149" s="6" t="str">
        <f>TRIM(RIGHT(C149,LEN(C149)-FIND("@",SUBSTITUTE(C149,"|","@",LEN(C149)-LEN(SUBSTITUTE(C149,"|",""))))))</f>
        <v>UninterruptedPowerSupplies</v>
      </c>
      <c r="U149" s="33">
        <v>4100</v>
      </c>
    </row>
    <row r="150" spans="1:21">
      <c r="A150" s="5" t="s">
        <v>4030</v>
      </c>
      <c r="B150" s="6" t="s">
        <v>4031</v>
      </c>
      <c r="C150" s="6" t="s">
        <v>3193</v>
      </c>
      <c r="D150" s="24">
        <v>1799</v>
      </c>
      <c r="E150" s="36">
        <v>2911</v>
      </c>
      <c r="F150" s="36" t="str">
        <f t="shared" si="8"/>
        <v>&gt;500</v>
      </c>
      <c r="G150" s="27">
        <v>0.38</v>
      </c>
      <c r="H150" s="27" t="str">
        <f t="shared" si="9"/>
        <v>25-50%</v>
      </c>
      <c r="I150" s="14" t="str">
        <f>IF(G150&lt;0.5,"&lt;50%","&gt;=50%")</f>
        <v>&lt;50%</v>
      </c>
      <c r="J150" s="21">
        <v>4.3</v>
      </c>
      <c r="K150" s="7">
        <v>20342</v>
      </c>
      <c r="L150" s="7">
        <f t="shared" si="10"/>
        <v>2</v>
      </c>
      <c r="M150" s="6" t="s">
        <v>4032</v>
      </c>
      <c r="N150" s="6" t="s">
        <v>4033</v>
      </c>
      <c r="O150" s="6" t="s">
        <v>4034</v>
      </c>
      <c r="P150" s="6" t="s">
        <v>4035</v>
      </c>
      <c r="Q150" s="6" t="str">
        <f>IFERROR(LEFT(C150, FIND("|",C150)-1),C150)</f>
        <v>Computers&amp;Accessories</v>
      </c>
      <c r="R150" s="41">
        <f>E150*K150</f>
        <v>59215562</v>
      </c>
      <c r="S150" s="31">
        <f t="shared" si="11"/>
        <v>87470.599999999991</v>
      </c>
      <c r="T150" s="6" t="str">
        <f>TRIM(RIGHT(C150,LEN(C150)-FIND("@",SUBSTITUTE(C150,"|","@",LEN(C150)-LEN(SUBSTITUTE(C150,"|",""))))))</f>
        <v>Routers</v>
      </c>
      <c r="U150" s="33">
        <v>2911</v>
      </c>
    </row>
    <row r="151" spans="1:21">
      <c r="A151" s="5" t="s">
        <v>3911</v>
      </c>
      <c r="B151" s="6" t="s">
        <v>3912</v>
      </c>
      <c r="C151" s="6" t="s">
        <v>3913</v>
      </c>
      <c r="D151" s="24">
        <v>149</v>
      </c>
      <c r="E151" s="36">
        <v>499</v>
      </c>
      <c r="F151" s="36" t="str">
        <f t="shared" si="8"/>
        <v>200-500</v>
      </c>
      <c r="G151" s="27">
        <v>0.7</v>
      </c>
      <c r="H151" s="27" t="str">
        <f t="shared" si="9"/>
        <v>&gt;50%</v>
      </c>
      <c r="I151" s="14" t="str">
        <f>IF(G151&lt;0.5,"&lt;50%","&gt;=50%")</f>
        <v>&gt;=50%</v>
      </c>
      <c r="J151" s="21">
        <v>4.0999999999999996</v>
      </c>
      <c r="K151" s="7">
        <v>25607</v>
      </c>
      <c r="L151" s="7">
        <f t="shared" si="10"/>
        <v>2</v>
      </c>
      <c r="M151" s="6" t="s">
        <v>3914</v>
      </c>
      <c r="N151" s="6" t="s">
        <v>3915</v>
      </c>
      <c r="O151" s="6" t="s">
        <v>3916</v>
      </c>
      <c r="P151" s="6" t="s">
        <v>3917</v>
      </c>
      <c r="Q151" s="6" t="str">
        <f>IFERROR(LEFT(C151, FIND("|",C151)-1),C151)</f>
        <v>Computers&amp;Accessories</v>
      </c>
      <c r="R151" s="41">
        <f>E151*K151</f>
        <v>12777893</v>
      </c>
      <c r="S151" s="31">
        <f t="shared" si="11"/>
        <v>104988.7</v>
      </c>
      <c r="T151" s="6" t="str">
        <f>TRIM(RIGHT(C151,LEN(C151)-FIND("@",SUBSTITUTE(C151,"|","@",LEN(C151)-LEN(SUBSTITUTE(C151,"|",""))))))</f>
        <v>Stands</v>
      </c>
      <c r="U151" s="33">
        <v>499</v>
      </c>
    </row>
    <row r="152" spans="1:21">
      <c r="A152" s="5" t="s">
        <v>7651</v>
      </c>
      <c r="B152" s="6" t="s">
        <v>7652</v>
      </c>
      <c r="C152" s="6" t="s">
        <v>6132</v>
      </c>
      <c r="D152" s="24">
        <v>1499</v>
      </c>
      <c r="E152" s="36">
        <v>2199</v>
      </c>
      <c r="F152" s="36" t="str">
        <f t="shared" si="8"/>
        <v>&gt;500</v>
      </c>
      <c r="G152" s="27">
        <v>0.32</v>
      </c>
      <c r="H152" s="27" t="str">
        <f t="shared" si="9"/>
        <v>25-50%</v>
      </c>
      <c r="I152" s="14" t="str">
        <f>IF(G152&lt;0.5,"&lt;50%","&gt;=50%")</f>
        <v>&lt;50%</v>
      </c>
      <c r="J152" s="21">
        <v>4.4000000000000004</v>
      </c>
      <c r="K152" s="7">
        <v>6531</v>
      </c>
      <c r="L152" s="7">
        <f t="shared" si="10"/>
        <v>2</v>
      </c>
      <c r="M152" s="6" t="s">
        <v>7653</v>
      </c>
      <c r="N152" s="6" t="s">
        <v>7654</v>
      </c>
      <c r="O152" s="6" t="s">
        <v>7655</v>
      </c>
      <c r="P152" s="6" t="s">
        <v>7656</v>
      </c>
      <c r="Q152" s="6" t="str">
        <f>IFERROR(LEFT(C152, FIND("|",C152)-1),C152)</f>
        <v>Home&amp;Kitchen</v>
      </c>
      <c r="R152" s="41">
        <f>E152*K152</f>
        <v>14361669</v>
      </c>
      <c r="S152" s="31">
        <f t="shared" si="11"/>
        <v>28736.400000000001</v>
      </c>
      <c r="T152" s="6" t="str">
        <f>TRIM(RIGHT(C152,LEN(C152)-FIND("@",SUBSTITUTE(C152,"|","@",LEN(C152)-LEN(SUBSTITUTE(C152,"|",""))))))</f>
        <v>HandMixers</v>
      </c>
      <c r="U152" s="33">
        <v>2199</v>
      </c>
    </row>
    <row r="153" spans="1:21">
      <c r="A153" s="5" t="s">
        <v>5710</v>
      </c>
      <c r="B153" s="6" t="s">
        <v>5711</v>
      </c>
      <c r="C153" s="6" t="s">
        <v>5127</v>
      </c>
      <c r="D153" s="24">
        <v>3599</v>
      </c>
      <c r="E153" s="36">
        <v>9455</v>
      </c>
      <c r="F153" s="36" t="str">
        <f t="shared" si="8"/>
        <v>&gt;500</v>
      </c>
      <c r="G153" s="27">
        <v>0.62</v>
      </c>
      <c r="H153" s="27" t="str">
        <f t="shared" si="9"/>
        <v>&gt;50%</v>
      </c>
      <c r="I153" s="14" t="str">
        <f>IF(G153&lt;0.5,"&lt;50%","&gt;=50%")</f>
        <v>&gt;=50%</v>
      </c>
      <c r="J153" s="21">
        <v>4.0999999999999996</v>
      </c>
      <c r="K153" s="7">
        <v>11828</v>
      </c>
      <c r="L153" s="7">
        <f t="shared" si="10"/>
        <v>2</v>
      </c>
      <c r="M153" s="6" t="s">
        <v>5712</v>
      </c>
      <c r="N153" s="6" t="s">
        <v>5713</v>
      </c>
      <c r="O153" s="6" t="s">
        <v>5714</v>
      </c>
      <c r="P153" s="6" t="s">
        <v>5715</v>
      </c>
      <c r="Q153" s="6" t="str">
        <f>IFERROR(LEFT(C153, FIND("|",C153)-1),C153)</f>
        <v>Home&amp;Kitchen</v>
      </c>
      <c r="R153" s="41">
        <f>E153*K153</f>
        <v>111833740</v>
      </c>
      <c r="S153" s="31">
        <f t="shared" si="11"/>
        <v>48494.799999999996</v>
      </c>
      <c r="T153" s="6" t="str">
        <f>TRIM(RIGHT(C153,LEN(C153)-FIND("@",SUBSTITUTE(C153,"|","@",LEN(C153)-LEN(SUBSTITUTE(C153,"|",""))))))</f>
        <v>MixerGrinders</v>
      </c>
      <c r="U153" s="33">
        <v>9455</v>
      </c>
    </row>
    <row r="154" spans="1:21">
      <c r="A154" s="5" t="s">
        <v>6860</v>
      </c>
      <c r="B154" s="6" t="s">
        <v>6861</v>
      </c>
      <c r="C154" s="6" t="s">
        <v>5167</v>
      </c>
      <c r="D154" s="24">
        <v>7349</v>
      </c>
      <c r="E154" s="36">
        <v>10900</v>
      </c>
      <c r="F154" s="36" t="str">
        <f t="shared" si="8"/>
        <v>&gt;500</v>
      </c>
      <c r="G154" s="27">
        <v>0.33</v>
      </c>
      <c r="H154" s="27" t="str">
        <f t="shared" si="9"/>
        <v>25-50%</v>
      </c>
      <c r="I154" s="14" t="str">
        <f>IF(G154&lt;0.5,"&lt;50%","&gt;=50%")</f>
        <v>&lt;50%</v>
      </c>
      <c r="J154" s="21">
        <v>4.2</v>
      </c>
      <c r="K154" s="7">
        <v>11957</v>
      </c>
      <c r="L154" s="7">
        <f t="shared" si="10"/>
        <v>2</v>
      </c>
      <c r="M154" s="6" t="s">
        <v>6862</v>
      </c>
      <c r="N154" s="6" t="s">
        <v>6863</v>
      </c>
      <c r="O154" s="6" t="s">
        <v>6864</v>
      </c>
      <c r="P154" s="6" t="s">
        <v>6865</v>
      </c>
      <c r="Q154" s="6" t="str">
        <f>IFERROR(LEFT(C154, FIND("|",C154)-1),C154)</f>
        <v>Home&amp;Kitchen</v>
      </c>
      <c r="R154" s="41">
        <f>E154*K154</f>
        <v>130331300</v>
      </c>
      <c r="S154" s="31">
        <f t="shared" si="11"/>
        <v>50219.4</v>
      </c>
      <c r="T154" s="6" t="str">
        <f>TRIM(RIGHT(C154,LEN(C154)-FIND("@",SUBSTITUTE(C154,"|","@",LEN(C154)-LEN(SUBSTITUTE(C154,"|",""))))))</f>
        <v>StorageWaterHeaters</v>
      </c>
      <c r="U154" s="33">
        <v>10900</v>
      </c>
    </row>
    <row r="155" spans="1:21">
      <c r="A155" s="5" t="s">
        <v>7449</v>
      </c>
      <c r="B155" s="6" t="s">
        <v>7450</v>
      </c>
      <c r="C155" s="6" t="s">
        <v>7451</v>
      </c>
      <c r="D155" s="24">
        <v>1999</v>
      </c>
      <c r="E155" s="36">
        <v>2999</v>
      </c>
      <c r="F155" s="36" t="str">
        <f t="shared" si="8"/>
        <v>&gt;500</v>
      </c>
      <c r="G155" s="27">
        <v>0.33</v>
      </c>
      <c r="H155" s="27" t="str">
        <f t="shared" si="9"/>
        <v>25-50%</v>
      </c>
      <c r="I155" s="14" t="str">
        <f>IF(G155&lt;0.5,"&lt;50%","&gt;=50%")</f>
        <v>&lt;50%</v>
      </c>
      <c r="J155" s="21">
        <v>4.4000000000000004</v>
      </c>
      <c r="K155" s="7">
        <v>388</v>
      </c>
      <c r="L155" s="7">
        <f t="shared" si="10"/>
        <v>1</v>
      </c>
      <c r="M155" s="6" t="s">
        <v>7452</v>
      </c>
      <c r="N155" s="6" t="s">
        <v>7453</v>
      </c>
      <c r="O155" s="6" t="s">
        <v>7454</v>
      </c>
      <c r="P155" s="6" t="s">
        <v>7455</v>
      </c>
      <c r="Q155" s="6" t="str">
        <f>IFERROR(LEFT(C155, FIND("|",C155)-1),C155)</f>
        <v>Home&amp;Kitchen</v>
      </c>
      <c r="R155" s="41">
        <f>E155*K155</f>
        <v>1163612</v>
      </c>
      <c r="S155" s="31">
        <f t="shared" si="11"/>
        <v>1707.2</v>
      </c>
      <c r="T155" s="6" t="str">
        <f>TRIM(RIGHT(C155,LEN(C155)-FIND("@",SUBSTITUTE(C155,"|","@",LEN(C155)-LEN(SUBSTITUTE(C155,"|",""))))))</f>
        <v>RotiMakers</v>
      </c>
      <c r="U155" s="33">
        <v>2999</v>
      </c>
    </row>
    <row r="156" spans="1:21">
      <c r="A156" s="5" t="s">
        <v>5118</v>
      </c>
      <c r="B156" s="6" t="s">
        <v>5119</v>
      </c>
      <c r="C156" s="6" t="s">
        <v>5120</v>
      </c>
      <c r="D156" s="24">
        <v>625</v>
      </c>
      <c r="E156" s="36">
        <v>1400</v>
      </c>
      <c r="F156" s="36" t="str">
        <f t="shared" si="8"/>
        <v>&gt;500</v>
      </c>
      <c r="G156" s="27">
        <v>0.55000000000000004</v>
      </c>
      <c r="H156" s="27" t="str">
        <f t="shared" si="9"/>
        <v>&gt;50%</v>
      </c>
      <c r="I156" s="14" t="str">
        <f>IF(G156&lt;0.5,"&lt;50%","&gt;=50%")</f>
        <v>&gt;=50%</v>
      </c>
      <c r="J156" s="21">
        <v>4.2</v>
      </c>
      <c r="K156" s="7">
        <v>23316</v>
      </c>
      <c r="L156" s="7">
        <f t="shared" si="10"/>
        <v>2</v>
      </c>
      <c r="M156" s="6" t="s">
        <v>5121</v>
      </c>
      <c r="N156" s="6" t="s">
        <v>5122</v>
      </c>
      <c r="O156" s="6" t="s">
        <v>5123</v>
      </c>
      <c r="P156" s="6" t="s">
        <v>5124</v>
      </c>
      <c r="Q156" s="6" t="str">
        <f>IFERROR(LEFT(C156, FIND("|",C156)-1),C156)</f>
        <v>Home&amp;Kitchen</v>
      </c>
      <c r="R156" s="41">
        <f>E156*K156</f>
        <v>32642400</v>
      </c>
      <c r="S156" s="31">
        <f t="shared" si="11"/>
        <v>97927.2</v>
      </c>
      <c r="T156" s="6" t="str">
        <f>TRIM(RIGHT(C156,LEN(C156)-FIND("@",SUBSTITUTE(C156,"|","@",LEN(C156)-LEN(SUBSTITUTE(C156,"|",""))))))</f>
        <v>DryIrons</v>
      </c>
      <c r="U156" s="33">
        <v>1400</v>
      </c>
    </row>
    <row r="157" spans="1:21">
      <c r="A157" s="5" t="s">
        <v>5178</v>
      </c>
      <c r="B157" s="6" t="s">
        <v>5179</v>
      </c>
      <c r="C157" s="6" t="s">
        <v>5120</v>
      </c>
      <c r="D157" s="24">
        <v>599</v>
      </c>
      <c r="E157" s="36">
        <v>785</v>
      </c>
      <c r="F157" s="36" t="str">
        <f t="shared" si="8"/>
        <v>&gt;500</v>
      </c>
      <c r="G157" s="27">
        <v>0.24</v>
      </c>
      <c r="H157" s="27" t="str">
        <f t="shared" si="9"/>
        <v>10-25%</v>
      </c>
      <c r="I157" s="14" t="str">
        <f>IF(G157&lt;0.5,"&lt;50%","&gt;=50%")</f>
        <v>&lt;50%</v>
      </c>
      <c r="J157" s="21">
        <v>4.2</v>
      </c>
      <c r="K157" s="7">
        <v>24247</v>
      </c>
      <c r="L157" s="7">
        <f t="shared" si="10"/>
        <v>2</v>
      </c>
      <c r="M157" s="6" t="s">
        <v>5180</v>
      </c>
      <c r="N157" s="6" t="s">
        <v>5181</v>
      </c>
      <c r="O157" s="6" t="s">
        <v>5182</v>
      </c>
      <c r="P157" s="6" t="s">
        <v>5183</v>
      </c>
      <c r="Q157" s="6" t="str">
        <f>IFERROR(LEFT(C157, FIND("|",C157)-1),C157)</f>
        <v>Home&amp;Kitchen</v>
      </c>
      <c r="R157" s="41">
        <f>E157*K157</f>
        <v>19033895</v>
      </c>
      <c r="S157" s="31">
        <f t="shared" si="11"/>
        <v>101837.40000000001</v>
      </c>
      <c r="T157" s="6" t="str">
        <f>TRIM(RIGHT(C157,LEN(C157)-FIND("@",SUBSTITUTE(C157,"|","@",LEN(C157)-LEN(SUBSTITUTE(C157,"|",""))))))</f>
        <v>DryIrons</v>
      </c>
      <c r="U157" s="33">
        <v>785</v>
      </c>
    </row>
    <row r="158" spans="1:21">
      <c r="A158" s="5" t="s">
        <v>7474</v>
      </c>
      <c r="B158" s="6" t="s">
        <v>7475</v>
      </c>
      <c r="C158" s="6" t="s">
        <v>7476</v>
      </c>
      <c r="D158" s="24">
        <v>699</v>
      </c>
      <c r="E158" s="36">
        <v>1690</v>
      </c>
      <c r="F158" s="36" t="str">
        <f t="shared" si="8"/>
        <v>&gt;500</v>
      </c>
      <c r="G158" s="27">
        <v>0.59</v>
      </c>
      <c r="H158" s="27" t="str">
        <f t="shared" si="9"/>
        <v>&gt;50%</v>
      </c>
      <c r="I158" s="14" t="str">
        <f>IF(G158&lt;0.5,"&lt;50%","&gt;=50%")</f>
        <v>&gt;=50%</v>
      </c>
      <c r="J158" s="21">
        <v>4.0999999999999996</v>
      </c>
      <c r="K158" s="7">
        <v>3524</v>
      </c>
      <c r="L158" s="7">
        <f t="shared" si="10"/>
        <v>2</v>
      </c>
      <c r="M158" s="6" t="s">
        <v>7477</v>
      </c>
      <c r="N158" s="6" t="s">
        <v>7478</v>
      </c>
      <c r="O158" s="6" t="s">
        <v>7479</v>
      </c>
      <c r="P158" s="6" t="s">
        <v>7480</v>
      </c>
      <c r="Q158" s="6" t="str">
        <f>IFERROR(LEFT(C158, FIND("|",C158)-1),C158)</f>
        <v>Home&amp;Kitchen</v>
      </c>
      <c r="R158" s="41">
        <f>E158*K158</f>
        <v>5955560</v>
      </c>
      <c r="S158" s="31">
        <f t="shared" si="11"/>
        <v>14448.4</v>
      </c>
      <c r="T158" s="6" t="str">
        <f>TRIM(RIGHT(C158,LEN(C158)-FIND("@",SUBSTITUTE(C158,"|","@",LEN(C158)-LEN(SUBSTITUTE(C158,"|",""))))))</f>
        <v>FanParts&amp;Accessories</v>
      </c>
      <c r="U158" s="33">
        <v>1690</v>
      </c>
    </row>
    <row r="159" spans="1:21">
      <c r="A159" s="5" t="s">
        <v>706</v>
      </c>
      <c r="B159" s="6" t="s">
        <v>707</v>
      </c>
      <c r="C159" s="6" t="s">
        <v>708</v>
      </c>
      <c r="D159" s="24">
        <v>489</v>
      </c>
      <c r="E159" s="36">
        <v>1200</v>
      </c>
      <c r="F159" s="36" t="str">
        <f t="shared" si="8"/>
        <v>&gt;500</v>
      </c>
      <c r="G159" s="27">
        <v>0.59</v>
      </c>
      <c r="H159" s="27" t="str">
        <f t="shared" si="9"/>
        <v>&gt;50%</v>
      </c>
      <c r="I159" s="14" t="str">
        <f>IF(G159&lt;0.5,"&lt;50%","&gt;=50%")</f>
        <v>&gt;=50%</v>
      </c>
      <c r="J159" s="21">
        <v>4.4000000000000004</v>
      </c>
      <c r="K159" s="7">
        <v>69538</v>
      </c>
      <c r="L159" s="7">
        <f t="shared" si="10"/>
        <v>2</v>
      </c>
      <c r="M159" s="6" t="s">
        <v>709</v>
      </c>
      <c r="N159" s="6" t="s">
        <v>710</v>
      </c>
      <c r="O159" s="6" t="s">
        <v>711</v>
      </c>
      <c r="P159" s="6" t="s">
        <v>712</v>
      </c>
      <c r="Q159" s="6" t="str">
        <f>IFERROR(LEFT(C159, FIND("|",C159)-1),C159)</f>
        <v>Electronics</v>
      </c>
      <c r="R159" s="41">
        <f>E159*K159</f>
        <v>83445600</v>
      </c>
      <c r="S159" s="31">
        <f t="shared" si="11"/>
        <v>305967.2</v>
      </c>
      <c r="T159" s="6" t="str">
        <f>TRIM(RIGHT(C159,LEN(C159)-FIND("@",SUBSTITUTE(C159,"|","@",LEN(C159)-LEN(SUBSTITUTE(C159,"|",""))))))</f>
        <v>RCACables</v>
      </c>
      <c r="U159" s="33">
        <v>1200</v>
      </c>
    </row>
    <row r="160" spans="1:21">
      <c r="A160" s="5" t="s">
        <v>688</v>
      </c>
      <c r="B160" s="6" t="s">
        <v>689</v>
      </c>
      <c r="C160" s="6" t="s">
        <v>81</v>
      </c>
      <c r="D160" s="24">
        <v>229</v>
      </c>
      <c r="E160" s="36">
        <v>595</v>
      </c>
      <c r="F160" s="36" t="str">
        <f t="shared" si="8"/>
        <v>&gt;500</v>
      </c>
      <c r="G160" s="27">
        <v>0.62</v>
      </c>
      <c r="H160" s="27" t="str">
        <f t="shared" si="9"/>
        <v>&gt;50%</v>
      </c>
      <c r="I160" s="14" t="str">
        <f>IF(G160&lt;0.5,"&lt;50%","&gt;=50%")</f>
        <v>&gt;=50%</v>
      </c>
      <c r="J160" s="21">
        <v>4.3</v>
      </c>
      <c r="K160" s="7">
        <v>12835</v>
      </c>
      <c r="L160" s="7">
        <f t="shared" si="10"/>
        <v>2</v>
      </c>
      <c r="M160" s="6" t="s">
        <v>690</v>
      </c>
      <c r="N160" s="6" t="s">
        <v>691</v>
      </c>
      <c r="O160" s="6" t="s">
        <v>692</v>
      </c>
      <c r="P160" s="6" t="s">
        <v>693</v>
      </c>
      <c r="Q160" s="6" t="str">
        <f>IFERROR(LEFT(C160, FIND("|",C160)-1),C160)</f>
        <v>Electronics</v>
      </c>
      <c r="R160" s="41">
        <f>E160*K160</f>
        <v>7636825</v>
      </c>
      <c r="S160" s="31">
        <f t="shared" si="11"/>
        <v>55190.5</v>
      </c>
      <c r="T160" s="6" t="str">
        <f>TRIM(RIGHT(C160,LEN(C160)-FIND("@",SUBSTITUTE(C160,"|","@",LEN(C160)-LEN(SUBSTITUTE(C160,"|",""))))))</f>
        <v>HDMICables</v>
      </c>
      <c r="U160" s="33">
        <v>595</v>
      </c>
    </row>
    <row r="161" spans="1:21">
      <c r="A161" s="5" t="s">
        <v>1377</v>
      </c>
      <c r="B161" s="6" t="s">
        <v>1378</v>
      </c>
      <c r="C161" s="6" t="s">
        <v>81</v>
      </c>
      <c r="D161" s="24">
        <v>299</v>
      </c>
      <c r="E161" s="36">
        <v>700</v>
      </c>
      <c r="F161" s="36" t="str">
        <f t="shared" si="8"/>
        <v>&gt;500</v>
      </c>
      <c r="G161" s="27">
        <v>0.56999999999999995</v>
      </c>
      <c r="H161" s="27" t="str">
        <f t="shared" si="9"/>
        <v>&gt;50%</v>
      </c>
      <c r="I161" s="14" t="str">
        <f>IF(G161&lt;0.5,"&lt;50%","&gt;=50%")</f>
        <v>&gt;=50%</v>
      </c>
      <c r="J161" s="21">
        <v>4.4000000000000004</v>
      </c>
      <c r="K161" s="7">
        <v>8714</v>
      </c>
      <c r="L161" s="7">
        <f t="shared" si="10"/>
        <v>2</v>
      </c>
      <c r="M161" s="6" t="s">
        <v>1379</v>
      </c>
      <c r="N161" s="6" t="s">
        <v>1380</v>
      </c>
      <c r="O161" s="6" t="s">
        <v>1381</v>
      </c>
      <c r="P161" s="6" t="s">
        <v>1382</v>
      </c>
      <c r="Q161" s="6" t="str">
        <f>IFERROR(LEFT(C161, FIND("|",C161)-1),C161)</f>
        <v>Electronics</v>
      </c>
      <c r="R161" s="41">
        <f>E161*K161</f>
        <v>6099800</v>
      </c>
      <c r="S161" s="31">
        <f t="shared" si="11"/>
        <v>38341.600000000006</v>
      </c>
      <c r="T161" s="6" t="str">
        <f>TRIM(RIGHT(C161,LEN(C161)-FIND("@",SUBSTITUTE(C161,"|","@",LEN(C161)-LEN(SUBSTITUTE(C161,"|",""))))))</f>
        <v>HDMICables</v>
      </c>
      <c r="U161" s="33">
        <v>700</v>
      </c>
    </row>
    <row r="162" spans="1:21">
      <c r="A162" s="5" t="s">
        <v>1832</v>
      </c>
      <c r="B162" s="6" t="s">
        <v>1833</v>
      </c>
      <c r="C162" s="6" t="s">
        <v>1834</v>
      </c>
      <c r="D162" s="24">
        <v>599</v>
      </c>
      <c r="E162" s="36">
        <v>999</v>
      </c>
      <c r="F162" s="36" t="str">
        <f t="shared" si="8"/>
        <v>&gt;500</v>
      </c>
      <c r="G162" s="27">
        <v>0.4</v>
      </c>
      <c r="H162" s="27" t="str">
        <f t="shared" si="9"/>
        <v>25-50%</v>
      </c>
      <c r="I162" s="14" t="str">
        <f>IF(G162&lt;0.5,"&lt;50%","&gt;=50%")</f>
        <v>&lt;50%</v>
      </c>
      <c r="J162" s="21">
        <v>4.0999999999999996</v>
      </c>
      <c r="K162" s="7">
        <v>192590</v>
      </c>
      <c r="L162" s="7">
        <f t="shared" si="10"/>
        <v>2</v>
      </c>
      <c r="M162" s="6" t="s">
        <v>1835</v>
      </c>
      <c r="N162" s="6" t="s">
        <v>1836</v>
      </c>
      <c r="O162" s="6" t="s">
        <v>1837</v>
      </c>
      <c r="P162" s="6" t="s">
        <v>1838</v>
      </c>
      <c r="Q162" s="6" t="str">
        <f>IFERROR(LEFT(C162, FIND("|",C162)-1),C162)</f>
        <v>Electronics</v>
      </c>
      <c r="R162" s="41">
        <f>E162*K162</f>
        <v>192397410</v>
      </c>
      <c r="S162" s="31">
        <f t="shared" si="11"/>
        <v>789618.99999999988</v>
      </c>
      <c r="T162" s="6" t="str">
        <f>TRIM(RIGHT(C162,LEN(C162)-FIND("@",SUBSTITUTE(C162,"|","@",LEN(C162)-LEN(SUBSTITUTE(C162,"|",""))))))</f>
        <v>In-Ear</v>
      </c>
      <c r="U162" s="33">
        <v>999</v>
      </c>
    </row>
    <row r="163" spans="1:21">
      <c r="A163" s="5" t="s">
        <v>2364</v>
      </c>
      <c r="B163" s="6" t="s">
        <v>2365</v>
      </c>
      <c r="C163" s="6" t="s">
        <v>1834</v>
      </c>
      <c r="D163" s="24">
        <v>599</v>
      </c>
      <c r="E163" s="36">
        <v>1299</v>
      </c>
      <c r="F163" s="36" t="str">
        <f t="shared" si="8"/>
        <v>&gt;500</v>
      </c>
      <c r="G163" s="27">
        <v>0.54</v>
      </c>
      <c r="H163" s="27" t="str">
        <f t="shared" si="9"/>
        <v>&gt;50%</v>
      </c>
      <c r="I163" s="14" t="str">
        <f>IF(G163&lt;0.5,"&lt;50%","&gt;=50%")</f>
        <v>&gt;=50%</v>
      </c>
      <c r="J163" s="21">
        <v>4.0999999999999996</v>
      </c>
      <c r="K163" s="7">
        <v>192589</v>
      </c>
      <c r="L163" s="7">
        <f t="shared" si="10"/>
        <v>2</v>
      </c>
      <c r="M163" s="6" t="s">
        <v>2366</v>
      </c>
      <c r="N163" s="6" t="s">
        <v>1836</v>
      </c>
      <c r="O163" s="6" t="s">
        <v>1837</v>
      </c>
      <c r="P163" s="6" t="s">
        <v>1838</v>
      </c>
      <c r="Q163" s="6" t="str">
        <f>IFERROR(LEFT(C163, FIND("|",C163)-1),C163)</f>
        <v>Electronics</v>
      </c>
      <c r="R163" s="41">
        <f>E163*K163</f>
        <v>250173111</v>
      </c>
      <c r="S163" s="31">
        <f t="shared" si="11"/>
        <v>789614.89999999991</v>
      </c>
      <c r="T163" s="6" t="str">
        <f>TRIM(RIGHT(C163,LEN(C163)-FIND("@",SUBSTITUTE(C163,"|","@",LEN(C163)-LEN(SUBSTITUTE(C163,"|",""))))))</f>
        <v>In-Ear</v>
      </c>
      <c r="U163" s="33">
        <v>1299</v>
      </c>
    </row>
    <row r="164" spans="1:21">
      <c r="A164" s="5" t="s">
        <v>4080</v>
      </c>
      <c r="B164" s="6" t="s">
        <v>4081</v>
      </c>
      <c r="C164" s="6" t="s">
        <v>3720</v>
      </c>
      <c r="D164" s="24">
        <v>287</v>
      </c>
      <c r="E164" s="36">
        <v>499</v>
      </c>
      <c r="F164" s="36" t="str">
        <f t="shared" si="8"/>
        <v>200-500</v>
      </c>
      <c r="G164" s="27">
        <v>0.42</v>
      </c>
      <c r="H164" s="27" t="str">
        <f t="shared" si="9"/>
        <v>25-50%</v>
      </c>
      <c r="I164" s="14" t="str">
        <f>IF(G164&lt;0.5,"&lt;50%","&gt;=50%")</f>
        <v>&lt;50%</v>
      </c>
      <c r="J164" s="21">
        <v>4.4000000000000004</v>
      </c>
      <c r="K164" s="7">
        <v>8076</v>
      </c>
      <c r="L164" s="7">
        <f t="shared" si="10"/>
        <v>2</v>
      </c>
      <c r="M164" s="6" t="s">
        <v>4082</v>
      </c>
      <c r="N164" s="6" t="s">
        <v>4083</v>
      </c>
      <c r="O164" s="6" t="s">
        <v>4084</v>
      </c>
      <c r="P164" s="6" t="s">
        <v>4085</v>
      </c>
      <c r="Q164" s="6" t="str">
        <f>IFERROR(LEFT(C164, FIND("|",C164)-1),C164)</f>
        <v>Computers&amp;Accessories</v>
      </c>
      <c r="R164" s="41">
        <f>E164*K164</f>
        <v>4029924</v>
      </c>
      <c r="S164" s="31">
        <f t="shared" si="11"/>
        <v>35534.400000000001</v>
      </c>
      <c r="T164" s="6" t="str">
        <f>TRIM(RIGHT(C164,LEN(C164)-FIND("@",SUBSTITUTE(C164,"|","@",LEN(C164)-LEN(SUBSTITUTE(C164,"|",""))))))</f>
        <v>EthernetCables</v>
      </c>
      <c r="U164" s="33">
        <v>499</v>
      </c>
    </row>
    <row r="165" spans="1:21">
      <c r="A165" s="5" t="s">
        <v>3397</v>
      </c>
      <c r="B165" s="6" t="s">
        <v>3398</v>
      </c>
      <c r="C165" s="6" t="s">
        <v>2962</v>
      </c>
      <c r="D165" s="24">
        <v>269</v>
      </c>
      <c r="E165" s="36">
        <v>315</v>
      </c>
      <c r="F165" s="36" t="str">
        <f t="shared" si="8"/>
        <v>200-500</v>
      </c>
      <c r="G165" s="27">
        <v>0.15</v>
      </c>
      <c r="H165" s="27" t="str">
        <f t="shared" si="9"/>
        <v>10-25%</v>
      </c>
      <c r="I165" s="14" t="str">
        <f>IF(G165&lt;0.5,"&lt;50%","&gt;=50%")</f>
        <v>&lt;50%</v>
      </c>
      <c r="J165" s="21">
        <v>4.5</v>
      </c>
      <c r="K165" s="7">
        <v>17810</v>
      </c>
      <c r="L165" s="7">
        <f t="shared" si="10"/>
        <v>2</v>
      </c>
      <c r="M165" s="6" t="s">
        <v>3399</v>
      </c>
      <c r="N165" s="6" t="s">
        <v>3400</v>
      </c>
      <c r="O165" s="6" t="s">
        <v>3401</v>
      </c>
      <c r="P165" s="6" t="s">
        <v>3402</v>
      </c>
      <c r="Q165" s="6" t="str">
        <f>IFERROR(LEFT(C165, FIND("|",C165)-1),C165)</f>
        <v>Electronics</v>
      </c>
      <c r="R165" s="41">
        <f>E165*K165</f>
        <v>5610150</v>
      </c>
      <c r="S165" s="31">
        <f t="shared" si="11"/>
        <v>80145</v>
      </c>
      <c r="T165" s="6" t="str">
        <f>TRIM(RIGHT(C165,LEN(C165)-FIND("@",SUBSTITUTE(C165,"|","@",LEN(C165)-LEN(SUBSTITUTE(C165,"|",""))))))</f>
        <v>DisposableBatteries</v>
      </c>
      <c r="U165" s="33">
        <v>315</v>
      </c>
    </row>
    <row r="166" spans="1:21">
      <c r="A166" s="5" t="s">
        <v>4530</v>
      </c>
      <c r="B166" s="6" t="s">
        <v>4531</v>
      </c>
      <c r="C166" s="6" t="s">
        <v>4532</v>
      </c>
      <c r="D166" s="24">
        <v>3498</v>
      </c>
      <c r="E166" s="36">
        <v>3875</v>
      </c>
      <c r="F166" s="36" t="str">
        <f t="shared" si="8"/>
        <v>&gt;500</v>
      </c>
      <c r="G166" s="27">
        <v>0.1</v>
      </c>
      <c r="H166" s="27" t="str">
        <f t="shared" si="9"/>
        <v>10-25%</v>
      </c>
      <c r="I166" s="14" t="str">
        <f>IF(G166&lt;0.5,"&lt;50%","&gt;=50%")</f>
        <v>&lt;50%</v>
      </c>
      <c r="J166" s="21">
        <v>3.4</v>
      </c>
      <c r="K166" s="7">
        <v>12185</v>
      </c>
      <c r="L166" s="7">
        <f t="shared" si="10"/>
        <v>2</v>
      </c>
      <c r="M166" s="6" t="s">
        <v>4533</v>
      </c>
      <c r="N166" s="6" t="s">
        <v>4534</v>
      </c>
      <c r="O166" s="6" t="s">
        <v>4535</v>
      </c>
      <c r="P166" s="6" t="s">
        <v>4536</v>
      </c>
      <c r="Q166" s="6" t="str">
        <f>IFERROR(LEFT(C166, FIND("|",C166)-1),C166)</f>
        <v>Computers&amp;Accessories</v>
      </c>
      <c r="R166" s="41">
        <f>E166*K166</f>
        <v>47216875</v>
      </c>
      <c r="S166" s="31">
        <f t="shared" si="11"/>
        <v>41429</v>
      </c>
      <c r="T166" s="6" t="str">
        <f>TRIM(RIGHT(C166,LEN(C166)-FIND("@",SUBSTITUTE(C166,"|","@",LEN(C166)-LEN(SUBSTITUTE(C166,"|",""))))))</f>
        <v>InkjetPrinters</v>
      </c>
      <c r="U166" s="33">
        <v>3875</v>
      </c>
    </row>
    <row r="167" spans="1:21">
      <c r="A167" s="5" t="s">
        <v>5360</v>
      </c>
      <c r="B167" s="6" t="s">
        <v>5361</v>
      </c>
      <c r="C167" s="6" t="s">
        <v>5120</v>
      </c>
      <c r="D167" s="24">
        <v>1321</v>
      </c>
      <c r="E167" s="36">
        <v>1545</v>
      </c>
      <c r="F167" s="36" t="str">
        <f t="shared" si="8"/>
        <v>&gt;500</v>
      </c>
      <c r="G167" s="27">
        <v>0.14000000000000001</v>
      </c>
      <c r="H167" s="27" t="str">
        <f t="shared" si="9"/>
        <v>10-25%</v>
      </c>
      <c r="I167" s="14" t="str">
        <f>IF(G167&lt;0.5,"&lt;50%","&gt;=50%")</f>
        <v>&lt;50%</v>
      </c>
      <c r="J167" s="21">
        <v>4.3</v>
      </c>
      <c r="K167" s="7">
        <v>15453</v>
      </c>
      <c r="L167" s="7">
        <f t="shared" si="10"/>
        <v>2</v>
      </c>
      <c r="M167" s="6" t="s">
        <v>5362</v>
      </c>
      <c r="N167" s="6" t="s">
        <v>5363</v>
      </c>
      <c r="O167" s="6" t="s">
        <v>5364</v>
      </c>
      <c r="P167" s="6" t="s">
        <v>5365</v>
      </c>
      <c r="Q167" s="6" t="str">
        <f>IFERROR(LEFT(C167, FIND("|",C167)-1),C167)</f>
        <v>Home&amp;Kitchen</v>
      </c>
      <c r="R167" s="41">
        <f>E167*K167</f>
        <v>23874885</v>
      </c>
      <c r="S167" s="31">
        <f t="shared" si="11"/>
        <v>66447.899999999994</v>
      </c>
      <c r="T167" s="6" t="str">
        <f>TRIM(RIGHT(C167,LEN(C167)-FIND("@",SUBSTITUTE(C167,"|","@",LEN(C167)-LEN(SUBSTITUTE(C167,"|",""))))))</f>
        <v>DryIrons</v>
      </c>
      <c r="U167" s="33">
        <v>1545</v>
      </c>
    </row>
    <row r="168" spans="1:21">
      <c r="A168" s="5" t="s">
        <v>3699</v>
      </c>
      <c r="B168" s="6" t="s">
        <v>3700</v>
      </c>
      <c r="C168" s="6" t="s">
        <v>2848</v>
      </c>
      <c r="D168" s="24">
        <v>729</v>
      </c>
      <c r="E168" s="36">
        <v>1650</v>
      </c>
      <c r="F168" s="36" t="str">
        <f t="shared" si="8"/>
        <v>&gt;500</v>
      </c>
      <c r="G168" s="27">
        <v>0.56000000000000005</v>
      </c>
      <c r="H168" s="27" t="str">
        <f t="shared" si="9"/>
        <v>&gt;50%</v>
      </c>
      <c r="I168" s="14" t="str">
        <f>IF(G168&lt;0.5,"&lt;50%","&gt;=50%")</f>
        <v>&gt;=50%</v>
      </c>
      <c r="J168" s="21">
        <v>4.3</v>
      </c>
      <c r="K168" s="7">
        <v>82356</v>
      </c>
      <c r="L168" s="7">
        <f t="shared" si="10"/>
        <v>2</v>
      </c>
      <c r="M168" s="6" t="s">
        <v>3701</v>
      </c>
      <c r="N168" s="6" t="s">
        <v>3702</v>
      </c>
      <c r="O168" s="6" t="s">
        <v>3703</v>
      </c>
      <c r="P168" s="6" t="s">
        <v>3704</v>
      </c>
      <c r="Q168" s="6" t="str">
        <f>IFERROR(LEFT(C168, FIND("|",C168)-1),C168)</f>
        <v>Computers&amp;Accessories</v>
      </c>
      <c r="R168" s="41">
        <f>E168*K168</f>
        <v>135887400</v>
      </c>
      <c r="S168" s="31">
        <f t="shared" si="11"/>
        <v>354130.8</v>
      </c>
      <c r="T168" s="6" t="str">
        <f>TRIM(RIGHT(C168,LEN(C168)-FIND("@",SUBSTITUTE(C168,"|","@",LEN(C168)-LEN(SUBSTITUTE(C168,"|",""))))))</f>
        <v>PenDrives</v>
      </c>
      <c r="U168" s="33">
        <v>1650</v>
      </c>
    </row>
    <row r="169" spans="1:21">
      <c r="A169" s="5" t="s">
        <v>2315</v>
      </c>
      <c r="B169" s="6" t="s">
        <v>2316</v>
      </c>
      <c r="C169" s="6" t="s">
        <v>1834</v>
      </c>
      <c r="D169" s="24">
        <v>499</v>
      </c>
      <c r="E169" s="36">
        <v>499</v>
      </c>
      <c r="F169" s="36" t="str">
        <f t="shared" si="8"/>
        <v>200-500</v>
      </c>
      <c r="G169" s="27">
        <v>0</v>
      </c>
      <c r="H169" s="27" t="str">
        <f t="shared" si="9"/>
        <v>10%</v>
      </c>
      <c r="I169" s="14" t="str">
        <f>IF(G169&lt;0.5,"&lt;50%","&gt;=50%")</f>
        <v>&lt;50%</v>
      </c>
      <c r="J169" s="21">
        <v>4.2</v>
      </c>
      <c r="K169" s="7">
        <v>31539</v>
      </c>
      <c r="L169" s="7">
        <f t="shared" si="10"/>
        <v>2</v>
      </c>
      <c r="M169" s="6" t="s">
        <v>2317</v>
      </c>
      <c r="N169" s="6" t="s">
        <v>2318</v>
      </c>
      <c r="O169" s="6" t="s">
        <v>2319</v>
      </c>
      <c r="P169" s="6" t="s">
        <v>2320</v>
      </c>
      <c r="Q169" s="6" t="str">
        <f>IFERROR(LEFT(C169, FIND("|",C169)-1),C169)</f>
        <v>Electronics</v>
      </c>
      <c r="R169" s="41">
        <f>E169*K169</f>
        <v>15737961</v>
      </c>
      <c r="S169" s="31">
        <f t="shared" si="11"/>
        <v>132463.80000000002</v>
      </c>
      <c r="T169" s="6" t="str">
        <f>TRIM(RIGHT(C169,LEN(C169)-FIND("@",SUBSTITUTE(C169,"|","@",LEN(C169)-LEN(SUBSTITUTE(C169,"|",""))))))</f>
        <v>In-Ear</v>
      </c>
      <c r="U169" s="33">
        <v>499</v>
      </c>
    </row>
    <row r="170" spans="1:21">
      <c r="A170" s="5" t="s">
        <v>2536</v>
      </c>
      <c r="B170" s="6" t="s">
        <v>2537</v>
      </c>
      <c r="C170" s="6" t="s">
        <v>1834</v>
      </c>
      <c r="D170" s="24">
        <v>949</v>
      </c>
      <c r="E170" s="36">
        <v>999</v>
      </c>
      <c r="F170" s="36" t="str">
        <f t="shared" si="8"/>
        <v>&gt;500</v>
      </c>
      <c r="G170" s="27">
        <v>0.05</v>
      </c>
      <c r="H170" s="27" t="str">
        <f t="shared" si="9"/>
        <v>10%</v>
      </c>
      <c r="I170" s="14" t="str">
        <f>IF(G170&lt;0.5,"&lt;50%","&gt;=50%")</f>
        <v>&lt;50%</v>
      </c>
      <c r="J170" s="21">
        <v>4.2</v>
      </c>
      <c r="K170" s="7">
        <v>31539</v>
      </c>
      <c r="L170" s="7">
        <f t="shared" si="10"/>
        <v>2</v>
      </c>
      <c r="M170" s="6" t="s">
        <v>2538</v>
      </c>
      <c r="N170" s="6" t="s">
        <v>2318</v>
      </c>
      <c r="O170" s="6" t="s">
        <v>2319</v>
      </c>
      <c r="P170" s="6" t="s">
        <v>2320</v>
      </c>
      <c r="Q170" s="6" t="str">
        <f>IFERROR(LEFT(C170, FIND("|",C170)-1),C170)</f>
        <v>Electronics</v>
      </c>
      <c r="R170" s="41">
        <f>E170*K170</f>
        <v>31507461</v>
      </c>
      <c r="S170" s="31">
        <f t="shared" si="11"/>
        <v>132463.80000000002</v>
      </c>
      <c r="T170" s="6" t="str">
        <f>TRIM(RIGHT(C170,LEN(C170)-FIND("@",SUBSTITUTE(C170,"|","@",LEN(C170)-LEN(SUBSTITUTE(C170,"|",""))))))</f>
        <v>In-Ear</v>
      </c>
      <c r="U170" s="33">
        <v>999</v>
      </c>
    </row>
    <row r="171" spans="1:21">
      <c r="A171" s="5" t="s">
        <v>7462</v>
      </c>
      <c r="B171" s="6" t="s">
        <v>7463</v>
      </c>
      <c r="C171" s="6" t="s">
        <v>7191</v>
      </c>
      <c r="D171" s="24">
        <v>184</v>
      </c>
      <c r="E171" s="36">
        <v>450</v>
      </c>
      <c r="F171" s="36" t="str">
        <f t="shared" si="8"/>
        <v>200-500</v>
      </c>
      <c r="G171" s="27">
        <v>0.59</v>
      </c>
      <c r="H171" s="27" t="str">
        <f t="shared" si="9"/>
        <v>&gt;50%</v>
      </c>
      <c r="I171" s="14" t="str">
        <f>IF(G171&lt;0.5,"&lt;50%","&gt;=50%")</f>
        <v>&gt;=50%</v>
      </c>
      <c r="J171" s="21">
        <v>4.2</v>
      </c>
      <c r="K171" s="7">
        <v>4971</v>
      </c>
      <c r="L171" s="7">
        <f t="shared" si="10"/>
        <v>2</v>
      </c>
      <c r="M171" s="6" t="s">
        <v>7464</v>
      </c>
      <c r="N171" s="6" t="s">
        <v>7465</v>
      </c>
      <c r="O171" s="6" t="s">
        <v>7466</v>
      </c>
      <c r="P171" s="6" t="s">
        <v>7467</v>
      </c>
      <c r="Q171" s="6" t="str">
        <f>IFERROR(LEFT(C171, FIND("|",C171)-1),C171)</f>
        <v>Home&amp;Kitchen</v>
      </c>
      <c r="R171" s="41">
        <f>E171*K171</f>
        <v>2236950</v>
      </c>
      <c r="S171" s="31">
        <f t="shared" si="11"/>
        <v>20878.2</v>
      </c>
      <c r="T171" s="6" t="str">
        <f>TRIM(RIGHT(C171,LEN(C171)-FIND("@",SUBSTITUTE(C171,"|","@",LEN(C171)-LEN(SUBSTITUTE(C171,"|",""))))))</f>
        <v>MeasuringSpoons</v>
      </c>
      <c r="U171" s="33">
        <v>450</v>
      </c>
    </row>
    <row r="172" spans="1:21">
      <c r="A172" s="5" t="s">
        <v>2606</v>
      </c>
      <c r="B172" s="6" t="s">
        <v>2607</v>
      </c>
      <c r="C172" s="6" t="s">
        <v>2608</v>
      </c>
      <c r="D172" s="24">
        <v>1399</v>
      </c>
      <c r="E172" s="36">
        <v>2990</v>
      </c>
      <c r="F172" s="36" t="str">
        <f t="shared" si="8"/>
        <v>&gt;500</v>
      </c>
      <c r="G172" s="27">
        <v>0.53</v>
      </c>
      <c r="H172" s="27" t="str">
        <f t="shared" si="9"/>
        <v>&gt;50%</v>
      </c>
      <c r="I172" s="14" t="str">
        <f>IF(G172&lt;0.5,"&lt;50%","&gt;=50%")</f>
        <v>&gt;=50%</v>
      </c>
      <c r="J172" s="21">
        <v>4.0999999999999996</v>
      </c>
      <c r="K172" s="7">
        <v>97175</v>
      </c>
      <c r="L172" s="7">
        <f t="shared" si="10"/>
        <v>2</v>
      </c>
      <c r="M172" s="6" t="s">
        <v>2609</v>
      </c>
      <c r="N172" s="6" t="s">
        <v>2610</v>
      </c>
      <c r="O172" s="6" t="s">
        <v>2611</v>
      </c>
      <c r="P172" s="6" t="s">
        <v>2612</v>
      </c>
      <c r="Q172" s="6" t="str">
        <f>IFERROR(LEFT(C172, FIND("|",C172)-1),C172)</f>
        <v>Electronics</v>
      </c>
      <c r="R172" s="41">
        <f>E172*K172</f>
        <v>290553250</v>
      </c>
      <c r="S172" s="31">
        <f t="shared" si="11"/>
        <v>398417.49999999994</v>
      </c>
      <c r="T172" s="6" t="str">
        <f>TRIM(RIGHT(C172,LEN(C172)-FIND("@",SUBSTITUTE(C172,"|","@",LEN(C172)-LEN(SUBSTITUTE(C172,"|",""))))))</f>
        <v>On-Ear</v>
      </c>
      <c r="U172" s="33">
        <v>2990</v>
      </c>
    </row>
    <row r="173" spans="1:21">
      <c r="A173" s="5" t="s">
        <v>5086</v>
      </c>
      <c r="B173" s="6" t="s">
        <v>5087</v>
      </c>
      <c r="C173" s="6" t="s">
        <v>5088</v>
      </c>
      <c r="D173" s="24">
        <v>1699</v>
      </c>
      <c r="E173" s="36">
        <v>3193</v>
      </c>
      <c r="F173" s="36" t="str">
        <f t="shared" si="8"/>
        <v>&gt;500</v>
      </c>
      <c r="G173" s="27">
        <v>0.47</v>
      </c>
      <c r="H173" s="27" t="str">
        <f t="shared" si="9"/>
        <v>25-50%</v>
      </c>
      <c r="I173" s="14" t="str">
        <f>IF(G173&lt;0.5,"&lt;50%","&gt;=50%")</f>
        <v>&lt;50%</v>
      </c>
      <c r="J173" s="21">
        <v>3.8</v>
      </c>
      <c r="K173" s="7">
        <v>54032</v>
      </c>
      <c r="L173" s="7">
        <f t="shared" si="10"/>
        <v>2</v>
      </c>
      <c r="M173" s="6" t="s">
        <v>5089</v>
      </c>
      <c r="N173" s="6" t="s">
        <v>5090</v>
      </c>
      <c r="O173" s="6" t="s">
        <v>5091</v>
      </c>
      <c r="P173" s="6" t="s">
        <v>5092</v>
      </c>
      <c r="Q173" s="6" t="str">
        <f>IFERROR(LEFT(C173, FIND("|",C173)-1),C173)</f>
        <v>Home&amp;Kitchen</v>
      </c>
      <c r="R173" s="41">
        <f>E173*K173</f>
        <v>172524176</v>
      </c>
      <c r="S173" s="31">
        <f t="shared" si="11"/>
        <v>205321.59999999998</v>
      </c>
      <c r="T173" s="6" t="str">
        <f>TRIM(RIGHT(C173,LEN(C173)-FIND("@",SUBSTITUTE(C173,"|","@",LEN(C173)-LEN(SUBSTITUTE(C173,"|",""))))))</f>
        <v>InductionCooktop</v>
      </c>
      <c r="U173" s="33">
        <v>3193</v>
      </c>
    </row>
    <row r="174" spans="1:21">
      <c r="A174" s="5" t="s">
        <v>397</v>
      </c>
      <c r="B174" s="6" t="s">
        <v>398</v>
      </c>
      <c r="C174" s="6" t="s">
        <v>13</v>
      </c>
      <c r="D174" s="24">
        <v>219</v>
      </c>
      <c r="E174" s="36">
        <v>700</v>
      </c>
      <c r="F174" s="36" t="str">
        <f t="shared" si="8"/>
        <v>&gt;500</v>
      </c>
      <c r="G174" s="27">
        <v>0.69</v>
      </c>
      <c r="H174" s="27" t="str">
        <f t="shared" si="9"/>
        <v>&gt;50%</v>
      </c>
      <c r="I174" s="14" t="str">
        <f>IF(G174&lt;0.5,"&lt;50%","&gt;=50%")</f>
        <v>&gt;=50%</v>
      </c>
      <c r="J174" s="21">
        <v>4.3</v>
      </c>
      <c r="K174" s="7">
        <v>20053</v>
      </c>
      <c r="L174" s="7">
        <f t="shared" si="10"/>
        <v>2</v>
      </c>
      <c r="M174" s="6" t="s">
        <v>399</v>
      </c>
      <c r="N174" s="6" t="s">
        <v>400</v>
      </c>
      <c r="O174" s="6" t="s">
        <v>401</v>
      </c>
      <c r="P174" s="6" t="s">
        <v>402</v>
      </c>
      <c r="Q174" s="6" t="str">
        <f>IFERROR(LEFT(C174, FIND("|",C174)-1),C174)</f>
        <v>Computers&amp;Accessories</v>
      </c>
      <c r="R174" s="41">
        <f>E174*K174</f>
        <v>14037100</v>
      </c>
      <c r="S174" s="31">
        <f t="shared" si="11"/>
        <v>86227.9</v>
      </c>
      <c r="T174" s="6" t="str">
        <f>TRIM(RIGHT(C174,LEN(C174)-FIND("@",SUBSTITUTE(C174,"|","@",LEN(C174)-LEN(SUBSTITUTE(C174,"|",""))))))</f>
        <v>USBCables</v>
      </c>
      <c r="U174" s="33">
        <v>700</v>
      </c>
    </row>
    <row r="175" spans="1:21">
      <c r="A175" s="5" t="s">
        <v>363</v>
      </c>
      <c r="B175" s="6" t="s">
        <v>364</v>
      </c>
      <c r="C175" s="6" t="s">
        <v>13</v>
      </c>
      <c r="D175" s="24">
        <v>329</v>
      </c>
      <c r="E175" s="36">
        <v>845</v>
      </c>
      <c r="F175" s="36" t="str">
        <f t="shared" si="8"/>
        <v>&gt;500</v>
      </c>
      <c r="G175" s="27">
        <v>0.61</v>
      </c>
      <c r="H175" s="27" t="str">
        <f t="shared" si="9"/>
        <v>&gt;50%</v>
      </c>
      <c r="I175" s="14" t="str">
        <f>IF(G175&lt;0.5,"&lt;50%","&gt;=50%")</f>
        <v>&gt;=50%</v>
      </c>
      <c r="J175" s="21">
        <v>4.2</v>
      </c>
      <c r="K175" s="7">
        <v>29746</v>
      </c>
      <c r="L175" s="7">
        <f t="shared" si="10"/>
        <v>2</v>
      </c>
      <c r="M175" s="6" t="s">
        <v>365</v>
      </c>
      <c r="N175" s="6" t="s">
        <v>366</v>
      </c>
      <c r="O175" s="6" t="s">
        <v>367</v>
      </c>
      <c r="P175" s="6" t="s">
        <v>368</v>
      </c>
      <c r="Q175" s="6" t="str">
        <f>IFERROR(LEFT(C175, FIND("|",C175)-1),C175)</f>
        <v>Computers&amp;Accessories</v>
      </c>
      <c r="R175" s="41">
        <f>E175*K175</f>
        <v>25135370</v>
      </c>
      <c r="S175" s="31">
        <f t="shared" si="11"/>
        <v>124933.20000000001</v>
      </c>
      <c r="T175" s="6" t="str">
        <f>TRIM(RIGHT(C175,LEN(C175)-FIND("@",SUBSTITUTE(C175,"|","@",LEN(C175)-LEN(SUBSTITUTE(C175,"|",""))))))</f>
        <v>USBCables</v>
      </c>
      <c r="U175" s="33">
        <v>845</v>
      </c>
    </row>
    <row r="176" spans="1:21">
      <c r="A176" s="5" t="s">
        <v>1315</v>
      </c>
      <c r="B176" s="6" t="s">
        <v>1316</v>
      </c>
      <c r="C176" s="6" t="s">
        <v>13</v>
      </c>
      <c r="D176" s="24">
        <v>549</v>
      </c>
      <c r="E176" s="36">
        <v>995</v>
      </c>
      <c r="F176" s="36" t="str">
        <f t="shared" si="8"/>
        <v>&gt;500</v>
      </c>
      <c r="G176" s="27">
        <v>0.45</v>
      </c>
      <c r="H176" s="27" t="str">
        <f t="shared" si="9"/>
        <v>25-50%</v>
      </c>
      <c r="I176" s="14" t="str">
        <f>IF(G176&lt;0.5,"&lt;50%","&gt;=50%")</f>
        <v>&lt;50%</v>
      </c>
      <c r="J176" s="21">
        <v>4.2</v>
      </c>
      <c r="K176" s="7">
        <v>29746</v>
      </c>
      <c r="L176" s="7">
        <f t="shared" si="10"/>
        <v>2</v>
      </c>
      <c r="M176" s="6" t="s">
        <v>1317</v>
      </c>
      <c r="N176" s="6" t="s">
        <v>366</v>
      </c>
      <c r="O176" s="6" t="s">
        <v>367</v>
      </c>
      <c r="P176" s="6" t="s">
        <v>368</v>
      </c>
      <c r="Q176" s="6" t="str">
        <f>IFERROR(LEFT(C176, FIND("|",C176)-1),C176)</f>
        <v>Computers&amp;Accessories</v>
      </c>
      <c r="R176" s="41">
        <f>E176*K176</f>
        <v>29597270</v>
      </c>
      <c r="S176" s="31">
        <f t="shared" si="11"/>
        <v>124933.20000000001</v>
      </c>
      <c r="T176" s="6" t="str">
        <f>TRIM(RIGHT(C176,LEN(C176)-FIND("@",SUBSTITUTE(C176,"|","@",LEN(C176)-LEN(SUBSTITUTE(C176,"|",""))))))</f>
        <v>USBCables</v>
      </c>
      <c r="U176" s="33">
        <v>995</v>
      </c>
    </row>
    <row r="177" spans="1:21">
      <c r="A177" s="5" t="s">
        <v>5603</v>
      </c>
      <c r="B177" s="6" t="s">
        <v>5604</v>
      </c>
      <c r="C177" s="6" t="s">
        <v>5127</v>
      </c>
      <c r="D177" s="24">
        <v>3699</v>
      </c>
      <c r="E177" s="36">
        <v>4295</v>
      </c>
      <c r="F177" s="36" t="str">
        <f t="shared" si="8"/>
        <v>&gt;500</v>
      </c>
      <c r="G177" s="27">
        <v>0.14000000000000001</v>
      </c>
      <c r="H177" s="27" t="str">
        <f t="shared" si="9"/>
        <v>10-25%</v>
      </c>
      <c r="I177" s="14" t="str">
        <f>IF(G177&lt;0.5,"&lt;50%","&gt;=50%")</f>
        <v>&lt;50%</v>
      </c>
      <c r="J177" s="21">
        <v>4.0999999999999996</v>
      </c>
      <c r="K177" s="7">
        <v>26543</v>
      </c>
      <c r="L177" s="7">
        <f t="shared" si="10"/>
        <v>2</v>
      </c>
      <c r="M177" s="6" t="s">
        <v>5605</v>
      </c>
      <c r="N177" s="6" t="s">
        <v>5606</v>
      </c>
      <c r="O177" s="6" t="s">
        <v>5607</v>
      </c>
      <c r="P177" s="6" t="s">
        <v>5608</v>
      </c>
      <c r="Q177" s="6" t="str">
        <f>IFERROR(LEFT(C177, FIND("|",C177)-1),C177)</f>
        <v>Home&amp;Kitchen</v>
      </c>
      <c r="R177" s="41">
        <f>E177*K177</f>
        <v>114002185</v>
      </c>
      <c r="S177" s="31">
        <f t="shared" si="11"/>
        <v>108826.29999999999</v>
      </c>
      <c r="T177" s="6" t="str">
        <f>TRIM(RIGHT(C177,LEN(C177)-FIND("@",SUBSTITUTE(C177,"|","@",LEN(C177)-LEN(SUBSTITUTE(C177,"|",""))))))</f>
        <v>MixerGrinders</v>
      </c>
      <c r="U177" s="33">
        <v>4295</v>
      </c>
    </row>
    <row r="178" spans="1:21">
      <c r="A178" s="5" t="s">
        <v>3532</v>
      </c>
      <c r="B178" s="6" t="s">
        <v>3533</v>
      </c>
      <c r="C178" s="6" t="s">
        <v>3193</v>
      </c>
      <c r="D178" s="24">
        <v>1149</v>
      </c>
      <c r="E178" s="36">
        <v>1699</v>
      </c>
      <c r="F178" s="36" t="str">
        <f t="shared" si="8"/>
        <v>&gt;500</v>
      </c>
      <c r="G178" s="27">
        <v>0.32</v>
      </c>
      <c r="H178" s="27" t="str">
        <f t="shared" si="9"/>
        <v>25-50%</v>
      </c>
      <c r="I178" s="14" t="str">
        <f>IF(G178&lt;0.5,"&lt;50%","&gt;=50%")</f>
        <v>&lt;50%</v>
      </c>
      <c r="J178" s="21">
        <v>4.2</v>
      </c>
      <c r="K178" s="7">
        <v>122478</v>
      </c>
      <c r="L178" s="7">
        <f t="shared" si="10"/>
        <v>2</v>
      </c>
      <c r="M178" s="6" t="s">
        <v>3534</v>
      </c>
      <c r="N178" s="6" t="s">
        <v>3535</v>
      </c>
      <c r="O178" s="6" t="s">
        <v>3536</v>
      </c>
      <c r="P178" s="6" t="s">
        <v>3537</v>
      </c>
      <c r="Q178" s="6" t="str">
        <f>IFERROR(LEFT(C178, FIND("|",C178)-1),C178)</f>
        <v>Computers&amp;Accessories</v>
      </c>
      <c r="R178" s="41">
        <f>E178*K178</f>
        <v>208090122</v>
      </c>
      <c r="S178" s="31">
        <f t="shared" si="11"/>
        <v>514407.60000000003</v>
      </c>
      <c r="T178" s="6" t="str">
        <f>TRIM(RIGHT(C178,LEN(C178)-FIND("@",SUBSTITUTE(C178,"|","@",LEN(C178)-LEN(SUBSTITUTE(C178,"|",""))))))</f>
        <v>Routers</v>
      </c>
      <c r="U178" s="33">
        <v>1699</v>
      </c>
    </row>
    <row r="179" spans="1:21">
      <c r="A179" s="5" t="s">
        <v>2947</v>
      </c>
      <c r="B179" s="6" t="s">
        <v>2948</v>
      </c>
      <c r="C179" s="6" t="s">
        <v>2855</v>
      </c>
      <c r="D179" s="24">
        <v>299</v>
      </c>
      <c r="E179" s="36">
        <v>650</v>
      </c>
      <c r="F179" s="36" t="str">
        <f t="shared" si="8"/>
        <v>&gt;500</v>
      </c>
      <c r="G179" s="27">
        <v>0.54</v>
      </c>
      <c r="H179" s="27" t="str">
        <f t="shared" si="9"/>
        <v>&gt;50%</v>
      </c>
      <c r="I179" s="14" t="str">
        <f>IF(G179&lt;0.5,"&lt;50%","&gt;=50%")</f>
        <v>&gt;=50%</v>
      </c>
      <c r="J179" s="21">
        <v>4.5</v>
      </c>
      <c r="K179" s="7">
        <v>33176</v>
      </c>
      <c r="L179" s="7">
        <f t="shared" si="10"/>
        <v>2</v>
      </c>
      <c r="M179" s="6" t="s">
        <v>2949</v>
      </c>
      <c r="N179" s="6" t="s">
        <v>2950</v>
      </c>
      <c r="O179" s="6" t="s">
        <v>2951</v>
      </c>
      <c r="P179" s="6" t="s">
        <v>2952</v>
      </c>
      <c r="Q179" s="6" t="str">
        <f>IFERROR(LEFT(C179, FIND("|",C179)-1),C179)</f>
        <v>Computers&amp;Accessories</v>
      </c>
      <c r="R179" s="41">
        <f>E179*K179</f>
        <v>21564400</v>
      </c>
      <c r="S179" s="31">
        <f t="shared" si="11"/>
        <v>149292</v>
      </c>
      <c r="T179" s="6" t="str">
        <f>TRIM(RIGHT(C179,LEN(C179)-FIND("@",SUBSTITUTE(C179,"|","@",LEN(C179)-LEN(SUBSTITUTE(C179,"|",""))))))</f>
        <v>Mice</v>
      </c>
      <c r="U179" s="33">
        <v>650</v>
      </c>
    </row>
    <row r="180" spans="1:21">
      <c r="A180" s="5" t="s">
        <v>5640</v>
      </c>
      <c r="B180" s="6" t="s">
        <v>5641</v>
      </c>
      <c r="C180" s="6" t="s">
        <v>5022</v>
      </c>
      <c r="D180" s="24">
        <v>1499</v>
      </c>
      <c r="E180" s="36">
        <v>1775</v>
      </c>
      <c r="F180" s="36" t="str">
        <f t="shared" si="8"/>
        <v>&gt;500</v>
      </c>
      <c r="G180" s="27">
        <v>0.16</v>
      </c>
      <c r="H180" s="27" t="str">
        <f t="shared" si="9"/>
        <v>10-25%</v>
      </c>
      <c r="I180" s="14" t="str">
        <f>IF(G180&lt;0.5,"&lt;50%","&gt;=50%")</f>
        <v>&lt;50%</v>
      </c>
      <c r="J180" s="21">
        <v>3.9</v>
      </c>
      <c r="K180" s="7">
        <v>14667</v>
      </c>
      <c r="L180" s="7">
        <f t="shared" si="10"/>
        <v>2</v>
      </c>
      <c r="M180" s="6" t="s">
        <v>5642</v>
      </c>
      <c r="N180" s="6" t="s">
        <v>5643</v>
      </c>
      <c r="O180" s="6" t="s">
        <v>5644</v>
      </c>
      <c r="P180" s="6" t="s">
        <v>5645</v>
      </c>
      <c r="Q180" s="6" t="str">
        <f>IFERROR(LEFT(C180, FIND("|",C180)-1),C180)</f>
        <v>Home&amp;Kitchen</v>
      </c>
      <c r="R180" s="41">
        <f>E180*K180</f>
        <v>26033925</v>
      </c>
      <c r="S180" s="31">
        <f t="shared" si="11"/>
        <v>57201.299999999996</v>
      </c>
      <c r="T180" s="6" t="str">
        <f>TRIM(RIGHT(C180,LEN(C180)-FIND("@",SUBSTITUTE(C180,"|","@",LEN(C180)-LEN(SUBSTITUTE(C180,"|",""))))))</f>
        <v>ElectricKettles</v>
      </c>
      <c r="U180" s="33">
        <v>1775</v>
      </c>
    </row>
    <row r="181" spans="1:21">
      <c r="A181" s="5" t="s">
        <v>3447</v>
      </c>
      <c r="B181" s="6" t="s">
        <v>3448</v>
      </c>
      <c r="C181" s="6" t="s">
        <v>3449</v>
      </c>
      <c r="D181" s="24">
        <v>299</v>
      </c>
      <c r="E181" s="36">
        <v>499</v>
      </c>
      <c r="F181" s="36" t="str">
        <f t="shared" si="8"/>
        <v>200-500</v>
      </c>
      <c r="G181" s="27">
        <v>0.4</v>
      </c>
      <c r="H181" s="27" t="str">
        <f t="shared" si="9"/>
        <v>25-50%</v>
      </c>
      <c r="I181" s="14" t="str">
        <f>IF(G181&lt;0.5,"&lt;50%","&gt;=50%")</f>
        <v>&lt;50%</v>
      </c>
      <c r="J181" s="21">
        <v>4.2</v>
      </c>
      <c r="K181" s="7">
        <v>24432</v>
      </c>
      <c r="L181" s="7">
        <f t="shared" si="10"/>
        <v>2</v>
      </c>
      <c r="M181" s="6" t="s">
        <v>3450</v>
      </c>
      <c r="N181" s="6" t="s">
        <v>3451</v>
      </c>
      <c r="O181" s="6" t="s">
        <v>3452</v>
      </c>
      <c r="P181" s="6" t="s">
        <v>3453</v>
      </c>
      <c r="Q181" s="6" t="str">
        <f>IFERROR(LEFT(C181, FIND("|",C181)-1),C181)</f>
        <v>Electronics</v>
      </c>
      <c r="R181" s="41">
        <f>E181*K181</f>
        <v>12191568</v>
      </c>
      <c r="S181" s="31">
        <f t="shared" si="11"/>
        <v>102614.40000000001</v>
      </c>
      <c r="T181" s="6" t="str">
        <f>TRIM(RIGHT(C181,LEN(C181)-FIND("@",SUBSTITUTE(C181,"|","@",LEN(C181)-LEN(SUBSTITUTE(C181,"|",""))))))</f>
        <v>CleaningKits</v>
      </c>
      <c r="U181" s="33">
        <v>499</v>
      </c>
    </row>
    <row r="182" spans="1:21">
      <c r="A182" s="5" t="s">
        <v>4061</v>
      </c>
      <c r="B182" s="6" t="s">
        <v>4062</v>
      </c>
      <c r="C182" s="6" t="s">
        <v>4063</v>
      </c>
      <c r="D182" s="24">
        <v>179</v>
      </c>
      <c r="E182" s="36">
        <v>499</v>
      </c>
      <c r="F182" s="36" t="str">
        <f t="shared" si="8"/>
        <v>200-500</v>
      </c>
      <c r="G182" s="27">
        <v>0.64</v>
      </c>
      <c r="H182" s="27" t="str">
        <f t="shared" si="9"/>
        <v>&gt;50%</v>
      </c>
      <c r="I182" s="14" t="str">
        <f>IF(G182&lt;0.5,"&lt;50%","&gt;=50%")</f>
        <v>&gt;=50%</v>
      </c>
      <c r="J182" s="21">
        <v>4.0999999999999996</v>
      </c>
      <c r="K182" s="7">
        <v>10174</v>
      </c>
      <c r="L182" s="7">
        <f t="shared" si="10"/>
        <v>2</v>
      </c>
      <c r="M182" s="6" t="s">
        <v>4064</v>
      </c>
      <c r="N182" s="6" t="s">
        <v>4065</v>
      </c>
      <c r="O182" s="6" t="s">
        <v>4066</v>
      </c>
      <c r="P182" s="6" t="s">
        <v>4067</v>
      </c>
      <c r="Q182" s="6" t="str">
        <f>IFERROR(LEFT(C182, FIND("|",C182)-1),C182)</f>
        <v>Computers&amp;Accessories</v>
      </c>
      <c r="R182" s="41">
        <f>E182*K182</f>
        <v>5076826</v>
      </c>
      <c r="S182" s="31">
        <f t="shared" si="11"/>
        <v>41713.399999999994</v>
      </c>
      <c r="T182" s="6" t="str">
        <f>TRIM(RIGHT(C182,LEN(C182)-FIND("@",SUBSTITUTE(C182,"|","@",LEN(C182)-LEN(SUBSTITUTE(C182,"|",""))))))</f>
        <v>LaptopChargers&amp;PowerSupplies</v>
      </c>
      <c r="U182" s="33">
        <v>499</v>
      </c>
    </row>
    <row r="183" spans="1:21">
      <c r="A183" s="5" t="s">
        <v>2853</v>
      </c>
      <c r="B183" s="6" t="s">
        <v>2854</v>
      </c>
      <c r="C183" s="6" t="s">
        <v>2855</v>
      </c>
      <c r="D183" s="24">
        <v>599</v>
      </c>
      <c r="E183" s="36">
        <v>895</v>
      </c>
      <c r="F183" s="36" t="str">
        <f t="shared" si="8"/>
        <v>&gt;500</v>
      </c>
      <c r="G183" s="27">
        <v>0.33</v>
      </c>
      <c r="H183" s="27" t="str">
        <f t="shared" si="9"/>
        <v>25-50%</v>
      </c>
      <c r="I183" s="14" t="str">
        <f>IF(G183&lt;0.5,"&lt;50%","&gt;=50%")</f>
        <v>&lt;50%</v>
      </c>
      <c r="J183" s="21">
        <v>4.4000000000000004</v>
      </c>
      <c r="K183" s="7">
        <v>61314</v>
      </c>
      <c r="L183" s="7">
        <f t="shared" si="10"/>
        <v>2</v>
      </c>
      <c r="M183" s="6" t="s">
        <v>2856</v>
      </c>
      <c r="N183" s="6" t="s">
        <v>2857</v>
      </c>
      <c r="O183" s="6" t="s">
        <v>2858</v>
      </c>
      <c r="P183" s="6" t="s">
        <v>2859</v>
      </c>
      <c r="Q183" s="6" t="str">
        <f>IFERROR(LEFT(C183, FIND("|",C183)-1),C183)</f>
        <v>Computers&amp;Accessories</v>
      </c>
      <c r="R183" s="41">
        <f>E183*K183</f>
        <v>54876030</v>
      </c>
      <c r="S183" s="31">
        <f t="shared" si="11"/>
        <v>269781.60000000003</v>
      </c>
      <c r="T183" s="6" t="str">
        <f>TRIM(RIGHT(C183,LEN(C183)-FIND("@",SUBSTITUTE(C183,"|","@",LEN(C183)-LEN(SUBSTITUTE(C183,"|",""))))))</f>
        <v>Mice</v>
      </c>
      <c r="U183" s="33">
        <v>895</v>
      </c>
    </row>
    <row r="184" spans="1:21">
      <c r="A184" s="5" t="s">
        <v>4012</v>
      </c>
      <c r="B184" s="6" t="s">
        <v>4013</v>
      </c>
      <c r="C184" s="6" t="s">
        <v>3521</v>
      </c>
      <c r="D184" s="24">
        <v>299</v>
      </c>
      <c r="E184" s="36">
        <v>550</v>
      </c>
      <c r="F184" s="36" t="str">
        <f t="shared" si="8"/>
        <v>&gt;500</v>
      </c>
      <c r="G184" s="27">
        <v>0.46</v>
      </c>
      <c r="H184" s="27" t="str">
        <f t="shared" si="9"/>
        <v>25-50%</v>
      </c>
      <c r="I184" s="14" t="str">
        <f>IF(G184&lt;0.5,"&lt;50%","&gt;=50%")</f>
        <v>&lt;50%</v>
      </c>
      <c r="J184" s="21">
        <v>4.5999999999999996</v>
      </c>
      <c r="K184" s="7">
        <v>33434</v>
      </c>
      <c r="L184" s="7">
        <f t="shared" si="10"/>
        <v>2</v>
      </c>
      <c r="M184" s="6" t="s">
        <v>4014</v>
      </c>
      <c r="N184" s="6" t="s">
        <v>4015</v>
      </c>
      <c r="O184" s="6" t="s">
        <v>4016</v>
      </c>
      <c r="P184" s="6" t="s">
        <v>4017</v>
      </c>
      <c r="Q184" s="6" t="str">
        <f>IFERROR(LEFT(C184, FIND("|",C184)-1),C184)</f>
        <v>Computers&amp;Accessories</v>
      </c>
      <c r="R184" s="41">
        <f>E184*K184</f>
        <v>18388700</v>
      </c>
      <c r="S184" s="31">
        <f t="shared" si="11"/>
        <v>153796.4</v>
      </c>
      <c r="T184" s="6" t="str">
        <f>TRIM(RIGHT(C184,LEN(C184)-FIND("@",SUBSTITUTE(C184,"|","@",LEN(C184)-LEN(SUBSTITUTE(C184,"|",""))))))</f>
        <v>Gamepads</v>
      </c>
      <c r="U184" s="33">
        <v>550</v>
      </c>
    </row>
    <row r="185" spans="1:21">
      <c r="A185" s="5" t="s">
        <v>1230</v>
      </c>
      <c r="B185" s="6" t="s">
        <v>1231</v>
      </c>
      <c r="C185" s="6" t="s">
        <v>1232</v>
      </c>
      <c r="D185" s="24">
        <v>499</v>
      </c>
      <c r="E185" s="36">
        <v>1100</v>
      </c>
      <c r="F185" s="36" t="str">
        <f t="shared" si="8"/>
        <v>&gt;500</v>
      </c>
      <c r="G185" s="27">
        <v>0.55000000000000004</v>
      </c>
      <c r="H185" s="27" t="str">
        <f t="shared" si="9"/>
        <v>&gt;50%</v>
      </c>
      <c r="I185" s="14" t="str">
        <f>IF(G185&lt;0.5,"&lt;50%","&gt;=50%")</f>
        <v>&gt;=50%</v>
      </c>
      <c r="J185" s="21">
        <v>4.4000000000000004</v>
      </c>
      <c r="K185" s="7">
        <v>25177</v>
      </c>
      <c r="L185" s="7">
        <f t="shared" si="10"/>
        <v>2</v>
      </c>
      <c r="M185" s="6" t="s">
        <v>1233</v>
      </c>
      <c r="N185" s="6" t="s">
        <v>1234</v>
      </c>
      <c r="O185" s="6" t="s">
        <v>1235</v>
      </c>
      <c r="P185" s="6" t="s">
        <v>1236</v>
      </c>
      <c r="Q185" s="6" t="str">
        <f>IFERROR(LEFT(C185, FIND("|",C185)-1),C185)</f>
        <v>Computers&amp;Accessories</v>
      </c>
      <c r="R185" s="41">
        <f>E185*K185</f>
        <v>27694700</v>
      </c>
      <c r="S185" s="31">
        <f t="shared" si="11"/>
        <v>110778.8</v>
      </c>
      <c r="T185" s="6" t="str">
        <f>TRIM(RIGHT(C185,LEN(C185)-FIND("@",SUBSTITUTE(C185,"|","@",LEN(C185)-LEN(SUBSTITUTE(C185,"|",""))))))</f>
        <v>DVICables</v>
      </c>
      <c r="U185" s="33">
        <v>1100</v>
      </c>
    </row>
    <row r="186" spans="1:21">
      <c r="A186" s="5" t="s">
        <v>4760</v>
      </c>
      <c r="B186" s="6" t="s">
        <v>4761</v>
      </c>
      <c r="C186" s="6" t="s">
        <v>4285</v>
      </c>
      <c r="D186" s="24">
        <v>5299</v>
      </c>
      <c r="E186" s="36">
        <v>6355</v>
      </c>
      <c r="F186" s="36" t="str">
        <f t="shared" si="8"/>
        <v>&gt;500</v>
      </c>
      <c r="G186" s="27">
        <v>0.17</v>
      </c>
      <c r="H186" s="27" t="str">
        <f t="shared" si="9"/>
        <v>10-25%</v>
      </c>
      <c r="I186" s="14" t="str">
        <f>IF(G186&lt;0.5,"&lt;50%","&gt;=50%")</f>
        <v>&lt;50%</v>
      </c>
      <c r="J186" s="21">
        <v>3.9</v>
      </c>
      <c r="K186" s="7">
        <v>8280</v>
      </c>
      <c r="L186" s="7">
        <f t="shared" si="10"/>
        <v>2</v>
      </c>
      <c r="M186" s="6" t="s">
        <v>4762</v>
      </c>
      <c r="N186" s="6" t="s">
        <v>4763</v>
      </c>
      <c r="O186" s="6" t="s">
        <v>4764</v>
      </c>
      <c r="P186" s="6" t="s">
        <v>4765</v>
      </c>
      <c r="Q186" s="6" t="str">
        <f>IFERROR(LEFT(C186, FIND("|",C186)-1),C186)</f>
        <v>Computers&amp;Accessories</v>
      </c>
      <c r="R186" s="41">
        <f>E186*K186</f>
        <v>52619400</v>
      </c>
      <c r="S186" s="31">
        <f t="shared" si="11"/>
        <v>32292</v>
      </c>
      <c r="T186" s="6" t="str">
        <f>TRIM(RIGHT(C186,LEN(C186)-FIND("@",SUBSTITUTE(C186,"|","@",LEN(C186)-LEN(SUBSTITUTE(C186,"|",""))))))</f>
        <v>Printers</v>
      </c>
      <c r="U186" s="33">
        <v>6355</v>
      </c>
    </row>
    <row r="187" spans="1:21">
      <c r="A187" s="5" t="s">
        <v>6339</v>
      </c>
      <c r="B187" s="6" t="s">
        <v>6340</v>
      </c>
      <c r="C187" s="6" t="s">
        <v>5965</v>
      </c>
      <c r="D187" s="24">
        <v>14499</v>
      </c>
      <c r="E187" s="36">
        <v>23559</v>
      </c>
      <c r="F187" s="36" t="str">
        <f t="shared" si="8"/>
        <v>&gt;500</v>
      </c>
      <c r="G187" s="27">
        <v>0.38</v>
      </c>
      <c r="H187" s="27" t="str">
        <f t="shared" si="9"/>
        <v>25-50%</v>
      </c>
      <c r="I187" s="14" t="str">
        <f>IF(G187&lt;0.5,"&lt;50%","&gt;=50%")</f>
        <v>&lt;50%</v>
      </c>
      <c r="J187" s="21">
        <v>4.3</v>
      </c>
      <c r="K187" s="7">
        <v>2026</v>
      </c>
      <c r="L187" s="7">
        <f t="shared" si="10"/>
        <v>2</v>
      </c>
      <c r="M187" s="6" t="s">
        <v>6341</v>
      </c>
      <c r="N187" s="6" t="s">
        <v>6342</v>
      </c>
      <c r="O187" s="6" t="s">
        <v>6343</v>
      </c>
      <c r="P187" s="6" t="s">
        <v>6344</v>
      </c>
      <c r="Q187" s="6" t="str">
        <f>IFERROR(LEFT(C187, FIND("|",C187)-1),C187)</f>
        <v>Home&amp;Kitchen</v>
      </c>
      <c r="R187" s="41">
        <f>E187*K187</f>
        <v>47730534</v>
      </c>
      <c r="S187" s="31">
        <f t="shared" si="11"/>
        <v>8711.7999999999993</v>
      </c>
      <c r="T187" s="6" t="str">
        <f>TRIM(RIGHT(C187,LEN(C187)-FIND("@",SUBSTITUTE(C187,"|","@",LEN(C187)-LEN(SUBSTITUTE(C187,"|",""))))))</f>
        <v>HEPAAirPurifiers</v>
      </c>
      <c r="U187" s="33">
        <v>23559</v>
      </c>
    </row>
    <row r="188" spans="1:21">
      <c r="A188" s="5" t="s">
        <v>3892</v>
      </c>
      <c r="B188" s="6" t="s">
        <v>3893</v>
      </c>
      <c r="C188" s="6" t="s">
        <v>2855</v>
      </c>
      <c r="D188" s="24">
        <v>899</v>
      </c>
      <c r="E188" s="36">
        <v>1499</v>
      </c>
      <c r="F188" s="36" t="str">
        <f t="shared" si="8"/>
        <v>&gt;500</v>
      </c>
      <c r="G188" s="27">
        <v>0.4</v>
      </c>
      <c r="H188" s="27" t="str">
        <f t="shared" si="9"/>
        <v>25-50%</v>
      </c>
      <c r="I188" s="14" t="str">
        <f>IF(G188&lt;0.5,"&lt;50%","&gt;=50%")</f>
        <v>&lt;50%</v>
      </c>
      <c r="J188" s="21">
        <v>4.2</v>
      </c>
      <c r="K188" s="7">
        <v>23174</v>
      </c>
      <c r="L188" s="7">
        <f t="shared" si="10"/>
        <v>2</v>
      </c>
      <c r="M188" s="6" t="s">
        <v>3894</v>
      </c>
      <c r="N188" s="6" t="s">
        <v>3895</v>
      </c>
      <c r="O188" s="6" t="s">
        <v>3896</v>
      </c>
      <c r="P188" s="6" t="s">
        <v>3897</v>
      </c>
      <c r="Q188" s="6" t="str">
        <f>IFERROR(LEFT(C188, FIND("|",C188)-1),C188)</f>
        <v>Computers&amp;Accessories</v>
      </c>
      <c r="R188" s="41">
        <f>E188*K188</f>
        <v>34737826</v>
      </c>
      <c r="S188" s="31">
        <f t="shared" si="11"/>
        <v>97330.8</v>
      </c>
      <c r="T188" s="6" t="str">
        <f>TRIM(RIGHT(C188,LEN(C188)-FIND("@",SUBSTITUTE(C188,"|","@",LEN(C188)-LEN(SUBSTITUTE(C188,"|",""))))))</f>
        <v>Mice</v>
      </c>
      <c r="U188" s="33">
        <v>1499</v>
      </c>
    </row>
    <row r="189" spans="1:21">
      <c r="A189" s="5" t="s">
        <v>6235</v>
      </c>
      <c r="B189" s="6" t="s">
        <v>6236</v>
      </c>
      <c r="C189" s="6" t="s">
        <v>5965</v>
      </c>
      <c r="D189" s="24">
        <v>8799</v>
      </c>
      <c r="E189" s="36">
        <v>11995</v>
      </c>
      <c r="F189" s="36" t="str">
        <f t="shared" si="8"/>
        <v>&gt;500</v>
      </c>
      <c r="G189" s="27">
        <v>0.27</v>
      </c>
      <c r="H189" s="27" t="str">
        <f t="shared" si="9"/>
        <v>25-50%</v>
      </c>
      <c r="I189" s="14" t="str">
        <f>IF(G189&lt;0.5,"&lt;50%","&gt;=50%")</f>
        <v>&lt;50%</v>
      </c>
      <c r="J189" s="21">
        <v>4.0999999999999996</v>
      </c>
      <c r="K189" s="7">
        <v>4157</v>
      </c>
      <c r="L189" s="7">
        <f t="shared" si="10"/>
        <v>2</v>
      </c>
      <c r="M189" s="6" t="s">
        <v>6237</v>
      </c>
      <c r="N189" s="6" t="s">
        <v>6238</v>
      </c>
      <c r="O189" s="6" t="s">
        <v>6239</v>
      </c>
      <c r="P189" s="6" t="s">
        <v>6240</v>
      </c>
      <c r="Q189" s="6" t="str">
        <f>IFERROR(LEFT(C189, FIND("|",C189)-1),C189)</f>
        <v>Home&amp;Kitchen</v>
      </c>
      <c r="R189" s="41">
        <f>E189*K189</f>
        <v>49863215</v>
      </c>
      <c r="S189" s="31">
        <f t="shared" si="11"/>
        <v>17043.699999999997</v>
      </c>
      <c r="T189" s="6" t="str">
        <f>TRIM(RIGHT(C189,LEN(C189)-FIND("@",SUBSTITUTE(C189,"|","@",LEN(C189)-LEN(SUBSTITUTE(C189,"|",""))))))</f>
        <v>HEPAAirPurifiers</v>
      </c>
      <c r="U189" s="33">
        <v>11995</v>
      </c>
    </row>
    <row r="190" spans="1:21">
      <c r="A190" s="5" t="s">
        <v>7596</v>
      </c>
      <c r="B190" s="6" t="s">
        <v>7597</v>
      </c>
      <c r="C190" s="6" t="s">
        <v>5485</v>
      </c>
      <c r="D190" s="24">
        <v>2199</v>
      </c>
      <c r="E190" s="36">
        <v>3045</v>
      </c>
      <c r="F190" s="36" t="str">
        <f t="shared" si="8"/>
        <v>&gt;500</v>
      </c>
      <c r="G190" s="27">
        <v>0.28000000000000003</v>
      </c>
      <c r="H190" s="27" t="str">
        <f t="shared" si="9"/>
        <v>25-50%</v>
      </c>
      <c r="I190" s="14" t="str">
        <f>IF(G190&lt;0.5,"&lt;50%","&gt;=50%")</f>
        <v>&lt;50%</v>
      </c>
      <c r="J190" s="21">
        <v>4.2</v>
      </c>
      <c r="K190" s="7">
        <v>2686</v>
      </c>
      <c r="L190" s="7">
        <f t="shared" si="10"/>
        <v>2</v>
      </c>
      <c r="M190" s="6" t="s">
        <v>7598</v>
      </c>
      <c r="N190" s="6" t="s">
        <v>7599</v>
      </c>
      <c r="O190" s="6" t="s">
        <v>7600</v>
      </c>
      <c r="P190" s="6" t="s">
        <v>7601</v>
      </c>
      <c r="Q190" s="6" t="str">
        <f>IFERROR(LEFT(C190, FIND("|",C190)-1),C190)</f>
        <v>Home&amp;Kitchen</v>
      </c>
      <c r="R190" s="41">
        <f>E190*K190</f>
        <v>8178870</v>
      </c>
      <c r="S190" s="31">
        <f t="shared" si="11"/>
        <v>11281.2</v>
      </c>
      <c r="T190" s="6" t="str">
        <f>TRIM(RIGHT(C190,LEN(C190)-FIND("@",SUBSTITUTE(C190,"|","@",LEN(C190)-LEN(SUBSTITUTE(C190,"|",""))))))</f>
        <v>CeilingFans</v>
      </c>
      <c r="U190" s="33">
        <v>3045</v>
      </c>
    </row>
    <row r="191" spans="1:21">
      <c r="A191" s="5" t="s">
        <v>2916</v>
      </c>
      <c r="B191" s="6" t="s">
        <v>2917</v>
      </c>
      <c r="C191" s="6" t="s">
        <v>2848</v>
      </c>
      <c r="D191" s="24">
        <v>475</v>
      </c>
      <c r="E191" s="36">
        <v>1500</v>
      </c>
      <c r="F191" s="36" t="str">
        <f t="shared" si="8"/>
        <v>&gt;500</v>
      </c>
      <c r="G191" s="27">
        <v>0.68</v>
      </c>
      <c r="H191" s="27" t="str">
        <f t="shared" si="9"/>
        <v>&gt;50%</v>
      </c>
      <c r="I191" s="14" t="str">
        <f>IF(G191&lt;0.5,"&lt;50%","&gt;=50%")</f>
        <v>&gt;=50%</v>
      </c>
      <c r="J191" s="21">
        <v>4.2</v>
      </c>
      <c r="K191" s="7">
        <v>64273</v>
      </c>
      <c r="L191" s="7">
        <f t="shared" si="10"/>
        <v>2</v>
      </c>
      <c r="M191" s="6" t="s">
        <v>2918</v>
      </c>
      <c r="N191" s="6" t="s">
        <v>2919</v>
      </c>
      <c r="O191" s="6" t="s">
        <v>2920</v>
      </c>
      <c r="P191" s="6" t="s">
        <v>2921</v>
      </c>
      <c r="Q191" s="6" t="str">
        <f>IFERROR(LEFT(C191, FIND("|",C191)-1),C191)</f>
        <v>Computers&amp;Accessories</v>
      </c>
      <c r="R191" s="41">
        <f>E191*K191</f>
        <v>96409500</v>
      </c>
      <c r="S191" s="31">
        <f t="shared" si="11"/>
        <v>269946.60000000003</v>
      </c>
      <c r="T191" s="6" t="str">
        <f>TRIM(RIGHT(C191,LEN(C191)-FIND("@",SUBSTITUTE(C191,"|","@",LEN(C191)-LEN(SUBSTITUTE(C191,"|",""))))))</f>
        <v>PenDrives</v>
      </c>
      <c r="U191" s="33">
        <v>1500</v>
      </c>
    </row>
    <row r="192" spans="1:21">
      <c r="A192" s="5" t="s">
        <v>1545</v>
      </c>
      <c r="B192" s="6" t="s">
        <v>1546</v>
      </c>
      <c r="C192" s="6" t="s">
        <v>13</v>
      </c>
      <c r="D192" s="24">
        <v>349</v>
      </c>
      <c r="E192" s="36">
        <v>899</v>
      </c>
      <c r="F192" s="36" t="str">
        <f t="shared" si="8"/>
        <v>&gt;500</v>
      </c>
      <c r="G192" s="27">
        <v>0.61</v>
      </c>
      <c r="H192" s="27" t="str">
        <f t="shared" si="9"/>
        <v>&gt;50%</v>
      </c>
      <c r="I192" s="14" t="str">
        <f>IF(G192&lt;0.5,"&lt;50%","&gt;=50%")</f>
        <v>&gt;=50%</v>
      </c>
      <c r="J192" s="21">
        <v>4.0999999999999996</v>
      </c>
      <c r="K192" s="7">
        <v>14896</v>
      </c>
      <c r="L192" s="7">
        <f t="shared" si="10"/>
        <v>2</v>
      </c>
      <c r="M192" s="6" t="s">
        <v>1547</v>
      </c>
      <c r="N192" s="6" t="s">
        <v>1548</v>
      </c>
      <c r="O192" s="6" t="s">
        <v>1549</v>
      </c>
      <c r="P192" s="6" t="s">
        <v>1550</v>
      </c>
      <c r="Q192" s="6" t="str">
        <f>IFERROR(LEFT(C192, FIND("|",C192)-1),C192)</f>
        <v>Computers&amp;Accessories</v>
      </c>
      <c r="R192" s="41">
        <f>E192*K192</f>
        <v>13391504</v>
      </c>
      <c r="S192" s="31">
        <f t="shared" si="11"/>
        <v>61073.599999999991</v>
      </c>
      <c r="T192" s="6" t="str">
        <f>TRIM(RIGHT(C192,LEN(C192)-FIND("@",SUBSTITUTE(C192,"|","@",LEN(C192)-LEN(SUBSTITUTE(C192,"|",""))))))</f>
        <v>USBCables</v>
      </c>
      <c r="U192" s="33">
        <v>899</v>
      </c>
    </row>
    <row r="193" spans="1:21">
      <c r="A193" s="5" t="s">
        <v>5061</v>
      </c>
      <c r="B193" s="6" t="s">
        <v>5062</v>
      </c>
      <c r="C193" s="6" t="s">
        <v>5063</v>
      </c>
      <c r="D193" s="24">
        <v>199</v>
      </c>
      <c r="E193" s="36">
        <v>495</v>
      </c>
      <c r="F193" s="36" t="str">
        <f t="shared" si="8"/>
        <v>200-500</v>
      </c>
      <c r="G193" s="27">
        <v>0.6</v>
      </c>
      <c r="H193" s="27" t="str">
        <f t="shared" si="9"/>
        <v>&gt;50%</v>
      </c>
      <c r="I193" s="14" t="str">
        <f>IF(G193&lt;0.5,"&lt;50%","&gt;=50%")</f>
        <v>&gt;=50%</v>
      </c>
      <c r="J193" s="21">
        <v>4.0999999999999996</v>
      </c>
      <c r="K193" s="7">
        <v>270563</v>
      </c>
      <c r="L193" s="7">
        <f t="shared" si="10"/>
        <v>2</v>
      </c>
      <c r="M193" s="6" t="s">
        <v>5064</v>
      </c>
      <c r="N193" s="6" t="s">
        <v>5065</v>
      </c>
      <c r="O193" s="6" t="s">
        <v>5066</v>
      </c>
      <c r="P193" s="6" t="s">
        <v>5067</v>
      </c>
      <c r="Q193" s="6" t="str">
        <f>IFERROR(LEFT(C193, FIND("|",C193)-1),C193)</f>
        <v>Home&amp;Kitchen</v>
      </c>
      <c r="R193" s="41">
        <f>E193*K193</f>
        <v>133928685</v>
      </c>
      <c r="S193" s="31">
        <f t="shared" si="11"/>
        <v>1109308.2999999998</v>
      </c>
      <c r="T193" s="6" t="str">
        <f>TRIM(RIGHT(C193,LEN(C193)-FIND("@",SUBSTITUTE(C193,"|","@",LEN(C193)-LEN(SUBSTITUTE(C193,"|",""))))))</f>
        <v>Choppers</v>
      </c>
      <c r="U193" s="33">
        <v>495</v>
      </c>
    </row>
    <row r="194" spans="1:21">
      <c r="A194" s="5" t="s">
        <v>6697</v>
      </c>
      <c r="B194" s="6" t="s">
        <v>6698</v>
      </c>
      <c r="C194" s="6" t="s">
        <v>5236</v>
      </c>
      <c r="D194" s="24">
        <v>998.06</v>
      </c>
      <c r="E194" s="36">
        <v>1282</v>
      </c>
      <c r="F194" s="36" t="str">
        <f t="shared" ref="F194:F257" si="12">IF(E194&lt;200,"&lt;200",IF(E194&lt;=500,"200-500","&gt;500"))</f>
        <v>&gt;500</v>
      </c>
      <c r="G194" s="27">
        <v>0.22</v>
      </c>
      <c r="H194" s="27" t="str">
        <f t="shared" ref="H194:H257" si="13">IF(G194&lt;10%,"10%", IF(G194&lt;25%,"10-25%", IF(G194&lt;50%,"25-50%","&gt;50%")))</f>
        <v>10-25%</v>
      </c>
      <c r="I194" s="14" t="str">
        <f>IF(G194&lt;0.5,"&lt;50%","&gt;=50%")</f>
        <v>&lt;50%</v>
      </c>
      <c r="J194" s="21">
        <v>4.2</v>
      </c>
      <c r="K194" s="7">
        <v>7274</v>
      </c>
      <c r="L194" s="7">
        <f t="shared" ref="L194:L257" si="14">IF(K194&lt;1000, 1, 2)</f>
        <v>2</v>
      </c>
      <c r="M194" s="6" t="s">
        <v>6699</v>
      </c>
      <c r="N194" s="6" t="s">
        <v>6700</v>
      </c>
      <c r="O194" s="6" t="s">
        <v>6701</v>
      </c>
      <c r="P194" s="6" t="s">
        <v>6702</v>
      </c>
      <c r="Q194" s="6" t="str">
        <f>IFERROR(LEFT(C194, FIND("|",C194)-1),C194)</f>
        <v>Home&amp;Kitchen</v>
      </c>
      <c r="R194" s="41">
        <f>E194*K194</f>
        <v>9325268</v>
      </c>
      <c r="S194" s="31">
        <f t="shared" ref="S194:S257" si="15">J194*K194</f>
        <v>30550.800000000003</v>
      </c>
      <c r="T194" s="6" t="str">
        <f>TRIM(RIGHT(C194,LEN(C194)-FIND("@",SUBSTITUTE(C194,"|","@",LEN(C194)-LEN(SUBSTITUTE(C194,"|",""))))))</f>
        <v>LaundryBaskets</v>
      </c>
      <c r="U194" s="33">
        <v>1282</v>
      </c>
    </row>
    <row r="195" spans="1:21">
      <c r="A195" s="5" t="s">
        <v>4971</v>
      </c>
      <c r="B195" s="6" t="s">
        <v>4972</v>
      </c>
      <c r="C195" s="6" t="s">
        <v>2848</v>
      </c>
      <c r="D195" s="24">
        <v>449</v>
      </c>
      <c r="E195" s="36">
        <v>1300</v>
      </c>
      <c r="F195" s="36" t="str">
        <f t="shared" si="12"/>
        <v>&gt;500</v>
      </c>
      <c r="G195" s="27">
        <v>0.65</v>
      </c>
      <c r="H195" s="27" t="str">
        <f t="shared" si="13"/>
        <v>&gt;50%</v>
      </c>
      <c r="I195" s="14" t="str">
        <f>IF(G195&lt;0.5,"&lt;50%","&gt;=50%")</f>
        <v>&gt;=50%</v>
      </c>
      <c r="J195" s="21">
        <v>4.2</v>
      </c>
      <c r="K195" s="7">
        <v>4959</v>
      </c>
      <c r="L195" s="7">
        <f t="shared" si="14"/>
        <v>2</v>
      </c>
      <c r="M195" s="6" t="s">
        <v>4973</v>
      </c>
      <c r="N195" s="6" t="s">
        <v>4974</v>
      </c>
      <c r="O195" s="6" t="s">
        <v>4975</v>
      </c>
      <c r="P195" s="6" t="s">
        <v>4976</v>
      </c>
      <c r="Q195" s="6" t="str">
        <f>IFERROR(LEFT(C195, FIND("|",C195)-1),C195)</f>
        <v>Computers&amp;Accessories</v>
      </c>
      <c r="R195" s="41">
        <f>E195*K195</f>
        <v>6446700</v>
      </c>
      <c r="S195" s="31">
        <f t="shared" si="15"/>
        <v>20827.8</v>
      </c>
      <c r="T195" s="6" t="str">
        <f>TRIM(RIGHT(C195,LEN(C195)-FIND("@",SUBSTITUTE(C195,"|","@",LEN(C195)-LEN(SUBSTITUTE(C195,"|",""))))))</f>
        <v>PenDrives</v>
      </c>
      <c r="U195" s="33">
        <v>1300</v>
      </c>
    </row>
    <row r="196" spans="1:21">
      <c r="A196" s="5" t="s">
        <v>5977</v>
      </c>
      <c r="B196" s="6" t="s">
        <v>5978</v>
      </c>
      <c r="C196" s="6" t="s">
        <v>5485</v>
      </c>
      <c r="D196" s="24">
        <v>2199</v>
      </c>
      <c r="E196" s="36">
        <v>3190</v>
      </c>
      <c r="F196" s="36" t="str">
        <f t="shared" si="12"/>
        <v>&gt;500</v>
      </c>
      <c r="G196" s="27">
        <v>0.31</v>
      </c>
      <c r="H196" s="27" t="str">
        <f t="shared" si="13"/>
        <v>25-50%</v>
      </c>
      <c r="I196" s="14" t="str">
        <f>IF(G196&lt;0.5,"&lt;50%","&gt;=50%")</f>
        <v>&lt;50%</v>
      </c>
      <c r="J196" s="21">
        <v>4.3</v>
      </c>
      <c r="K196" s="7">
        <v>9650</v>
      </c>
      <c r="L196" s="7">
        <f t="shared" si="14"/>
        <v>2</v>
      </c>
      <c r="M196" s="6" t="s">
        <v>5979</v>
      </c>
      <c r="N196" s="6" t="s">
        <v>5980</v>
      </c>
      <c r="O196" s="6" t="s">
        <v>5981</v>
      </c>
      <c r="P196" s="6" t="s">
        <v>5982</v>
      </c>
      <c r="Q196" s="6" t="str">
        <f>IFERROR(LEFT(C196, FIND("|",C196)-1),C196)</f>
        <v>Home&amp;Kitchen</v>
      </c>
      <c r="R196" s="41">
        <f>E196*K196</f>
        <v>30783500</v>
      </c>
      <c r="S196" s="31">
        <f t="shared" si="15"/>
        <v>41495</v>
      </c>
      <c r="T196" s="6" t="str">
        <f>TRIM(RIGHT(C196,LEN(C196)-FIND("@",SUBSTITUTE(C196,"|","@",LEN(C196)-LEN(SUBSTITUTE(C196,"|",""))))))</f>
        <v>CeilingFans</v>
      </c>
      <c r="U196" s="33">
        <v>3190</v>
      </c>
    </row>
    <row r="197" spans="1:21">
      <c r="A197" s="5" t="s">
        <v>5483</v>
      </c>
      <c r="B197" s="6" t="s">
        <v>5484</v>
      </c>
      <c r="C197" s="6" t="s">
        <v>5485</v>
      </c>
      <c r="D197" s="24">
        <v>1400</v>
      </c>
      <c r="E197" s="36">
        <v>2485</v>
      </c>
      <c r="F197" s="36" t="str">
        <f t="shared" si="12"/>
        <v>&gt;500</v>
      </c>
      <c r="G197" s="27">
        <v>0.44</v>
      </c>
      <c r="H197" s="27" t="str">
        <f t="shared" si="13"/>
        <v>25-50%</v>
      </c>
      <c r="I197" s="14" t="str">
        <f>IF(G197&lt;0.5,"&lt;50%","&gt;=50%")</f>
        <v>&lt;50%</v>
      </c>
      <c r="J197" s="21">
        <v>4.0999999999999996</v>
      </c>
      <c r="K197" s="7">
        <v>19998</v>
      </c>
      <c r="L197" s="7">
        <f t="shared" si="14"/>
        <v>2</v>
      </c>
      <c r="M197" s="6" t="s">
        <v>5486</v>
      </c>
      <c r="N197" s="6" t="s">
        <v>5487</v>
      </c>
      <c r="O197" s="6" t="s">
        <v>5488</v>
      </c>
      <c r="P197" s="6" t="s">
        <v>5489</v>
      </c>
      <c r="Q197" s="6" t="str">
        <f>IFERROR(LEFT(C197, FIND("|",C197)-1),C197)</f>
        <v>Home&amp;Kitchen</v>
      </c>
      <c r="R197" s="41">
        <f>E197*K197</f>
        <v>49695030</v>
      </c>
      <c r="S197" s="31">
        <f t="shared" si="15"/>
        <v>81991.799999999988</v>
      </c>
      <c r="T197" s="6" t="str">
        <f>TRIM(RIGHT(C197,LEN(C197)-FIND("@",SUBSTITUTE(C197,"|","@",LEN(C197)-LEN(SUBSTITUTE(C197,"|",""))))))</f>
        <v>CeilingFans</v>
      </c>
      <c r="U197" s="33">
        <v>2485</v>
      </c>
    </row>
    <row r="198" spans="1:21">
      <c r="A198" s="5" t="s">
        <v>6533</v>
      </c>
      <c r="B198" s="6" t="s">
        <v>6534</v>
      </c>
      <c r="C198" s="6" t="s">
        <v>5029</v>
      </c>
      <c r="D198" s="24">
        <v>3711</v>
      </c>
      <c r="E198" s="36">
        <v>4495</v>
      </c>
      <c r="F198" s="36" t="str">
        <f t="shared" si="12"/>
        <v>&gt;500</v>
      </c>
      <c r="G198" s="27">
        <v>0.17</v>
      </c>
      <c r="H198" s="27" t="str">
        <f t="shared" si="13"/>
        <v>10-25%</v>
      </c>
      <c r="I198" s="14" t="str">
        <f>IF(G198&lt;0.5,"&lt;50%","&gt;=50%")</f>
        <v>&lt;50%</v>
      </c>
      <c r="J198" s="21">
        <v>4.3</v>
      </c>
      <c r="K198" s="7">
        <v>356</v>
      </c>
      <c r="L198" s="7">
        <f t="shared" si="14"/>
        <v>1</v>
      </c>
      <c r="M198" s="6" t="s">
        <v>6535</v>
      </c>
      <c r="N198" s="6" t="s">
        <v>6536</v>
      </c>
      <c r="O198" s="6" t="s">
        <v>6537</v>
      </c>
      <c r="P198" s="6" t="s">
        <v>6538</v>
      </c>
      <c r="Q198" s="6" t="str">
        <f>IFERROR(LEFT(C198, FIND("|",C198)-1),C198)</f>
        <v>Home&amp;Kitchen</v>
      </c>
      <c r="R198" s="41">
        <f>E198*K198</f>
        <v>1600220</v>
      </c>
      <c r="S198" s="31">
        <f t="shared" si="15"/>
        <v>1530.8</v>
      </c>
      <c r="T198" s="6" t="str">
        <f>TRIM(RIGHT(C198,LEN(C198)-FIND("@",SUBSTITUTE(C198,"|","@",LEN(C198)-LEN(SUBSTITUTE(C198,"|",""))))))</f>
        <v>ElectricHeaters</v>
      </c>
      <c r="U198" s="33">
        <v>4495</v>
      </c>
    </row>
    <row r="199" spans="1:21">
      <c r="A199" s="5" t="s">
        <v>155</v>
      </c>
      <c r="B199" s="6" t="s">
        <v>156</v>
      </c>
      <c r="C199" s="6" t="s">
        <v>81</v>
      </c>
      <c r="D199" s="24">
        <v>199</v>
      </c>
      <c r="E199" s="36">
        <v>699</v>
      </c>
      <c r="F199" s="36" t="str">
        <f t="shared" si="12"/>
        <v>&gt;500</v>
      </c>
      <c r="G199" s="27">
        <v>0.72</v>
      </c>
      <c r="H199" s="27" t="str">
        <f t="shared" si="13"/>
        <v>&gt;50%</v>
      </c>
      <c r="I199" s="14" t="str">
        <f>IF(G199&lt;0.5,"&lt;50%","&gt;=50%")</f>
        <v>&gt;=50%</v>
      </c>
      <c r="J199" s="21">
        <v>4.2</v>
      </c>
      <c r="K199" s="7">
        <v>12153</v>
      </c>
      <c r="L199" s="7">
        <f t="shared" si="14"/>
        <v>2</v>
      </c>
      <c r="M199" s="6" t="s">
        <v>157</v>
      </c>
      <c r="N199" s="6" t="s">
        <v>158</v>
      </c>
      <c r="O199" s="6" t="s">
        <v>159</v>
      </c>
      <c r="P199" s="6" t="s">
        <v>160</v>
      </c>
      <c r="Q199" s="6" t="str">
        <f>IFERROR(LEFT(C199, FIND("|",C199)-1),C199)</f>
        <v>Electronics</v>
      </c>
      <c r="R199" s="41">
        <f>E199*K199</f>
        <v>8494947</v>
      </c>
      <c r="S199" s="31">
        <f t="shared" si="15"/>
        <v>51042.6</v>
      </c>
      <c r="T199" s="6" t="str">
        <f>TRIM(RIGHT(C199,LEN(C199)-FIND("@",SUBSTITUTE(C199,"|","@",LEN(C199)-LEN(SUBSTITUTE(C199,"|",""))))))</f>
        <v>HDMICables</v>
      </c>
      <c r="U199" s="33">
        <v>699</v>
      </c>
    </row>
    <row r="200" spans="1:21">
      <c r="A200" s="5" t="s">
        <v>1582</v>
      </c>
      <c r="B200" s="6" t="s">
        <v>1583</v>
      </c>
      <c r="C200" s="6" t="s">
        <v>81</v>
      </c>
      <c r="D200" s="24">
        <v>379</v>
      </c>
      <c r="E200" s="36">
        <v>999</v>
      </c>
      <c r="F200" s="36" t="str">
        <f t="shared" si="12"/>
        <v>&gt;500</v>
      </c>
      <c r="G200" s="27">
        <v>0.62</v>
      </c>
      <c r="H200" s="27" t="str">
        <f t="shared" si="13"/>
        <v>&gt;50%</v>
      </c>
      <c r="I200" s="14" t="str">
        <f>IF(G200&lt;0.5,"&lt;50%","&gt;=50%")</f>
        <v>&gt;=50%</v>
      </c>
      <c r="J200" s="21">
        <v>4.2</v>
      </c>
      <c r="K200" s="7">
        <v>12153</v>
      </c>
      <c r="L200" s="7">
        <f t="shared" si="14"/>
        <v>2</v>
      </c>
      <c r="M200" s="6" t="s">
        <v>1584</v>
      </c>
      <c r="N200" s="6" t="s">
        <v>158</v>
      </c>
      <c r="O200" s="6" t="s">
        <v>159</v>
      </c>
      <c r="P200" s="6" t="s">
        <v>160</v>
      </c>
      <c r="Q200" s="6" t="str">
        <f>IFERROR(LEFT(C200, FIND("|",C200)-1),C200)</f>
        <v>Electronics</v>
      </c>
      <c r="R200" s="41">
        <f>E200*K200</f>
        <v>12140847</v>
      </c>
      <c r="S200" s="31">
        <f t="shared" si="15"/>
        <v>51042.6</v>
      </c>
      <c r="T200" s="6" t="str">
        <f>TRIM(RIGHT(C200,LEN(C200)-FIND("@",SUBSTITUTE(C200,"|","@",LEN(C200)-LEN(SUBSTITUTE(C200,"|",""))))))</f>
        <v>HDMICables</v>
      </c>
      <c r="U200" s="33">
        <v>999</v>
      </c>
    </row>
    <row r="201" spans="1:21">
      <c r="A201" s="5" t="s">
        <v>5420</v>
      </c>
      <c r="B201" s="6" t="s">
        <v>5421</v>
      </c>
      <c r="C201" s="6" t="s">
        <v>5422</v>
      </c>
      <c r="D201" s="24">
        <v>1819</v>
      </c>
      <c r="E201" s="36">
        <v>2490</v>
      </c>
      <c r="F201" s="36" t="str">
        <f t="shared" si="12"/>
        <v>&gt;500</v>
      </c>
      <c r="G201" s="27">
        <v>0.27</v>
      </c>
      <c r="H201" s="27" t="str">
        <f t="shared" si="13"/>
        <v>25-50%</v>
      </c>
      <c r="I201" s="14" t="str">
        <f>IF(G201&lt;0.5,"&lt;50%","&gt;=50%")</f>
        <v>&lt;50%</v>
      </c>
      <c r="J201" s="21">
        <v>4.4000000000000004</v>
      </c>
      <c r="K201" s="7">
        <v>7946</v>
      </c>
      <c r="L201" s="7">
        <f t="shared" si="14"/>
        <v>2</v>
      </c>
      <c r="M201" s="6" t="s">
        <v>5423</v>
      </c>
      <c r="N201" s="6" t="s">
        <v>5424</v>
      </c>
      <c r="O201" s="6" t="s">
        <v>5425</v>
      </c>
      <c r="P201" s="6" t="s">
        <v>5426</v>
      </c>
      <c r="Q201" s="6" t="str">
        <f>IFERROR(LEFT(C201, FIND("|",C201)-1),C201)</f>
        <v>Home&amp;Kitchen</v>
      </c>
      <c r="R201" s="41">
        <f>E201*K201</f>
        <v>19785540</v>
      </c>
      <c r="S201" s="31">
        <f t="shared" si="15"/>
        <v>34962.400000000001</v>
      </c>
      <c r="T201" s="6" t="str">
        <f>TRIM(RIGHT(C201,LEN(C201)-FIND("@",SUBSTITUTE(C201,"|","@",LEN(C201)-LEN(SUBSTITUTE(C201,"|",""))))))</f>
        <v>MiniFoodProcessors&amp;Choppers</v>
      </c>
      <c r="U201" s="33">
        <v>2490</v>
      </c>
    </row>
    <row r="202" spans="1:21">
      <c r="A202" s="5" t="s">
        <v>5139</v>
      </c>
      <c r="B202" s="6" t="s">
        <v>5140</v>
      </c>
      <c r="C202" s="6" t="s">
        <v>5141</v>
      </c>
      <c r="D202" s="24">
        <v>6549</v>
      </c>
      <c r="E202" s="36">
        <v>13999</v>
      </c>
      <c r="F202" s="36" t="str">
        <f t="shared" si="12"/>
        <v>&gt;500</v>
      </c>
      <c r="G202" s="27">
        <v>0.53</v>
      </c>
      <c r="H202" s="27" t="str">
        <f t="shared" si="13"/>
        <v>&gt;50%</v>
      </c>
      <c r="I202" s="14" t="str">
        <f>IF(G202&lt;0.5,"&lt;50%","&gt;=50%")</f>
        <v>&gt;=50%</v>
      </c>
      <c r="J202" s="21">
        <v>4</v>
      </c>
      <c r="K202" s="7">
        <v>2961</v>
      </c>
      <c r="L202" s="7">
        <f t="shared" si="14"/>
        <v>2</v>
      </c>
      <c r="M202" s="6" t="s">
        <v>5142</v>
      </c>
      <c r="N202" s="6" t="s">
        <v>5143</v>
      </c>
      <c r="O202" s="6" t="s">
        <v>5144</v>
      </c>
      <c r="P202" s="6" t="s">
        <v>5145</v>
      </c>
      <c r="Q202" s="6" t="str">
        <f>IFERROR(LEFT(C202, FIND("|",C202)-1),C202)</f>
        <v>Home&amp;Kitchen</v>
      </c>
      <c r="R202" s="41">
        <f>E202*K202</f>
        <v>41451039</v>
      </c>
      <c r="S202" s="31">
        <f t="shared" si="15"/>
        <v>11844</v>
      </c>
      <c r="T202" s="6" t="str">
        <f>TRIM(RIGHT(C202,LEN(C202)-FIND("@",SUBSTITUTE(C202,"|","@",LEN(C202)-LEN(SUBSTITUTE(C202,"|",""))))))</f>
        <v>RoomHeaters</v>
      </c>
      <c r="U202" s="33">
        <v>13999</v>
      </c>
    </row>
    <row r="203" spans="1:21">
      <c r="A203" s="5" t="s">
        <v>7711</v>
      </c>
      <c r="B203" s="6" t="s">
        <v>7712</v>
      </c>
      <c r="C203" s="6" t="s">
        <v>5730</v>
      </c>
      <c r="D203" s="24">
        <v>2280</v>
      </c>
      <c r="E203" s="36">
        <v>3045</v>
      </c>
      <c r="F203" s="36" t="str">
        <f t="shared" si="12"/>
        <v>&gt;500</v>
      </c>
      <c r="G203" s="27">
        <v>0.25</v>
      </c>
      <c r="H203" s="27" t="str">
        <f t="shared" si="13"/>
        <v>25-50%</v>
      </c>
      <c r="I203" s="14" t="str">
        <f>IF(G203&lt;0.5,"&lt;50%","&gt;=50%")</f>
        <v>&lt;50%</v>
      </c>
      <c r="J203" s="21">
        <v>4.0999999999999996</v>
      </c>
      <c r="K203" s="7">
        <v>4118</v>
      </c>
      <c r="L203" s="7">
        <f t="shared" si="14"/>
        <v>2</v>
      </c>
      <c r="M203" s="6" t="s">
        <v>7713</v>
      </c>
      <c r="N203" s="6" t="s">
        <v>7714</v>
      </c>
      <c r="O203" s="6" t="s">
        <v>7715</v>
      </c>
      <c r="P203" s="6" t="s">
        <v>7716</v>
      </c>
      <c r="Q203" s="6" t="str">
        <f>IFERROR(LEFT(C203, FIND("|",C203)-1),C203)</f>
        <v>Home&amp;Kitchen</v>
      </c>
      <c r="R203" s="41">
        <f>E203*K203</f>
        <v>12539310</v>
      </c>
      <c r="S203" s="31">
        <f t="shared" si="15"/>
        <v>16883.8</v>
      </c>
      <c r="T203" s="6" t="str">
        <f>TRIM(RIGHT(C203,LEN(C203)-FIND("@",SUBSTITUTE(C203,"|","@",LEN(C203)-LEN(SUBSTITUTE(C203,"|",""))))))</f>
        <v>Rice&amp;PastaCookers</v>
      </c>
      <c r="U203" s="33">
        <v>3045</v>
      </c>
    </row>
    <row r="204" spans="1:21">
      <c r="A204" s="5" t="s">
        <v>6582</v>
      </c>
      <c r="B204" s="6" t="s">
        <v>6583</v>
      </c>
      <c r="C204" s="6" t="s">
        <v>6584</v>
      </c>
      <c r="D204" s="24">
        <v>2249</v>
      </c>
      <c r="E204" s="36">
        <v>3550</v>
      </c>
      <c r="F204" s="36" t="str">
        <f t="shared" si="12"/>
        <v>&gt;500</v>
      </c>
      <c r="G204" s="27">
        <v>0.37</v>
      </c>
      <c r="H204" s="27" t="str">
        <f t="shared" si="13"/>
        <v>25-50%</v>
      </c>
      <c r="I204" s="14" t="str">
        <f>IF(G204&lt;0.5,"&lt;50%","&gt;=50%")</f>
        <v>&lt;50%</v>
      </c>
      <c r="J204" s="21">
        <v>4</v>
      </c>
      <c r="K204" s="7">
        <v>3973</v>
      </c>
      <c r="L204" s="7">
        <f t="shared" si="14"/>
        <v>2</v>
      </c>
      <c r="M204" s="6" t="s">
        <v>6585</v>
      </c>
      <c r="N204" s="6" t="s">
        <v>6586</v>
      </c>
      <c r="O204" s="6" t="s">
        <v>6587</v>
      </c>
      <c r="P204" s="6" t="s">
        <v>6588</v>
      </c>
      <c r="Q204" s="6" t="str">
        <f>IFERROR(LEFT(C204, FIND("|",C204)-1),C204)</f>
        <v>Home&amp;Kitchen</v>
      </c>
      <c r="R204" s="41">
        <f>E204*K204</f>
        <v>14104150</v>
      </c>
      <c r="S204" s="31">
        <f t="shared" si="15"/>
        <v>15892</v>
      </c>
      <c r="T204" s="6" t="str">
        <f>TRIM(RIGHT(C204,LEN(C204)-FIND("@",SUBSTITUTE(C204,"|","@",LEN(C204)-LEN(SUBSTITUTE(C204,"|",""))))))</f>
        <v>Humidifiers</v>
      </c>
      <c r="U204" s="33">
        <v>3550</v>
      </c>
    </row>
    <row r="205" spans="1:21">
      <c r="A205" s="5" t="s">
        <v>3290</v>
      </c>
      <c r="B205" s="6" t="s">
        <v>3291</v>
      </c>
      <c r="C205" s="6" t="s">
        <v>2855</v>
      </c>
      <c r="D205" s="24">
        <v>799</v>
      </c>
      <c r="E205" s="36">
        <v>1295</v>
      </c>
      <c r="F205" s="36" t="str">
        <f t="shared" si="12"/>
        <v>&gt;500</v>
      </c>
      <c r="G205" s="27">
        <v>0.38</v>
      </c>
      <c r="H205" s="27" t="str">
        <f t="shared" si="13"/>
        <v>25-50%</v>
      </c>
      <c r="I205" s="14" t="str">
        <f>IF(G205&lt;0.5,"&lt;50%","&gt;=50%")</f>
        <v>&lt;50%</v>
      </c>
      <c r="J205" s="21">
        <v>4.4000000000000004</v>
      </c>
      <c r="K205" s="7">
        <v>34852</v>
      </c>
      <c r="L205" s="7">
        <f t="shared" si="14"/>
        <v>2</v>
      </c>
      <c r="M205" s="6" t="s">
        <v>3292</v>
      </c>
      <c r="N205" s="6" t="s">
        <v>3293</v>
      </c>
      <c r="O205" s="6" t="s">
        <v>3294</v>
      </c>
      <c r="P205" s="6" t="s">
        <v>3295</v>
      </c>
      <c r="Q205" s="6" t="str">
        <f>IFERROR(LEFT(C205, FIND("|",C205)-1),C205)</f>
        <v>Computers&amp;Accessories</v>
      </c>
      <c r="R205" s="41">
        <f>E205*K205</f>
        <v>45133340</v>
      </c>
      <c r="S205" s="31">
        <f t="shared" si="15"/>
        <v>153348.80000000002</v>
      </c>
      <c r="T205" s="6" t="str">
        <f>TRIM(RIGHT(C205,LEN(C205)-FIND("@",SUBSTITUTE(C205,"|","@",LEN(C205)-LEN(SUBSTITUTE(C205,"|",""))))))</f>
        <v>Mice</v>
      </c>
      <c r="U205" s="33">
        <v>1295</v>
      </c>
    </row>
    <row r="206" spans="1:21">
      <c r="A206" s="5" t="s">
        <v>3674</v>
      </c>
      <c r="B206" s="6" t="s">
        <v>3675</v>
      </c>
      <c r="C206" s="6" t="s">
        <v>1834</v>
      </c>
      <c r="D206" s="24">
        <v>699</v>
      </c>
      <c r="E206" s="36">
        <v>999</v>
      </c>
      <c r="F206" s="36" t="str">
        <f t="shared" si="12"/>
        <v>&gt;500</v>
      </c>
      <c r="G206" s="27">
        <v>0.3</v>
      </c>
      <c r="H206" s="27" t="str">
        <f t="shared" si="13"/>
        <v>25-50%</v>
      </c>
      <c r="I206" s="14" t="str">
        <f>IF(G206&lt;0.5,"&lt;50%","&gt;=50%")</f>
        <v>&lt;50%</v>
      </c>
      <c r="J206" s="21">
        <v>4.0999999999999996</v>
      </c>
      <c r="K206" s="7">
        <v>273189</v>
      </c>
      <c r="L206" s="7">
        <f t="shared" si="14"/>
        <v>2</v>
      </c>
      <c r="M206" s="6" t="s">
        <v>3676</v>
      </c>
      <c r="N206" s="6" t="s">
        <v>3677</v>
      </c>
      <c r="O206" s="6" t="s">
        <v>3678</v>
      </c>
      <c r="P206" s="6" t="s">
        <v>3679</v>
      </c>
      <c r="Q206" s="6" t="str">
        <f>IFERROR(LEFT(C206, FIND("|",C206)-1),C206)</f>
        <v>Electronics</v>
      </c>
      <c r="R206" s="41">
        <f>E206*K206</f>
        <v>272915811</v>
      </c>
      <c r="S206" s="31">
        <f t="shared" si="15"/>
        <v>1120074.8999999999</v>
      </c>
      <c r="T206" s="6" t="str">
        <f>TRIM(RIGHT(C206,LEN(C206)-FIND("@",SUBSTITUTE(C206,"|","@",LEN(C206)-LEN(SUBSTITUTE(C206,"|",""))))))</f>
        <v>In-Ear</v>
      </c>
      <c r="U206" s="33">
        <v>999</v>
      </c>
    </row>
    <row r="207" spans="1:21">
      <c r="A207" s="5" t="s">
        <v>4350</v>
      </c>
      <c r="B207" s="6" t="s">
        <v>4351</v>
      </c>
      <c r="C207" s="6" t="s">
        <v>2855</v>
      </c>
      <c r="D207" s="24">
        <v>1295</v>
      </c>
      <c r="E207" s="36">
        <v>1645</v>
      </c>
      <c r="F207" s="36" t="str">
        <f t="shared" si="12"/>
        <v>&gt;500</v>
      </c>
      <c r="G207" s="27">
        <v>0.21</v>
      </c>
      <c r="H207" s="27" t="str">
        <f t="shared" si="13"/>
        <v>10-25%</v>
      </c>
      <c r="I207" s="14" t="str">
        <f>IF(G207&lt;0.5,"&lt;50%","&gt;=50%")</f>
        <v>&lt;50%</v>
      </c>
      <c r="J207" s="21">
        <v>4.5999999999999996</v>
      </c>
      <c r="K207" s="7">
        <v>12375</v>
      </c>
      <c r="L207" s="7">
        <f t="shared" si="14"/>
        <v>2</v>
      </c>
      <c r="M207" s="6" t="s">
        <v>4352</v>
      </c>
      <c r="N207" s="6" t="s">
        <v>4353</v>
      </c>
      <c r="O207" s="6" t="s">
        <v>4354</v>
      </c>
      <c r="P207" s="6" t="s">
        <v>4355</v>
      </c>
      <c r="Q207" s="6" t="str">
        <f>IFERROR(LEFT(C207, FIND("|",C207)-1),C207)</f>
        <v>Computers&amp;Accessories</v>
      </c>
      <c r="R207" s="41">
        <f>E207*K207</f>
        <v>20356875</v>
      </c>
      <c r="S207" s="31">
        <f t="shared" si="15"/>
        <v>56924.999999999993</v>
      </c>
      <c r="T207" s="6" t="str">
        <f>TRIM(RIGHT(C207,LEN(C207)-FIND("@",SUBSTITUTE(C207,"|","@",LEN(C207)-LEN(SUBSTITUTE(C207,"|",""))))))</f>
        <v>Mice</v>
      </c>
      <c r="U207" s="33">
        <v>1645</v>
      </c>
    </row>
    <row r="208" spans="1:21">
      <c r="A208" s="5" t="s">
        <v>5080</v>
      </c>
      <c r="B208" s="6" t="s">
        <v>5081</v>
      </c>
      <c r="C208" s="6" t="s">
        <v>5022</v>
      </c>
      <c r="D208" s="24">
        <v>749</v>
      </c>
      <c r="E208" s="36">
        <v>1445</v>
      </c>
      <c r="F208" s="36" t="str">
        <f t="shared" si="12"/>
        <v>&gt;500</v>
      </c>
      <c r="G208" s="27">
        <v>0.48</v>
      </c>
      <c r="H208" s="27" t="str">
        <f t="shared" si="13"/>
        <v>25-50%</v>
      </c>
      <c r="I208" s="14" t="str">
        <f>IF(G208&lt;0.5,"&lt;50%","&gt;=50%")</f>
        <v>&lt;50%</v>
      </c>
      <c r="J208" s="21">
        <v>3.9</v>
      </c>
      <c r="K208" s="7">
        <v>63350</v>
      </c>
      <c r="L208" s="7">
        <f t="shared" si="14"/>
        <v>2</v>
      </c>
      <c r="M208" s="6" t="s">
        <v>5082</v>
      </c>
      <c r="N208" s="6" t="s">
        <v>5083</v>
      </c>
      <c r="O208" s="6" t="s">
        <v>5084</v>
      </c>
      <c r="P208" s="6" t="s">
        <v>5085</v>
      </c>
      <c r="Q208" s="6" t="str">
        <f>IFERROR(LEFT(C208, FIND("|",C208)-1),C208)</f>
        <v>Home&amp;Kitchen</v>
      </c>
      <c r="R208" s="41">
        <f>E208*K208</f>
        <v>91540750</v>
      </c>
      <c r="S208" s="31">
        <f t="shared" si="15"/>
        <v>247065</v>
      </c>
      <c r="T208" s="6" t="str">
        <f>TRIM(RIGHT(C208,LEN(C208)-FIND("@",SUBSTITUTE(C208,"|","@",LEN(C208)-LEN(SUBSTITUTE(C208,"|",""))))))</f>
        <v>ElectricKettles</v>
      </c>
      <c r="U208" s="33">
        <v>1445</v>
      </c>
    </row>
    <row r="209" spans="1:21">
      <c r="A209" s="5" t="s">
        <v>7584</v>
      </c>
      <c r="B209" s="6" t="s">
        <v>7585</v>
      </c>
      <c r="C209" s="6" t="s">
        <v>5692</v>
      </c>
      <c r="D209" s="24">
        <v>199</v>
      </c>
      <c r="E209" s="36">
        <v>400</v>
      </c>
      <c r="F209" s="36" t="str">
        <f t="shared" si="12"/>
        <v>200-500</v>
      </c>
      <c r="G209" s="27">
        <v>0.5</v>
      </c>
      <c r="H209" s="27" t="str">
        <f t="shared" si="13"/>
        <v>&gt;50%</v>
      </c>
      <c r="I209" s="14" t="str">
        <f>IF(G209&lt;0.5,"&lt;50%","&gt;=50%")</f>
        <v>&gt;=50%</v>
      </c>
      <c r="J209" s="21">
        <v>4.0999999999999996</v>
      </c>
      <c r="K209" s="7">
        <v>1379</v>
      </c>
      <c r="L209" s="7">
        <f t="shared" si="14"/>
        <v>2</v>
      </c>
      <c r="M209" s="6" t="s">
        <v>7586</v>
      </c>
      <c r="N209" s="6" t="s">
        <v>7587</v>
      </c>
      <c r="O209" s="6" t="s">
        <v>7588</v>
      </c>
      <c r="P209" s="6" t="s">
        <v>7589</v>
      </c>
      <c r="Q209" s="6" t="str">
        <f>IFERROR(LEFT(C209, FIND("|",C209)-1),C209)</f>
        <v>Home&amp;Kitchen</v>
      </c>
      <c r="R209" s="41">
        <f>E209*K209</f>
        <v>551600</v>
      </c>
      <c r="S209" s="31">
        <f t="shared" si="15"/>
        <v>5653.9</v>
      </c>
      <c r="T209" s="6" t="str">
        <f>TRIM(RIGHT(C209,LEN(C209)-FIND("@",SUBSTITUTE(C209,"|","@",LEN(C209)-LEN(SUBSTITUTE(C209,"|",""))))))</f>
        <v>WaterPurifierAccessories</v>
      </c>
      <c r="U209" s="33">
        <v>400</v>
      </c>
    </row>
    <row r="210" spans="1:21">
      <c r="A210" s="5" t="s">
        <v>7084</v>
      </c>
      <c r="B210" s="6" t="s">
        <v>7085</v>
      </c>
      <c r="C210" s="6" t="s">
        <v>7086</v>
      </c>
      <c r="D210" s="24">
        <v>688</v>
      </c>
      <c r="E210" s="36">
        <v>747</v>
      </c>
      <c r="F210" s="36" t="str">
        <f t="shared" si="12"/>
        <v>&gt;500</v>
      </c>
      <c r="G210" s="27">
        <v>0.08</v>
      </c>
      <c r="H210" s="27" t="str">
        <f t="shared" si="13"/>
        <v>10%</v>
      </c>
      <c r="I210" s="14" t="str">
        <f>IF(G210&lt;0.5,"&lt;50%","&gt;=50%")</f>
        <v>&lt;50%</v>
      </c>
      <c r="J210" s="21">
        <v>4.5</v>
      </c>
      <c r="K210" s="7">
        <v>2280</v>
      </c>
      <c r="L210" s="7">
        <f t="shared" si="14"/>
        <v>2</v>
      </c>
      <c r="M210" s="6" t="s">
        <v>7087</v>
      </c>
      <c r="N210" s="6" t="s">
        <v>7088</v>
      </c>
      <c r="O210" s="6" t="s">
        <v>7089</v>
      </c>
      <c r="P210" s="6" t="s">
        <v>7090</v>
      </c>
      <c r="Q210" s="6" t="str">
        <f>IFERROR(LEFT(C210, FIND("|",C210)-1),C210)</f>
        <v>Home&amp;Kitchen</v>
      </c>
      <c r="R210" s="41">
        <f>E210*K210</f>
        <v>1703160</v>
      </c>
      <c r="S210" s="31">
        <f t="shared" si="15"/>
        <v>10260</v>
      </c>
      <c r="T210" s="6" t="str">
        <f>TRIM(RIGHT(C210,LEN(C210)-FIND("@",SUBSTITUTE(C210,"|","@",LEN(C210)-LEN(SUBSTITUTE(C210,"|",""))))))</f>
        <v>SmallApplianceParts&amp;Accessories</v>
      </c>
      <c r="U210" s="33">
        <v>747</v>
      </c>
    </row>
    <row r="211" spans="1:21">
      <c r="A211" s="5" t="s">
        <v>5348</v>
      </c>
      <c r="B211" s="6" t="s">
        <v>5349</v>
      </c>
      <c r="C211" s="6" t="s">
        <v>5120</v>
      </c>
      <c r="D211" s="24">
        <v>549</v>
      </c>
      <c r="E211" s="36">
        <v>1090</v>
      </c>
      <c r="F211" s="36" t="str">
        <f t="shared" si="12"/>
        <v>&gt;500</v>
      </c>
      <c r="G211" s="27">
        <v>0.5</v>
      </c>
      <c r="H211" s="27" t="str">
        <f t="shared" si="13"/>
        <v>&gt;50%</v>
      </c>
      <c r="I211" s="14" t="str">
        <f>IF(G211&lt;0.5,"&lt;50%","&gt;=50%")</f>
        <v>&gt;=50%</v>
      </c>
      <c r="J211" s="21">
        <v>4.2</v>
      </c>
      <c r="K211" s="7">
        <v>13029</v>
      </c>
      <c r="L211" s="7">
        <f t="shared" si="14"/>
        <v>2</v>
      </c>
      <c r="M211" s="6" t="s">
        <v>5350</v>
      </c>
      <c r="N211" s="6" t="s">
        <v>5351</v>
      </c>
      <c r="O211" s="6" t="s">
        <v>5352</v>
      </c>
      <c r="P211" s="6" t="s">
        <v>5353</v>
      </c>
      <c r="Q211" s="6" t="str">
        <f>IFERROR(LEFT(C211, FIND("|",C211)-1),C211)</f>
        <v>Home&amp;Kitchen</v>
      </c>
      <c r="R211" s="41">
        <f>E211*K211</f>
        <v>14201610</v>
      </c>
      <c r="S211" s="31">
        <f t="shared" si="15"/>
        <v>54721.8</v>
      </c>
      <c r="T211" s="6" t="str">
        <f>TRIM(RIGHT(C211,LEN(C211)-FIND("@",SUBSTITUTE(C211,"|","@",LEN(C211)-LEN(SUBSTITUTE(C211,"|",""))))))</f>
        <v>DryIrons</v>
      </c>
      <c r="U211" s="33">
        <v>1090</v>
      </c>
    </row>
    <row r="212" spans="1:21">
      <c r="A212" s="5" t="s">
        <v>5658</v>
      </c>
      <c r="B212" s="6" t="s">
        <v>5659</v>
      </c>
      <c r="C212" s="6" t="s">
        <v>5036</v>
      </c>
      <c r="D212" s="24">
        <v>9590</v>
      </c>
      <c r="E212" s="36">
        <v>15999</v>
      </c>
      <c r="F212" s="36" t="str">
        <f t="shared" si="12"/>
        <v>&gt;500</v>
      </c>
      <c r="G212" s="27">
        <v>0.4</v>
      </c>
      <c r="H212" s="27" t="str">
        <f t="shared" si="13"/>
        <v>25-50%</v>
      </c>
      <c r="I212" s="14" t="str">
        <f>IF(G212&lt;0.5,"&lt;50%","&gt;=50%")</f>
        <v>&lt;50%</v>
      </c>
      <c r="J212" s="21">
        <v>4.0999999999999996</v>
      </c>
      <c r="K212" s="7">
        <v>1017</v>
      </c>
      <c r="L212" s="7">
        <f t="shared" si="14"/>
        <v>2</v>
      </c>
      <c r="M212" s="6" t="s">
        <v>5660</v>
      </c>
      <c r="N212" s="6" t="s">
        <v>5661</v>
      </c>
      <c r="O212" s="6" t="s">
        <v>5662</v>
      </c>
      <c r="P212" s="6" t="s">
        <v>5663</v>
      </c>
      <c r="Q212" s="6" t="str">
        <f>IFERROR(LEFT(C212, FIND("|",C212)-1),C212)</f>
        <v>Home&amp;Kitchen</v>
      </c>
      <c r="R212" s="41">
        <f>E212*K212</f>
        <v>16270983</v>
      </c>
      <c r="S212" s="31">
        <f t="shared" si="15"/>
        <v>4169.7</v>
      </c>
      <c r="T212" s="6" t="str">
        <f>TRIM(RIGHT(C212,LEN(C212)-FIND("@",SUBSTITUTE(C212,"|","@",LEN(C212)-LEN(SUBSTITUTE(C212,"|",""))))))</f>
        <v>FanHeaters</v>
      </c>
      <c r="U212" s="33">
        <v>15999</v>
      </c>
    </row>
    <row r="213" spans="1:21">
      <c r="A213" s="5" t="s">
        <v>3538</v>
      </c>
      <c r="B213" s="6" t="s">
        <v>3539</v>
      </c>
      <c r="C213" s="6" t="s">
        <v>2995</v>
      </c>
      <c r="D213" s="24">
        <v>1495</v>
      </c>
      <c r="E213" s="36">
        <v>1995</v>
      </c>
      <c r="F213" s="36" t="str">
        <f t="shared" si="12"/>
        <v>&gt;500</v>
      </c>
      <c r="G213" s="27">
        <v>0.25</v>
      </c>
      <c r="H213" s="27" t="str">
        <f t="shared" si="13"/>
        <v>25-50%</v>
      </c>
      <c r="I213" s="14" t="str">
        <f>IF(G213&lt;0.5,"&lt;50%","&gt;=50%")</f>
        <v>&lt;50%</v>
      </c>
      <c r="J213" s="21">
        <v>4.3</v>
      </c>
      <c r="K213" s="7">
        <v>7241</v>
      </c>
      <c r="L213" s="7">
        <f t="shared" si="14"/>
        <v>2</v>
      </c>
      <c r="M213" s="6" t="s">
        <v>3540</v>
      </c>
      <c r="N213" s="6" t="s">
        <v>3541</v>
      </c>
      <c r="O213" s="6" t="s">
        <v>3542</v>
      </c>
      <c r="P213" s="6" t="s">
        <v>3543</v>
      </c>
      <c r="Q213" s="6" t="str">
        <f>IFERROR(LEFT(C213, FIND("|",C213)-1),C213)</f>
        <v>Computers&amp;Accessories</v>
      </c>
      <c r="R213" s="41">
        <f>E213*K213</f>
        <v>14445795</v>
      </c>
      <c r="S213" s="31">
        <f t="shared" si="15"/>
        <v>31136.3</v>
      </c>
      <c r="T213" s="6" t="str">
        <f>TRIM(RIGHT(C213,LEN(C213)-FIND("@",SUBSTITUTE(C213,"|","@",LEN(C213)-LEN(SUBSTITUTE(C213,"|",""))))))</f>
        <v>Keyboard&amp;MouseSets</v>
      </c>
      <c r="U213" s="33">
        <v>1995</v>
      </c>
    </row>
    <row r="214" spans="1:21">
      <c r="A214" s="5" t="s">
        <v>6842</v>
      </c>
      <c r="B214" s="6" t="s">
        <v>6843</v>
      </c>
      <c r="C214" s="6" t="s">
        <v>5120</v>
      </c>
      <c r="D214" s="24">
        <v>559</v>
      </c>
      <c r="E214" s="36">
        <v>1010</v>
      </c>
      <c r="F214" s="36" t="str">
        <f t="shared" si="12"/>
        <v>&gt;500</v>
      </c>
      <c r="G214" s="27">
        <v>0.45</v>
      </c>
      <c r="H214" s="27" t="str">
        <f t="shared" si="13"/>
        <v>25-50%</v>
      </c>
      <c r="I214" s="14" t="str">
        <f>IF(G214&lt;0.5,"&lt;50%","&gt;=50%")</f>
        <v>&lt;50%</v>
      </c>
      <c r="J214" s="21">
        <v>4.0999999999999996</v>
      </c>
      <c r="K214" s="7">
        <v>17325</v>
      </c>
      <c r="L214" s="7">
        <f t="shared" si="14"/>
        <v>2</v>
      </c>
      <c r="M214" s="6" t="s">
        <v>6844</v>
      </c>
      <c r="N214" s="6" t="s">
        <v>6845</v>
      </c>
      <c r="O214" s="6" t="s">
        <v>6846</v>
      </c>
      <c r="P214" s="6" t="s">
        <v>6847</v>
      </c>
      <c r="Q214" s="6" t="str">
        <f>IFERROR(LEFT(C214, FIND("|",C214)-1),C214)</f>
        <v>Home&amp;Kitchen</v>
      </c>
      <c r="R214" s="41">
        <f>E214*K214</f>
        <v>17498250</v>
      </c>
      <c r="S214" s="31">
        <f t="shared" si="15"/>
        <v>71032.5</v>
      </c>
      <c r="T214" s="6" t="str">
        <f>TRIM(RIGHT(C214,LEN(C214)-FIND("@",SUBSTITUTE(C214,"|","@",LEN(C214)-LEN(SUBSTITUTE(C214,"|",""))))))</f>
        <v>DryIrons</v>
      </c>
      <c r="U214" s="33">
        <v>1010</v>
      </c>
    </row>
    <row r="215" spans="1:21">
      <c r="A215" s="5" t="s">
        <v>3454</v>
      </c>
      <c r="B215" s="6" t="s">
        <v>3455</v>
      </c>
      <c r="C215" s="6" t="s">
        <v>2848</v>
      </c>
      <c r="D215" s="24">
        <v>579</v>
      </c>
      <c r="E215" s="36">
        <v>1400</v>
      </c>
      <c r="F215" s="36" t="str">
        <f t="shared" si="12"/>
        <v>&gt;500</v>
      </c>
      <c r="G215" s="27">
        <v>0.59</v>
      </c>
      <c r="H215" s="27" t="str">
        <f t="shared" si="13"/>
        <v>&gt;50%</v>
      </c>
      <c r="I215" s="14" t="str">
        <f>IF(G215&lt;0.5,"&lt;50%","&gt;=50%")</f>
        <v>&gt;=50%</v>
      </c>
      <c r="J215" s="21">
        <v>4.3</v>
      </c>
      <c r="K215" s="7">
        <v>189104</v>
      </c>
      <c r="L215" s="7">
        <f t="shared" si="14"/>
        <v>2</v>
      </c>
      <c r="M215" s="6" t="s">
        <v>3456</v>
      </c>
      <c r="N215" s="6" t="s">
        <v>3457</v>
      </c>
      <c r="O215" s="6" t="s">
        <v>3458</v>
      </c>
      <c r="P215" s="6" t="s">
        <v>3459</v>
      </c>
      <c r="Q215" s="6" t="str">
        <f>IFERROR(LEFT(C215, FIND("|",C215)-1),C215)</f>
        <v>Computers&amp;Accessories</v>
      </c>
      <c r="R215" s="41">
        <f>E215*K215</f>
        <v>264745600</v>
      </c>
      <c r="S215" s="31">
        <f t="shared" si="15"/>
        <v>813147.2</v>
      </c>
      <c r="T215" s="6" t="str">
        <f>TRIM(RIGHT(C215,LEN(C215)-FIND("@",SUBSTITUTE(C215,"|","@",LEN(C215)-LEN(SUBSTITUTE(C215,"|",""))))))</f>
        <v>PenDrives</v>
      </c>
      <c r="U215" s="33">
        <v>1400</v>
      </c>
    </row>
    <row r="216" spans="1:21">
      <c r="A216" s="5" t="s">
        <v>321</v>
      </c>
      <c r="B216" s="6" t="s">
        <v>322</v>
      </c>
      <c r="C216" s="6" t="s">
        <v>282</v>
      </c>
      <c r="D216" s="24">
        <v>230</v>
      </c>
      <c r="E216" s="36">
        <v>499</v>
      </c>
      <c r="F216" s="36" t="str">
        <f t="shared" si="12"/>
        <v>200-500</v>
      </c>
      <c r="G216" s="27">
        <v>0.54</v>
      </c>
      <c r="H216" s="27" t="str">
        <f t="shared" si="13"/>
        <v>&gt;50%</v>
      </c>
      <c r="I216" s="14" t="str">
        <f>IF(G216&lt;0.5,"&lt;50%","&gt;=50%")</f>
        <v>&gt;=50%</v>
      </c>
      <c r="J216" s="21">
        <v>3.7</v>
      </c>
      <c r="K216" s="7">
        <v>2960</v>
      </c>
      <c r="L216" s="7">
        <f t="shared" si="14"/>
        <v>2</v>
      </c>
      <c r="M216" s="6" t="s">
        <v>323</v>
      </c>
      <c r="N216" s="6" t="s">
        <v>324</v>
      </c>
      <c r="O216" s="6" t="s">
        <v>325</v>
      </c>
      <c r="P216" s="6" t="s">
        <v>326</v>
      </c>
      <c r="Q216" s="6" t="str">
        <f>IFERROR(LEFT(C216, FIND("|",C216)-1),C216)</f>
        <v>Electronics</v>
      </c>
      <c r="R216" s="41">
        <f>E216*K216</f>
        <v>1477040</v>
      </c>
      <c r="S216" s="31">
        <f t="shared" si="15"/>
        <v>10952</v>
      </c>
      <c r="T216" s="6" t="str">
        <f>TRIM(RIGHT(C216,LEN(C216)-FIND("@",SUBSTITUTE(C216,"|","@",LEN(C216)-LEN(SUBSTITUTE(C216,"|",""))))))</f>
        <v>RemoteControls</v>
      </c>
      <c r="U216" s="33">
        <v>499</v>
      </c>
    </row>
    <row r="217" spans="1:21">
      <c r="A217" s="5" t="s">
        <v>4822</v>
      </c>
      <c r="B217" s="6" t="s">
        <v>4823</v>
      </c>
      <c r="C217" s="6" t="s">
        <v>4063</v>
      </c>
      <c r="D217" s="24">
        <v>770</v>
      </c>
      <c r="E217" s="36">
        <v>1547</v>
      </c>
      <c r="F217" s="36" t="str">
        <f t="shared" si="12"/>
        <v>&gt;500</v>
      </c>
      <c r="G217" s="27">
        <v>0.5</v>
      </c>
      <c r="H217" s="27" t="str">
        <f t="shared" si="13"/>
        <v>&gt;50%</v>
      </c>
      <c r="I217" s="14" t="str">
        <f>IF(G217&lt;0.5,"&lt;50%","&gt;=50%")</f>
        <v>&gt;=50%</v>
      </c>
      <c r="J217" s="21">
        <v>4.3</v>
      </c>
      <c r="K217" s="7">
        <v>2585</v>
      </c>
      <c r="L217" s="7">
        <f t="shared" si="14"/>
        <v>2</v>
      </c>
      <c r="M217" s="6" t="s">
        <v>4824</v>
      </c>
      <c r="N217" s="6" t="s">
        <v>4825</v>
      </c>
      <c r="O217" s="6" t="s">
        <v>4826</v>
      </c>
      <c r="P217" s="6" t="s">
        <v>4827</v>
      </c>
      <c r="Q217" s="6" t="str">
        <f>IFERROR(LEFT(C217, FIND("|",C217)-1),C217)</f>
        <v>Computers&amp;Accessories</v>
      </c>
      <c r="R217" s="41">
        <f>E217*K217</f>
        <v>3998995</v>
      </c>
      <c r="S217" s="31">
        <f t="shared" si="15"/>
        <v>11115.5</v>
      </c>
      <c r="T217" s="6" t="str">
        <f>TRIM(RIGHT(C217,LEN(C217)-FIND("@",SUBSTITUTE(C217,"|","@",LEN(C217)-LEN(SUBSTITUTE(C217,"|",""))))))</f>
        <v>LaptopChargers&amp;PowerSupplies</v>
      </c>
      <c r="U217" s="33">
        <v>1547</v>
      </c>
    </row>
    <row r="218" spans="1:21">
      <c r="A218" s="5" t="s">
        <v>5099</v>
      </c>
      <c r="B218" s="6" t="s">
        <v>5100</v>
      </c>
      <c r="C218" s="6" t="s">
        <v>5043</v>
      </c>
      <c r="D218" s="24">
        <v>499</v>
      </c>
      <c r="E218" s="36">
        <v>999</v>
      </c>
      <c r="F218" s="36" t="str">
        <f t="shared" si="12"/>
        <v>&gt;500</v>
      </c>
      <c r="G218" s="27">
        <v>0.5</v>
      </c>
      <c r="H218" s="27" t="str">
        <f t="shared" si="13"/>
        <v>&gt;50%</v>
      </c>
      <c r="I218" s="14" t="str">
        <f>IF(G218&lt;0.5,"&lt;50%","&gt;=50%")</f>
        <v>&gt;=50%</v>
      </c>
      <c r="J218" s="21">
        <v>4.0999999999999996</v>
      </c>
      <c r="K218" s="7">
        <v>4859</v>
      </c>
      <c r="L218" s="7">
        <f t="shared" si="14"/>
        <v>2</v>
      </c>
      <c r="M218" s="6" t="s">
        <v>5101</v>
      </c>
      <c r="N218" s="6" t="s">
        <v>5102</v>
      </c>
      <c r="O218" s="6" t="s">
        <v>5103</v>
      </c>
      <c r="P218" s="6" t="s">
        <v>5104</v>
      </c>
      <c r="Q218" s="6" t="str">
        <f>IFERROR(LEFT(C218, FIND("|",C218)-1),C218)</f>
        <v>Home&amp;Kitchen</v>
      </c>
      <c r="R218" s="41">
        <f>E218*K218</f>
        <v>4854141</v>
      </c>
      <c r="S218" s="31">
        <f t="shared" si="15"/>
        <v>19921.899999999998</v>
      </c>
      <c r="T218" s="6" t="str">
        <f>TRIM(RIGHT(C218,LEN(C218)-FIND("@",SUBSTITUTE(C218,"|","@",LEN(C218)-LEN(SUBSTITUTE(C218,"|",""))))))</f>
        <v>LintShavers</v>
      </c>
      <c r="U218" s="33">
        <v>999</v>
      </c>
    </row>
    <row r="219" spans="1:21">
      <c r="A219" s="5" t="s">
        <v>4006</v>
      </c>
      <c r="B219" s="6" t="s">
        <v>4007</v>
      </c>
      <c r="C219" s="6" t="s">
        <v>3002</v>
      </c>
      <c r="D219" s="24">
        <v>4449</v>
      </c>
      <c r="E219" s="36">
        <v>5734</v>
      </c>
      <c r="F219" s="36" t="str">
        <f t="shared" si="12"/>
        <v>&gt;500</v>
      </c>
      <c r="G219" s="27">
        <v>0.22</v>
      </c>
      <c r="H219" s="27" t="str">
        <f t="shared" si="13"/>
        <v>10-25%</v>
      </c>
      <c r="I219" s="14" t="str">
        <f>IF(G219&lt;0.5,"&lt;50%","&gt;=50%")</f>
        <v>&lt;50%</v>
      </c>
      <c r="J219" s="21">
        <v>4.4000000000000004</v>
      </c>
      <c r="K219" s="7">
        <v>25006</v>
      </c>
      <c r="L219" s="7">
        <f t="shared" si="14"/>
        <v>2</v>
      </c>
      <c r="M219" s="6" t="s">
        <v>4008</v>
      </c>
      <c r="N219" s="6" t="s">
        <v>4009</v>
      </c>
      <c r="O219" s="6" t="s">
        <v>4010</v>
      </c>
      <c r="P219" s="6" t="s">
        <v>4011</v>
      </c>
      <c r="Q219" s="6" t="str">
        <f>IFERROR(LEFT(C219, FIND("|",C219)-1),C219)</f>
        <v>Computers&amp;Accessories</v>
      </c>
      <c r="R219" s="41">
        <f>E219*K219</f>
        <v>143384404</v>
      </c>
      <c r="S219" s="31">
        <f t="shared" si="15"/>
        <v>110026.40000000001</v>
      </c>
      <c r="T219" s="6" t="str">
        <f>TRIM(RIGHT(C219,LEN(C219)-FIND("@",SUBSTITUTE(C219,"|","@",LEN(C219)-LEN(SUBSTITUTE(C219,"|",""))))))</f>
        <v>ExternalHardDisks</v>
      </c>
      <c r="U219" s="33">
        <v>5734</v>
      </c>
    </row>
    <row r="220" spans="1:21">
      <c r="A220" s="5" t="s">
        <v>1359</v>
      </c>
      <c r="B220" s="6" t="s">
        <v>1360</v>
      </c>
      <c r="C220" s="6" t="s">
        <v>708</v>
      </c>
      <c r="D220" s="24">
        <v>439</v>
      </c>
      <c r="E220" s="36">
        <v>758</v>
      </c>
      <c r="F220" s="36" t="str">
        <f t="shared" si="12"/>
        <v>&gt;500</v>
      </c>
      <c r="G220" s="27">
        <v>0.42</v>
      </c>
      <c r="H220" s="27" t="str">
        <f t="shared" si="13"/>
        <v>25-50%</v>
      </c>
      <c r="I220" s="14" t="str">
        <f>IF(G220&lt;0.5,"&lt;50%","&gt;=50%")</f>
        <v>&lt;50%</v>
      </c>
      <c r="J220" s="21">
        <v>4.2</v>
      </c>
      <c r="K220" s="7">
        <v>4296</v>
      </c>
      <c r="L220" s="7">
        <f t="shared" si="14"/>
        <v>2</v>
      </c>
      <c r="M220" s="6" t="s">
        <v>1361</v>
      </c>
      <c r="N220" s="6" t="s">
        <v>1362</v>
      </c>
      <c r="O220" s="6" t="s">
        <v>1363</v>
      </c>
      <c r="P220" s="6" t="s">
        <v>1364</v>
      </c>
      <c r="Q220" s="6" t="str">
        <f>IFERROR(LEFT(C220, FIND("|",C220)-1),C220)</f>
        <v>Electronics</v>
      </c>
      <c r="R220" s="41">
        <f>E220*K220</f>
        <v>3256368</v>
      </c>
      <c r="S220" s="31">
        <f t="shared" si="15"/>
        <v>18043.2</v>
      </c>
      <c r="T220" s="6" t="str">
        <f>TRIM(RIGHT(C220,LEN(C220)-FIND("@",SUBSTITUTE(C220,"|","@",LEN(C220)-LEN(SUBSTITUTE(C220,"|",""))))))</f>
        <v>RCACables</v>
      </c>
      <c r="U220" s="33">
        <v>758</v>
      </c>
    </row>
    <row r="221" spans="1:21">
      <c r="A221" s="5" t="s">
        <v>1513</v>
      </c>
      <c r="B221" s="6" t="s">
        <v>1514</v>
      </c>
      <c r="C221" s="6" t="s">
        <v>310</v>
      </c>
      <c r="D221" s="24">
        <v>7999</v>
      </c>
      <c r="E221" s="36">
        <v>15999</v>
      </c>
      <c r="F221" s="36" t="str">
        <f t="shared" si="12"/>
        <v>&gt;500</v>
      </c>
      <c r="G221" s="27">
        <v>0.5</v>
      </c>
      <c r="H221" s="27" t="str">
        <f t="shared" si="13"/>
        <v>&gt;50%</v>
      </c>
      <c r="I221" s="14" t="str">
        <f>IF(G221&lt;0.5,"&lt;50%","&gt;=50%")</f>
        <v>&gt;=50%</v>
      </c>
      <c r="J221" s="21">
        <v>3.8</v>
      </c>
      <c r="K221" s="7">
        <v>3022</v>
      </c>
      <c r="L221" s="7">
        <f t="shared" si="14"/>
        <v>2</v>
      </c>
      <c r="M221" s="6" t="s">
        <v>1515</v>
      </c>
      <c r="N221" s="6" t="s">
        <v>1516</v>
      </c>
      <c r="O221" s="6" t="s">
        <v>1517</v>
      </c>
      <c r="P221" s="6" t="s">
        <v>1518</v>
      </c>
      <c r="Q221" s="6" t="str">
        <f>IFERROR(LEFT(C221, FIND("|",C221)-1),C221)</f>
        <v>Electronics</v>
      </c>
      <c r="R221" s="41">
        <f>E221*K221</f>
        <v>48348978</v>
      </c>
      <c r="S221" s="31">
        <f t="shared" si="15"/>
        <v>11483.6</v>
      </c>
      <c r="T221" s="6" t="str">
        <f>TRIM(RIGHT(C221,LEN(C221)-FIND("@",SUBSTITUTE(C221,"|","@",LEN(C221)-LEN(SUBSTITUTE(C221,"|",""))))))</f>
        <v>StandardTelevisions</v>
      </c>
      <c r="U221" s="33">
        <v>15999</v>
      </c>
    </row>
    <row r="222" spans="1:21">
      <c r="A222" s="5" t="s">
        <v>5819</v>
      </c>
      <c r="B222" s="6" t="s">
        <v>5820</v>
      </c>
      <c r="C222" s="6" t="s">
        <v>5050</v>
      </c>
      <c r="D222" s="24">
        <v>308</v>
      </c>
      <c r="E222" s="36">
        <v>499</v>
      </c>
      <c r="F222" s="36" t="str">
        <f t="shared" si="12"/>
        <v>200-500</v>
      </c>
      <c r="G222" s="27">
        <v>0.38</v>
      </c>
      <c r="H222" s="27" t="str">
        <f t="shared" si="13"/>
        <v>25-50%</v>
      </c>
      <c r="I222" s="14" t="str">
        <f>IF(G222&lt;0.5,"&lt;50%","&gt;=50%")</f>
        <v>&lt;50%</v>
      </c>
      <c r="J222" s="21">
        <v>3.9</v>
      </c>
      <c r="K222" s="7">
        <v>4584</v>
      </c>
      <c r="L222" s="7">
        <f t="shared" si="14"/>
        <v>2</v>
      </c>
      <c r="M222" s="6" t="s">
        <v>5821</v>
      </c>
      <c r="N222" s="6" t="s">
        <v>5822</v>
      </c>
      <c r="O222" s="6" t="s">
        <v>5823</v>
      </c>
      <c r="P222" s="6" t="s">
        <v>5824</v>
      </c>
      <c r="Q222" s="6" t="str">
        <f>IFERROR(LEFT(C222, FIND("|",C222)-1),C222)</f>
        <v>Home&amp;Kitchen</v>
      </c>
      <c r="R222" s="41">
        <f>E222*K222</f>
        <v>2287416</v>
      </c>
      <c r="S222" s="31">
        <f t="shared" si="15"/>
        <v>17877.599999999999</v>
      </c>
      <c r="T222" s="6" t="str">
        <f>TRIM(RIGHT(C222,LEN(C222)-FIND("@",SUBSTITUTE(C222,"|","@",LEN(C222)-LEN(SUBSTITUTE(C222,"|",""))))))</f>
        <v>DigitalKitchenScales</v>
      </c>
      <c r="U222" s="33">
        <v>499</v>
      </c>
    </row>
    <row r="223" spans="1:21">
      <c r="A223" s="5" t="s">
        <v>5652</v>
      </c>
      <c r="B223" s="6" t="s">
        <v>5653</v>
      </c>
      <c r="C223" s="6" t="s">
        <v>5585</v>
      </c>
      <c r="D223" s="24">
        <v>1099</v>
      </c>
      <c r="E223" s="36">
        <v>1795</v>
      </c>
      <c r="F223" s="36" t="str">
        <f t="shared" si="12"/>
        <v>&gt;500</v>
      </c>
      <c r="G223" s="27">
        <v>0.39</v>
      </c>
      <c r="H223" s="27" t="str">
        <f t="shared" si="13"/>
        <v>25-50%</v>
      </c>
      <c r="I223" s="14" t="str">
        <f>IF(G223&lt;0.5,"&lt;50%","&gt;=50%")</f>
        <v>&lt;50%</v>
      </c>
      <c r="J223" s="21">
        <v>4.2</v>
      </c>
      <c r="K223" s="7">
        <v>4244</v>
      </c>
      <c r="L223" s="7">
        <f t="shared" si="14"/>
        <v>2</v>
      </c>
      <c r="M223" s="6" t="s">
        <v>5654</v>
      </c>
      <c r="N223" s="6" t="s">
        <v>5655</v>
      </c>
      <c r="O223" s="6" t="s">
        <v>5656</v>
      </c>
      <c r="P223" s="6" t="s">
        <v>5657</v>
      </c>
      <c r="Q223" s="6" t="str">
        <f>IFERROR(LEFT(C223, FIND("|",C223)-1),C223)</f>
        <v>Home&amp;Kitchen</v>
      </c>
      <c r="R223" s="41">
        <f>E223*K223</f>
        <v>7617980</v>
      </c>
      <c r="S223" s="31">
        <f t="shared" si="15"/>
        <v>17824.8</v>
      </c>
      <c r="T223" s="6" t="str">
        <f>TRIM(RIGHT(C223,LEN(C223)-FIND("@",SUBSTITUTE(C223,"|","@",LEN(C223)-LEN(SUBSTITUTE(C223,"|",""))))))</f>
        <v>Pop-upToasters</v>
      </c>
      <c r="U223" s="33">
        <v>1795</v>
      </c>
    </row>
    <row r="224" spans="1:21">
      <c r="A224" s="5" t="s">
        <v>1159</v>
      </c>
      <c r="B224" s="6" t="s">
        <v>1160</v>
      </c>
      <c r="C224" s="6" t="s">
        <v>1161</v>
      </c>
      <c r="D224" s="24">
        <v>209</v>
      </c>
      <c r="E224" s="36">
        <v>600</v>
      </c>
      <c r="F224" s="36" t="str">
        <f t="shared" si="12"/>
        <v>&gt;500</v>
      </c>
      <c r="G224" s="27">
        <v>0.65</v>
      </c>
      <c r="H224" s="27" t="str">
        <f t="shared" si="13"/>
        <v>&gt;50%</v>
      </c>
      <c r="I224" s="14" t="str">
        <f>IF(G224&lt;0.5,"&lt;50%","&gt;=50%")</f>
        <v>&gt;=50%</v>
      </c>
      <c r="J224" s="21">
        <v>4.4000000000000004</v>
      </c>
      <c r="K224" s="7">
        <v>18872</v>
      </c>
      <c r="L224" s="7">
        <f t="shared" si="14"/>
        <v>2</v>
      </c>
      <c r="M224" s="6" t="s">
        <v>1162</v>
      </c>
      <c r="N224" s="6" t="s">
        <v>1163</v>
      </c>
      <c r="O224" s="6" t="s">
        <v>1164</v>
      </c>
      <c r="P224" s="6" t="s">
        <v>1165</v>
      </c>
      <c r="Q224" s="6" t="str">
        <f>IFERROR(LEFT(C224, FIND("|",C224)-1),C224)</f>
        <v>Electronics</v>
      </c>
      <c r="R224" s="41">
        <f>E224*K224</f>
        <v>11323200</v>
      </c>
      <c r="S224" s="31">
        <f t="shared" si="15"/>
        <v>83036.800000000003</v>
      </c>
      <c r="T224" s="6" t="str">
        <f>TRIM(RIGHT(C224,LEN(C224)-FIND("@",SUBSTITUTE(C224,"|","@",LEN(C224)-LEN(SUBSTITUTE(C224,"|",""))))))</f>
        <v>Adapters</v>
      </c>
      <c r="U224" s="33">
        <v>600</v>
      </c>
    </row>
    <row r="225" spans="1:21">
      <c r="A225" s="5" t="s">
        <v>3423</v>
      </c>
      <c r="B225" s="6" t="s">
        <v>3424</v>
      </c>
      <c r="C225" s="6" t="s">
        <v>1859</v>
      </c>
      <c r="D225" s="24">
        <v>571</v>
      </c>
      <c r="E225" s="36">
        <v>999</v>
      </c>
      <c r="F225" s="36" t="str">
        <f t="shared" si="12"/>
        <v>&gt;500</v>
      </c>
      <c r="G225" s="27">
        <v>0.43</v>
      </c>
      <c r="H225" s="27" t="str">
        <f t="shared" si="13"/>
        <v>25-50%</v>
      </c>
      <c r="I225" s="14" t="str">
        <f>IF(G225&lt;0.5,"&lt;50%","&gt;=50%")</f>
        <v>&lt;50%</v>
      </c>
      <c r="J225" s="21">
        <v>4.3</v>
      </c>
      <c r="K225" s="7">
        <v>38221</v>
      </c>
      <c r="L225" s="7">
        <f t="shared" si="14"/>
        <v>2</v>
      </c>
      <c r="M225" s="6" t="s">
        <v>3425</v>
      </c>
      <c r="N225" s="6" t="s">
        <v>3426</v>
      </c>
      <c r="O225" s="6" t="s">
        <v>3427</v>
      </c>
      <c r="P225" s="6" t="s">
        <v>3428</v>
      </c>
      <c r="Q225" s="6" t="str">
        <f>IFERROR(LEFT(C225, FIND("|",C225)-1),C225)</f>
        <v>Electronics</v>
      </c>
      <c r="R225" s="41">
        <f>E225*K225</f>
        <v>38182779</v>
      </c>
      <c r="S225" s="31">
        <f t="shared" si="15"/>
        <v>164350.29999999999</v>
      </c>
      <c r="T225" s="6" t="str">
        <f>TRIM(RIGHT(C225,LEN(C225)-FIND("@",SUBSTITUTE(C225,"|","@",LEN(C225)-LEN(SUBSTITUTE(C225,"|",""))))))</f>
        <v>AutomobileChargers</v>
      </c>
      <c r="U225" s="33">
        <v>999</v>
      </c>
    </row>
    <row r="226" spans="1:21">
      <c r="A226" s="5" t="s">
        <v>7395</v>
      </c>
      <c r="B226" s="6" t="s">
        <v>7396</v>
      </c>
      <c r="C226" s="6" t="s">
        <v>7191</v>
      </c>
      <c r="D226" s="24">
        <v>149</v>
      </c>
      <c r="E226" s="36">
        <v>300</v>
      </c>
      <c r="F226" s="36" t="str">
        <f t="shared" si="12"/>
        <v>200-500</v>
      </c>
      <c r="G226" s="27">
        <v>0.5</v>
      </c>
      <c r="H226" s="27" t="str">
        <f t="shared" si="13"/>
        <v>&gt;50%</v>
      </c>
      <c r="I226" s="14" t="str">
        <f>IF(G226&lt;0.5,"&lt;50%","&gt;=50%")</f>
        <v>&gt;=50%</v>
      </c>
      <c r="J226" s="21">
        <v>4.0999999999999996</v>
      </c>
      <c r="K226" s="7">
        <v>4074</v>
      </c>
      <c r="L226" s="7">
        <f t="shared" si="14"/>
        <v>2</v>
      </c>
      <c r="M226" s="6" t="s">
        <v>7397</v>
      </c>
      <c r="N226" s="6" t="s">
        <v>7398</v>
      </c>
      <c r="O226" s="6" t="s">
        <v>7399</v>
      </c>
      <c r="P226" s="6" t="s">
        <v>7400</v>
      </c>
      <c r="Q226" s="6" t="str">
        <f>IFERROR(LEFT(C226, FIND("|",C226)-1),C226)</f>
        <v>Home&amp;Kitchen</v>
      </c>
      <c r="R226" s="41">
        <f>E226*K226</f>
        <v>1222200</v>
      </c>
      <c r="S226" s="31">
        <f t="shared" si="15"/>
        <v>16703.399999999998</v>
      </c>
      <c r="T226" s="6" t="str">
        <f>TRIM(RIGHT(C226,LEN(C226)-FIND("@",SUBSTITUTE(C226,"|","@",LEN(C226)-LEN(SUBSTITUTE(C226,"|",""))))))</f>
        <v>MeasuringSpoons</v>
      </c>
      <c r="U226" s="33">
        <v>300</v>
      </c>
    </row>
    <row r="227" spans="1:21">
      <c r="A227" s="5" t="s">
        <v>6398</v>
      </c>
      <c r="B227" s="6" t="s">
        <v>6399</v>
      </c>
      <c r="C227" s="6" t="s">
        <v>5268</v>
      </c>
      <c r="D227" s="24">
        <v>5890</v>
      </c>
      <c r="E227" s="36">
        <v>7506</v>
      </c>
      <c r="F227" s="36" t="str">
        <f t="shared" si="12"/>
        <v>&gt;500</v>
      </c>
      <c r="G227" s="27">
        <v>0.22</v>
      </c>
      <c r="H227" s="27" t="str">
        <f t="shared" si="13"/>
        <v>10-25%</v>
      </c>
      <c r="I227" s="14" t="str">
        <f>IF(G227&lt;0.5,"&lt;50%","&gt;=50%")</f>
        <v>&lt;50%</v>
      </c>
      <c r="J227" s="21">
        <v>4.5</v>
      </c>
      <c r="K227" s="7">
        <v>7241</v>
      </c>
      <c r="L227" s="7">
        <f t="shared" si="14"/>
        <v>2</v>
      </c>
      <c r="M227" s="6" t="s">
        <v>6400</v>
      </c>
      <c r="N227" s="6" t="s">
        <v>6401</v>
      </c>
      <c r="O227" s="6" t="s">
        <v>6402</v>
      </c>
      <c r="P227" s="6" t="s">
        <v>6403</v>
      </c>
      <c r="Q227" s="6" t="str">
        <f>IFERROR(LEFT(C227, FIND("|",C227)-1),C227)</f>
        <v>Home&amp;Kitchen</v>
      </c>
      <c r="R227" s="41">
        <f>E227*K227</f>
        <v>54350946</v>
      </c>
      <c r="S227" s="31">
        <f t="shared" si="15"/>
        <v>32584.5</v>
      </c>
      <c r="T227" s="6" t="str">
        <f>TRIM(RIGHT(C227,LEN(C227)-FIND("@",SUBSTITUTE(C227,"|","@",LEN(C227)-LEN(SUBSTITUTE(C227,"|",""))))))</f>
        <v>JuicerMixerGrinders</v>
      </c>
      <c r="U227" s="33">
        <v>7506</v>
      </c>
    </row>
    <row r="228" spans="1:21">
      <c r="A228" s="5" t="s">
        <v>299</v>
      </c>
      <c r="B228" s="6" t="s">
        <v>300</v>
      </c>
      <c r="C228" s="6" t="s">
        <v>13</v>
      </c>
      <c r="D228" s="24">
        <v>179</v>
      </c>
      <c r="E228" s="36">
        <v>500</v>
      </c>
      <c r="F228" s="36" t="str">
        <f t="shared" si="12"/>
        <v>200-500</v>
      </c>
      <c r="G228" s="27">
        <v>0.64</v>
      </c>
      <c r="H228" s="27" t="str">
        <f t="shared" si="13"/>
        <v>&gt;50%</v>
      </c>
      <c r="I228" s="14" t="str">
        <f>IF(G228&lt;0.5,"&lt;50%","&gt;=50%")</f>
        <v>&gt;=50%</v>
      </c>
      <c r="J228" s="21">
        <v>4.2</v>
      </c>
      <c r="K228" s="7">
        <v>92595</v>
      </c>
      <c r="L228" s="7">
        <f t="shared" si="14"/>
        <v>2</v>
      </c>
      <c r="M228" s="6" t="s">
        <v>301</v>
      </c>
      <c r="N228" s="6" t="s">
        <v>290</v>
      </c>
      <c r="O228" s="6" t="s">
        <v>291</v>
      </c>
      <c r="P228" s="6" t="s">
        <v>292</v>
      </c>
      <c r="Q228" s="6" t="str">
        <f>IFERROR(LEFT(C228, FIND("|",C228)-1),C228)</f>
        <v>Computers&amp;Accessories</v>
      </c>
      <c r="R228" s="41">
        <f>E228*K228</f>
        <v>46297500</v>
      </c>
      <c r="S228" s="31">
        <f t="shared" si="15"/>
        <v>388899</v>
      </c>
      <c r="T228" s="6" t="str">
        <f>TRIM(RIGHT(C228,LEN(C228)-FIND("@",SUBSTITUTE(C228,"|","@",LEN(C228)-LEN(SUBSTITUTE(C228,"|",""))))))</f>
        <v>USBCables</v>
      </c>
      <c r="U228" s="33">
        <v>500</v>
      </c>
    </row>
    <row r="229" spans="1:21">
      <c r="A229" s="5" t="s">
        <v>1212</v>
      </c>
      <c r="B229" s="6" t="s">
        <v>1213</v>
      </c>
      <c r="C229" s="6" t="s">
        <v>81</v>
      </c>
      <c r="D229" s="24">
        <v>598</v>
      </c>
      <c r="E229" s="36">
        <v>4999</v>
      </c>
      <c r="F229" s="36" t="str">
        <f t="shared" si="12"/>
        <v>&gt;500</v>
      </c>
      <c r="G229" s="27">
        <v>0.88</v>
      </c>
      <c r="H229" s="27" t="str">
        <f t="shared" si="13"/>
        <v>&gt;50%</v>
      </c>
      <c r="I229" s="14" t="str">
        <f>IF(G229&lt;0.5,"&lt;50%","&gt;=50%")</f>
        <v>&gt;=50%</v>
      </c>
      <c r="J229" s="21">
        <v>4.2</v>
      </c>
      <c r="K229" s="7">
        <v>910</v>
      </c>
      <c r="L229" s="7">
        <f t="shared" si="14"/>
        <v>1</v>
      </c>
      <c r="M229" s="6" t="s">
        <v>1214</v>
      </c>
      <c r="N229" s="6" t="s">
        <v>1215</v>
      </c>
      <c r="O229" s="6" t="s">
        <v>1216</v>
      </c>
      <c r="P229" s="6" t="s">
        <v>1217</v>
      </c>
      <c r="Q229" s="6" t="str">
        <f>IFERROR(LEFT(C229, FIND("|",C229)-1),C229)</f>
        <v>Electronics</v>
      </c>
      <c r="R229" s="41">
        <f>E229*K229</f>
        <v>4549090</v>
      </c>
      <c r="S229" s="31">
        <f t="shared" si="15"/>
        <v>3822</v>
      </c>
      <c r="T229" s="6" t="str">
        <f>TRIM(RIGHT(C229,LEN(C229)-FIND("@",SUBSTITUTE(C229,"|","@",LEN(C229)-LEN(SUBSTITUTE(C229,"|",""))))))</f>
        <v>HDMICables</v>
      </c>
      <c r="U229" s="33">
        <v>4999</v>
      </c>
    </row>
    <row r="230" spans="1:21">
      <c r="A230" s="5" t="s">
        <v>6375</v>
      </c>
      <c r="B230" s="6" t="s">
        <v>6376</v>
      </c>
      <c r="C230" s="6" t="s">
        <v>5127</v>
      </c>
      <c r="D230" s="24">
        <v>2899</v>
      </c>
      <c r="E230" s="36">
        <v>5500</v>
      </c>
      <c r="F230" s="36" t="str">
        <f t="shared" si="12"/>
        <v>&gt;500</v>
      </c>
      <c r="G230" s="27">
        <v>0.47</v>
      </c>
      <c r="H230" s="27" t="str">
        <f t="shared" si="13"/>
        <v>25-50%</v>
      </c>
      <c r="I230" s="14" t="str">
        <f>IF(G230&lt;0.5,"&lt;50%","&gt;=50%")</f>
        <v>&lt;50%</v>
      </c>
      <c r="J230" s="21">
        <v>3.8</v>
      </c>
      <c r="K230" s="7">
        <v>8958</v>
      </c>
      <c r="L230" s="7">
        <f t="shared" si="14"/>
        <v>2</v>
      </c>
      <c r="M230" s="6" t="s">
        <v>6377</v>
      </c>
      <c r="N230" s="6" t="s">
        <v>6378</v>
      </c>
      <c r="O230" s="6" t="s">
        <v>6379</v>
      </c>
      <c r="P230" s="6" t="s">
        <v>6380</v>
      </c>
      <c r="Q230" s="6" t="str">
        <f>IFERROR(LEFT(C230, FIND("|",C230)-1),C230)</f>
        <v>Home&amp;Kitchen</v>
      </c>
      <c r="R230" s="41">
        <f>E230*K230</f>
        <v>49269000</v>
      </c>
      <c r="S230" s="31">
        <f t="shared" si="15"/>
        <v>34040.400000000001</v>
      </c>
      <c r="T230" s="6" t="str">
        <f>TRIM(RIGHT(C230,LEN(C230)-FIND("@",SUBSTITUTE(C230,"|","@",LEN(C230)-LEN(SUBSTITUTE(C230,"|",""))))))</f>
        <v>MixerGrinders</v>
      </c>
      <c r="U230" s="33">
        <v>5500</v>
      </c>
    </row>
    <row r="231" spans="1:21">
      <c r="A231" s="5" t="s">
        <v>758</v>
      </c>
      <c r="B231" s="6" t="s">
        <v>759</v>
      </c>
      <c r="C231" s="6" t="s">
        <v>13</v>
      </c>
      <c r="D231" s="24">
        <v>349</v>
      </c>
      <c r="E231" s="36">
        <v>699</v>
      </c>
      <c r="F231" s="36" t="str">
        <f t="shared" si="12"/>
        <v>&gt;500</v>
      </c>
      <c r="G231" s="27">
        <v>0.5</v>
      </c>
      <c r="H231" s="27" t="str">
        <f t="shared" si="13"/>
        <v>&gt;50%</v>
      </c>
      <c r="I231" s="14" t="str">
        <f>IF(G231&lt;0.5,"&lt;50%","&gt;=50%")</f>
        <v>&gt;=50%</v>
      </c>
      <c r="J231" s="21">
        <v>4.3</v>
      </c>
      <c r="K231" s="7">
        <v>20850</v>
      </c>
      <c r="L231" s="7">
        <f t="shared" si="14"/>
        <v>2</v>
      </c>
      <c r="M231" s="6" t="s">
        <v>760</v>
      </c>
      <c r="N231" s="6" t="s">
        <v>182</v>
      </c>
      <c r="O231" s="6" t="s">
        <v>183</v>
      </c>
      <c r="P231" s="6" t="s">
        <v>184</v>
      </c>
      <c r="Q231" s="6" t="str">
        <f>IFERROR(LEFT(C231, FIND("|",C231)-1),C231)</f>
        <v>Computers&amp;Accessories</v>
      </c>
      <c r="R231" s="41">
        <f>E231*K231</f>
        <v>14574150</v>
      </c>
      <c r="S231" s="31">
        <f t="shared" si="15"/>
        <v>89655</v>
      </c>
      <c r="T231" s="6" t="str">
        <f>TRIM(RIGHT(C231,LEN(C231)-FIND("@",SUBSTITUTE(C231,"|","@",LEN(C231)-LEN(SUBSTITUTE(C231,"|",""))))))</f>
        <v>USBCables</v>
      </c>
      <c r="U231" s="33">
        <v>699</v>
      </c>
    </row>
    <row r="232" spans="1:21">
      <c r="A232" s="5" t="s">
        <v>752</v>
      </c>
      <c r="B232" s="6" t="s">
        <v>753</v>
      </c>
      <c r="C232" s="6" t="s">
        <v>282</v>
      </c>
      <c r="D232" s="24">
        <v>399</v>
      </c>
      <c r="E232" s="36">
        <v>399</v>
      </c>
      <c r="F232" s="36" t="str">
        <f t="shared" si="12"/>
        <v>200-500</v>
      </c>
      <c r="G232" s="27">
        <v>0</v>
      </c>
      <c r="H232" s="27" t="str">
        <f t="shared" si="13"/>
        <v>10%</v>
      </c>
      <c r="I232" s="14" t="str">
        <f>IF(G232&lt;0.5,"&lt;50%","&gt;=50%")</f>
        <v>&lt;50%</v>
      </c>
      <c r="J232" s="21">
        <v>3.9</v>
      </c>
      <c r="K232" s="7">
        <v>1951</v>
      </c>
      <c r="L232" s="7">
        <f t="shared" si="14"/>
        <v>2</v>
      </c>
      <c r="M232" s="6" t="s">
        <v>754</v>
      </c>
      <c r="N232" s="6" t="s">
        <v>755</v>
      </c>
      <c r="O232" s="6" t="s">
        <v>756</v>
      </c>
      <c r="P232" s="6" t="s">
        <v>757</v>
      </c>
      <c r="Q232" s="6" t="str">
        <f>IFERROR(LEFT(C232, FIND("|",C232)-1),C232)</f>
        <v>Electronics</v>
      </c>
      <c r="R232" s="41">
        <f>E232*K232</f>
        <v>778449</v>
      </c>
      <c r="S232" s="31">
        <f t="shared" si="15"/>
        <v>7608.9</v>
      </c>
      <c r="T232" s="6" t="str">
        <f>TRIM(RIGHT(C232,LEN(C232)-FIND("@",SUBSTITUTE(C232,"|","@",LEN(C232)-LEN(SUBSTITUTE(C232,"|",""))))))</f>
        <v>RemoteControls</v>
      </c>
      <c r="U232" s="33">
        <v>399</v>
      </c>
    </row>
    <row r="233" spans="1:21">
      <c r="A233" s="5" t="s">
        <v>5583</v>
      </c>
      <c r="B233" s="6" t="s">
        <v>5584</v>
      </c>
      <c r="C233" s="6" t="s">
        <v>5585</v>
      </c>
      <c r="D233" s="24">
        <v>2095</v>
      </c>
      <c r="E233" s="36">
        <v>2095</v>
      </c>
      <c r="F233" s="36" t="str">
        <f t="shared" si="12"/>
        <v>&gt;500</v>
      </c>
      <c r="G233" s="27">
        <v>0</v>
      </c>
      <c r="H233" s="27" t="str">
        <f t="shared" si="13"/>
        <v>10%</v>
      </c>
      <c r="I233" s="14" t="str">
        <f>IF(G233&lt;0.5,"&lt;50%","&gt;=50%")</f>
        <v>&lt;50%</v>
      </c>
      <c r="J233" s="21">
        <v>4.5</v>
      </c>
      <c r="K233" s="7">
        <v>7949</v>
      </c>
      <c r="L233" s="7">
        <f t="shared" si="14"/>
        <v>2</v>
      </c>
      <c r="M233" s="6" t="s">
        <v>5586</v>
      </c>
      <c r="N233" s="6" t="s">
        <v>5587</v>
      </c>
      <c r="O233" s="6" t="s">
        <v>5588</v>
      </c>
      <c r="P233" s="6" t="s">
        <v>5589</v>
      </c>
      <c r="Q233" s="6" t="str">
        <f>IFERROR(LEFT(C233, FIND("|",C233)-1),C233)</f>
        <v>Home&amp;Kitchen</v>
      </c>
      <c r="R233" s="41">
        <f>E233*K233</f>
        <v>16653155</v>
      </c>
      <c r="S233" s="31">
        <f t="shared" si="15"/>
        <v>35770.5</v>
      </c>
      <c r="T233" s="6" t="str">
        <f>TRIM(RIGHT(C233,LEN(C233)-FIND("@",SUBSTITUTE(C233,"|","@",LEN(C233)-LEN(SUBSTITUTE(C233,"|",""))))))</f>
        <v>Pop-upToasters</v>
      </c>
      <c r="U233" s="33">
        <v>2095</v>
      </c>
    </row>
    <row r="234" spans="1:21">
      <c r="A234" s="5" t="s">
        <v>2838</v>
      </c>
      <c r="B234" s="6" t="s">
        <v>2839</v>
      </c>
      <c r="C234" s="6" t="s">
        <v>1834</v>
      </c>
      <c r="D234" s="24">
        <v>365</v>
      </c>
      <c r="E234" s="36">
        <v>999</v>
      </c>
      <c r="F234" s="36" t="str">
        <f t="shared" si="12"/>
        <v>&gt;500</v>
      </c>
      <c r="G234" s="27">
        <v>0.63</v>
      </c>
      <c r="H234" s="27" t="str">
        <f t="shared" si="13"/>
        <v>&gt;50%</v>
      </c>
      <c r="I234" s="14" t="str">
        <f>IF(G234&lt;0.5,"&lt;50%","&gt;=50%")</f>
        <v>&gt;=50%</v>
      </c>
      <c r="J234" s="21">
        <v>4.0999999999999996</v>
      </c>
      <c r="K234" s="7">
        <v>363711</v>
      </c>
      <c r="L234" s="7">
        <f t="shared" si="14"/>
        <v>2</v>
      </c>
      <c r="M234" s="6" t="s">
        <v>2066</v>
      </c>
      <c r="N234" s="6" t="s">
        <v>1867</v>
      </c>
      <c r="O234" s="6" t="s">
        <v>1868</v>
      </c>
      <c r="P234" s="6" t="s">
        <v>1869</v>
      </c>
      <c r="Q234" s="6" t="str">
        <f>IFERROR(LEFT(C234, FIND("|",C234)-1),C234)</f>
        <v>Electronics</v>
      </c>
      <c r="R234" s="41">
        <f>E234*K234</f>
        <v>363347289</v>
      </c>
      <c r="S234" s="31">
        <f t="shared" si="15"/>
        <v>1491215.0999999999</v>
      </c>
      <c r="T234" s="6" t="str">
        <f>TRIM(RIGHT(C234,LEN(C234)-FIND("@",SUBSTITUTE(C234,"|","@",LEN(C234)-LEN(SUBSTITUTE(C234,"|",""))))))</f>
        <v>In-Ear</v>
      </c>
      <c r="U234" s="33">
        <v>999</v>
      </c>
    </row>
    <row r="235" spans="1:21">
      <c r="A235" s="5" t="s">
        <v>4736</v>
      </c>
      <c r="B235" s="6" t="s">
        <v>4737</v>
      </c>
      <c r="C235" s="6" t="s">
        <v>3002</v>
      </c>
      <c r="D235" s="24">
        <v>657</v>
      </c>
      <c r="E235" s="36">
        <v>999</v>
      </c>
      <c r="F235" s="36" t="str">
        <f t="shared" si="12"/>
        <v>&gt;500</v>
      </c>
      <c r="G235" s="27">
        <v>0.34</v>
      </c>
      <c r="H235" s="27" t="str">
        <f t="shared" si="13"/>
        <v>25-50%</v>
      </c>
      <c r="I235" s="14" t="str">
        <f>IF(G235&lt;0.5,"&lt;50%","&gt;=50%")</f>
        <v>&lt;50%</v>
      </c>
      <c r="J235" s="21">
        <v>4.3</v>
      </c>
      <c r="K235" s="7">
        <v>13944</v>
      </c>
      <c r="L235" s="7">
        <f t="shared" si="14"/>
        <v>2</v>
      </c>
      <c r="M235" s="6" t="s">
        <v>4738</v>
      </c>
      <c r="N235" s="6" t="s">
        <v>4739</v>
      </c>
      <c r="O235" s="6" t="s">
        <v>4740</v>
      </c>
      <c r="P235" s="6" t="s">
        <v>4741</v>
      </c>
      <c r="Q235" s="6" t="str">
        <f>IFERROR(LEFT(C235, FIND("|",C235)-1),C235)</f>
        <v>Computers&amp;Accessories</v>
      </c>
      <c r="R235" s="41">
        <f>E235*K235</f>
        <v>13930056</v>
      </c>
      <c r="S235" s="31">
        <f t="shared" si="15"/>
        <v>59959.199999999997</v>
      </c>
      <c r="T235" s="6" t="str">
        <f>TRIM(RIGHT(C235,LEN(C235)-FIND("@",SUBSTITUTE(C235,"|","@",LEN(C235)-LEN(SUBSTITUTE(C235,"|",""))))))</f>
        <v>ExternalHardDisks</v>
      </c>
      <c r="U235" s="33">
        <v>999</v>
      </c>
    </row>
    <row r="236" spans="1:21">
      <c r="A236" s="5" t="s">
        <v>287</v>
      </c>
      <c r="B236" s="6" t="s">
        <v>288</v>
      </c>
      <c r="C236" s="6" t="s">
        <v>13</v>
      </c>
      <c r="D236" s="24">
        <v>199</v>
      </c>
      <c r="E236" s="36">
        <v>395</v>
      </c>
      <c r="F236" s="36" t="str">
        <f t="shared" si="12"/>
        <v>200-500</v>
      </c>
      <c r="G236" s="27">
        <v>0.5</v>
      </c>
      <c r="H236" s="27" t="str">
        <f t="shared" si="13"/>
        <v>&gt;50%</v>
      </c>
      <c r="I236" s="14" t="str">
        <f>IF(G236&lt;0.5,"&lt;50%","&gt;=50%")</f>
        <v>&gt;=50%</v>
      </c>
      <c r="J236" s="21">
        <v>4.2</v>
      </c>
      <c r="K236" s="7">
        <v>92595</v>
      </c>
      <c r="L236" s="7">
        <f t="shared" si="14"/>
        <v>2</v>
      </c>
      <c r="M236" s="6" t="s">
        <v>289</v>
      </c>
      <c r="N236" s="6" t="s">
        <v>290</v>
      </c>
      <c r="O236" s="6" t="s">
        <v>291</v>
      </c>
      <c r="P236" s="6" t="s">
        <v>292</v>
      </c>
      <c r="Q236" s="6" t="str">
        <f>IFERROR(LEFT(C236, FIND("|",C236)-1),C236)</f>
        <v>Computers&amp;Accessories</v>
      </c>
      <c r="R236" s="41">
        <f>E236*K236</f>
        <v>36575025</v>
      </c>
      <c r="S236" s="31">
        <f t="shared" si="15"/>
        <v>388899</v>
      </c>
      <c r="T236" s="6" t="str">
        <f>TRIM(RIGHT(C236,LEN(C236)-FIND("@",SUBSTITUTE(C236,"|","@",LEN(C236)-LEN(SUBSTITUTE(C236,"|",""))))))</f>
        <v>USBCables</v>
      </c>
      <c r="U236" s="33">
        <v>395</v>
      </c>
    </row>
    <row r="237" spans="1:21">
      <c r="A237" s="5" t="s">
        <v>5771</v>
      </c>
      <c r="B237" s="6" t="s">
        <v>5772</v>
      </c>
      <c r="C237" s="6" t="s">
        <v>5504</v>
      </c>
      <c r="D237" s="24">
        <v>8999</v>
      </c>
      <c r="E237" s="36">
        <v>9995</v>
      </c>
      <c r="F237" s="36" t="str">
        <f t="shared" si="12"/>
        <v>&gt;500</v>
      </c>
      <c r="G237" s="27">
        <v>0.1</v>
      </c>
      <c r="H237" s="27" t="str">
        <f t="shared" si="13"/>
        <v>10-25%</v>
      </c>
      <c r="I237" s="14" t="str">
        <f>IF(G237&lt;0.5,"&lt;50%","&gt;=50%")</f>
        <v>&lt;50%</v>
      </c>
      <c r="J237" s="21">
        <v>4.4000000000000004</v>
      </c>
      <c r="K237" s="7">
        <v>17994</v>
      </c>
      <c r="L237" s="7">
        <f t="shared" si="14"/>
        <v>2</v>
      </c>
      <c r="M237" s="6" t="s">
        <v>5773</v>
      </c>
      <c r="N237" s="6" t="s">
        <v>5774</v>
      </c>
      <c r="O237" s="6" t="s">
        <v>5775</v>
      </c>
      <c r="P237" s="6" t="s">
        <v>5776</v>
      </c>
      <c r="Q237" s="6" t="str">
        <f>IFERROR(LEFT(C237, FIND("|",C237)-1),C237)</f>
        <v>Home&amp;Kitchen</v>
      </c>
      <c r="R237" s="41">
        <f>E237*K237</f>
        <v>179850030</v>
      </c>
      <c r="S237" s="31">
        <f t="shared" si="15"/>
        <v>79173.600000000006</v>
      </c>
      <c r="T237" s="6" t="str">
        <f>TRIM(RIGHT(C237,LEN(C237)-FIND("@",SUBSTITUTE(C237,"|","@",LEN(C237)-LEN(SUBSTITUTE(C237,"|",""))))))</f>
        <v>CanisterVacuums</v>
      </c>
      <c r="U237" s="33">
        <v>9995</v>
      </c>
    </row>
    <row r="238" spans="1:21">
      <c r="A238" s="5" t="s">
        <v>6715</v>
      </c>
      <c r="B238" s="6" t="s">
        <v>6716</v>
      </c>
      <c r="C238" s="6" t="s">
        <v>5881</v>
      </c>
      <c r="D238" s="24">
        <v>8886</v>
      </c>
      <c r="E238" s="36">
        <v>11850</v>
      </c>
      <c r="F238" s="36" t="str">
        <f t="shared" si="12"/>
        <v>&gt;500</v>
      </c>
      <c r="G238" s="27">
        <v>0.25</v>
      </c>
      <c r="H238" s="27" t="str">
        <f t="shared" si="13"/>
        <v>25-50%</v>
      </c>
      <c r="I238" s="14" t="str">
        <f>IF(G238&lt;0.5,"&lt;50%","&gt;=50%")</f>
        <v>&lt;50%</v>
      </c>
      <c r="J238" s="21">
        <v>4.2</v>
      </c>
      <c r="K238" s="7">
        <v>3065</v>
      </c>
      <c r="L238" s="7">
        <f t="shared" si="14"/>
        <v>2</v>
      </c>
      <c r="M238" s="6" t="s">
        <v>6717</v>
      </c>
      <c r="N238" s="6" t="s">
        <v>6718</v>
      </c>
      <c r="O238" s="6" t="s">
        <v>6719</v>
      </c>
      <c r="P238" s="6" t="s">
        <v>6720</v>
      </c>
      <c r="Q238" s="6" t="str">
        <f>IFERROR(LEFT(C238, FIND("|",C238)-1),C238)</f>
        <v>Home&amp;Kitchen</v>
      </c>
      <c r="R238" s="41">
        <f>E238*K238</f>
        <v>36320250</v>
      </c>
      <c r="S238" s="31">
        <f t="shared" si="15"/>
        <v>12873</v>
      </c>
      <c r="T238" s="6" t="str">
        <f>TRIM(RIGHT(C238,LEN(C238)-FIND("@",SUBSTITUTE(C238,"|","@",LEN(C238)-LEN(SUBSTITUTE(C238,"|",""))))))</f>
        <v>Wet-DryVacuums</v>
      </c>
      <c r="U238" s="33">
        <v>11850</v>
      </c>
    </row>
    <row r="239" spans="1:21">
      <c r="A239" s="5" t="s">
        <v>3842</v>
      </c>
      <c r="B239" s="6" t="s">
        <v>3843</v>
      </c>
      <c r="C239" s="6" t="s">
        <v>2855</v>
      </c>
      <c r="D239" s="24">
        <v>289</v>
      </c>
      <c r="E239" s="36">
        <v>590</v>
      </c>
      <c r="F239" s="36" t="str">
        <f t="shared" si="12"/>
        <v>&gt;500</v>
      </c>
      <c r="G239" s="27">
        <v>0.51</v>
      </c>
      <c r="H239" s="27" t="str">
        <f t="shared" si="13"/>
        <v>&gt;50%</v>
      </c>
      <c r="I239" s="14" t="str">
        <f>IF(G239&lt;0.5,"&lt;50%","&gt;=50%")</f>
        <v>&gt;=50%</v>
      </c>
      <c r="J239" s="21">
        <v>4.4000000000000004</v>
      </c>
      <c r="K239" s="7">
        <v>25886</v>
      </c>
      <c r="L239" s="7">
        <f t="shared" si="14"/>
        <v>2</v>
      </c>
      <c r="M239" s="6" t="s">
        <v>3844</v>
      </c>
      <c r="N239" s="6" t="s">
        <v>3845</v>
      </c>
      <c r="O239" s="6" t="s">
        <v>3846</v>
      </c>
      <c r="P239" s="6" t="s">
        <v>3847</v>
      </c>
      <c r="Q239" s="6" t="str">
        <f>IFERROR(LEFT(C239, FIND("|",C239)-1),C239)</f>
        <v>Computers&amp;Accessories</v>
      </c>
      <c r="R239" s="41">
        <f>E239*K239</f>
        <v>15272740</v>
      </c>
      <c r="S239" s="31">
        <f t="shared" si="15"/>
        <v>113898.40000000001</v>
      </c>
      <c r="T239" s="6" t="str">
        <f>TRIM(RIGHT(C239,LEN(C239)-FIND("@",SUBSTITUTE(C239,"|","@",LEN(C239)-LEN(SUBSTITUTE(C239,"|",""))))))</f>
        <v>Mice</v>
      </c>
      <c r="U239" s="33">
        <v>590</v>
      </c>
    </row>
    <row r="240" spans="1:21">
      <c r="A240" s="5" t="s">
        <v>1883</v>
      </c>
      <c r="B240" s="6" t="s">
        <v>1884</v>
      </c>
      <c r="C240" s="6" t="s">
        <v>1885</v>
      </c>
      <c r="D240" s="24">
        <v>349</v>
      </c>
      <c r="E240" s="36">
        <v>999</v>
      </c>
      <c r="F240" s="36" t="str">
        <f t="shared" si="12"/>
        <v>&gt;500</v>
      </c>
      <c r="G240" s="27">
        <v>0.65</v>
      </c>
      <c r="H240" s="27" t="str">
        <f t="shared" si="13"/>
        <v>&gt;50%</v>
      </c>
      <c r="I240" s="14" t="str">
        <f>IF(G240&lt;0.5,"&lt;50%","&gt;=50%")</f>
        <v>&gt;=50%</v>
      </c>
      <c r="J240" s="21">
        <v>3.9</v>
      </c>
      <c r="K240" s="7">
        <v>46399</v>
      </c>
      <c r="L240" s="7">
        <f t="shared" si="14"/>
        <v>2</v>
      </c>
      <c r="M240" s="6" t="s">
        <v>1886</v>
      </c>
      <c r="N240" s="6" t="s">
        <v>1887</v>
      </c>
      <c r="O240" s="6" t="s">
        <v>1888</v>
      </c>
      <c r="P240" s="6" t="s">
        <v>1889</v>
      </c>
      <c r="Q240" s="6" t="str">
        <f>IFERROR(LEFT(C240, FIND("|",C240)-1),C240)</f>
        <v>Electronics</v>
      </c>
      <c r="R240" s="41">
        <f>E240*K240</f>
        <v>46352601</v>
      </c>
      <c r="S240" s="31">
        <f t="shared" si="15"/>
        <v>180956.1</v>
      </c>
      <c r="T240" s="6" t="str">
        <f>TRIM(RIGHT(C240,LEN(C240)-FIND("@",SUBSTITUTE(C240,"|","@",LEN(C240)-LEN(SUBSTITUTE(C240,"|",""))))))</f>
        <v>Cradles</v>
      </c>
      <c r="U240" s="33">
        <v>999</v>
      </c>
    </row>
    <row r="241" spans="1:21">
      <c r="A241" s="5" t="s">
        <v>4706</v>
      </c>
      <c r="B241" s="6" t="s">
        <v>4707</v>
      </c>
      <c r="C241" s="6" t="s">
        <v>4169</v>
      </c>
      <c r="D241" s="24">
        <v>341</v>
      </c>
      <c r="E241" s="36">
        <v>450</v>
      </c>
      <c r="F241" s="36" t="str">
        <f t="shared" si="12"/>
        <v>200-500</v>
      </c>
      <c r="G241" s="27">
        <v>0.24</v>
      </c>
      <c r="H241" s="27" t="str">
        <f t="shared" si="13"/>
        <v>10-25%</v>
      </c>
      <c r="I241" s="14" t="str">
        <f>IF(G241&lt;0.5,"&lt;50%","&gt;=50%")</f>
        <v>&lt;50%</v>
      </c>
      <c r="J241" s="21">
        <v>4.3</v>
      </c>
      <c r="K241" s="7">
        <v>2493</v>
      </c>
      <c r="L241" s="7">
        <f t="shared" si="14"/>
        <v>2</v>
      </c>
      <c r="M241" s="6" t="s">
        <v>4708</v>
      </c>
      <c r="N241" s="6" t="s">
        <v>4709</v>
      </c>
      <c r="O241" s="6" t="s">
        <v>4710</v>
      </c>
      <c r="P241" s="6" t="s">
        <v>4711</v>
      </c>
      <c r="Q241" s="6" t="str">
        <f>IFERROR(LEFT(C241, FIND("|",C241)-1),C241)</f>
        <v>OfficeProducts</v>
      </c>
      <c r="R241" s="41">
        <f>E241*K241</f>
        <v>1121850</v>
      </c>
      <c r="S241" s="31">
        <f t="shared" si="15"/>
        <v>10719.9</v>
      </c>
      <c r="T241" s="6" t="str">
        <f>TRIM(RIGHT(C241,LEN(C241)-FIND("@",SUBSTITUTE(C241,"|","@",LEN(C241)-LEN(SUBSTITUTE(C241,"|",""))))))</f>
        <v>StickBallpointPens</v>
      </c>
      <c r="U241" s="33">
        <v>450</v>
      </c>
    </row>
    <row r="242" spans="1:21">
      <c r="A242" s="5" t="s">
        <v>6435</v>
      </c>
      <c r="B242" s="6" t="s">
        <v>6436</v>
      </c>
      <c r="C242" s="6" t="s">
        <v>5113</v>
      </c>
      <c r="D242" s="24">
        <v>2742</v>
      </c>
      <c r="E242" s="36">
        <v>3995</v>
      </c>
      <c r="F242" s="36" t="str">
        <f t="shared" si="12"/>
        <v>&gt;500</v>
      </c>
      <c r="G242" s="27">
        <v>0.31</v>
      </c>
      <c r="H242" s="27" t="str">
        <f t="shared" si="13"/>
        <v>25-50%</v>
      </c>
      <c r="I242" s="14" t="str">
        <f>IF(G242&lt;0.5,"&lt;50%","&gt;=50%")</f>
        <v>&lt;50%</v>
      </c>
      <c r="J242" s="21">
        <v>4.4000000000000004</v>
      </c>
      <c r="K242" s="7">
        <v>11148</v>
      </c>
      <c r="L242" s="7">
        <f t="shared" si="14"/>
        <v>2</v>
      </c>
      <c r="M242" s="6" t="s">
        <v>6437</v>
      </c>
      <c r="N242" s="6" t="s">
        <v>6438</v>
      </c>
      <c r="O242" s="6" t="s">
        <v>6439</v>
      </c>
      <c r="P242" s="6" t="s">
        <v>6440</v>
      </c>
      <c r="Q242" s="6" t="str">
        <f>IFERROR(LEFT(C242, FIND("|",C242)-1),C242)</f>
        <v>Home&amp;Kitchen</v>
      </c>
      <c r="R242" s="41">
        <f>E242*K242</f>
        <v>44536260</v>
      </c>
      <c r="S242" s="31">
        <f t="shared" si="15"/>
        <v>49051.200000000004</v>
      </c>
      <c r="T242" s="6" t="str">
        <f>TRIM(RIGHT(C242,LEN(C242)-FIND("@",SUBSTITUTE(C242,"|","@",LEN(C242)-LEN(SUBSTITUTE(C242,"|",""))))))</f>
        <v>HandBlenders</v>
      </c>
      <c r="U242" s="33">
        <v>3995</v>
      </c>
    </row>
    <row r="243" spans="1:21">
      <c r="A243" s="5" t="s">
        <v>3358</v>
      </c>
      <c r="B243" s="6" t="s">
        <v>3359</v>
      </c>
      <c r="C243" s="6" t="s">
        <v>3360</v>
      </c>
      <c r="D243" s="24">
        <v>1549</v>
      </c>
      <c r="E243" s="36">
        <v>2495</v>
      </c>
      <c r="F243" s="36" t="str">
        <f t="shared" si="12"/>
        <v>&gt;500</v>
      </c>
      <c r="G243" s="27">
        <v>0.38</v>
      </c>
      <c r="H243" s="27" t="str">
        <f t="shared" si="13"/>
        <v>25-50%</v>
      </c>
      <c r="I243" s="14" t="str">
        <f>IF(G243&lt;0.5,"&lt;50%","&gt;=50%")</f>
        <v>&lt;50%</v>
      </c>
      <c r="J243" s="21">
        <v>4.4000000000000004</v>
      </c>
      <c r="K243" s="7">
        <v>15137</v>
      </c>
      <c r="L243" s="7">
        <f t="shared" si="14"/>
        <v>2</v>
      </c>
      <c r="M243" s="6" t="s">
        <v>3361</v>
      </c>
      <c r="N243" s="6" t="s">
        <v>3362</v>
      </c>
      <c r="O243" s="6" t="s">
        <v>3363</v>
      </c>
      <c r="P243" s="6" t="s">
        <v>3364</v>
      </c>
      <c r="Q243" s="6" t="str">
        <f>IFERROR(LEFT(C243, FIND("|",C243)-1),C243)</f>
        <v>Electronics</v>
      </c>
      <c r="R243" s="41">
        <f>E243*K243</f>
        <v>37766815</v>
      </c>
      <c r="S243" s="31">
        <f t="shared" si="15"/>
        <v>66602.8</v>
      </c>
      <c r="T243" s="6" t="str">
        <f>TRIM(RIGHT(C243,LEN(C243)-FIND("@",SUBSTITUTE(C243,"|","@",LEN(C243)-LEN(SUBSTITUTE(C243,"|",""))))))</f>
        <v>CompleteTripodUnits</v>
      </c>
      <c r="U243" s="33">
        <v>2495</v>
      </c>
    </row>
    <row r="244" spans="1:21">
      <c r="A244" s="5" t="s">
        <v>3550</v>
      </c>
      <c r="B244" s="6" t="s">
        <v>3551</v>
      </c>
      <c r="C244" s="6" t="s">
        <v>3552</v>
      </c>
      <c r="D244" s="24">
        <v>440</v>
      </c>
      <c r="E244" s="36">
        <v>440</v>
      </c>
      <c r="F244" s="36" t="str">
        <f t="shared" si="12"/>
        <v>200-500</v>
      </c>
      <c r="G244" s="27">
        <v>0</v>
      </c>
      <c r="H244" s="27" t="str">
        <f t="shared" si="13"/>
        <v>10%</v>
      </c>
      <c r="I244" s="14" t="str">
        <f>IF(G244&lt;0.5,"&lt;50%","&gt;=50%")</f>
        <v>&lt;50%</v>
      </c>
      <c r="J244" s="21">
        <v>4.5</v>
      </c>
      <c r="K244" s="7">
        <v>8610</v>
      </c>
      <c r="L244" s="7">
        <f t="shared" si="14"/>
        <v>2</v>
      </c>
      <c r="M244" s="6" t="s">
        <v>3553</v>
      </c>
      <c r="N244" s="6" t="s">
        <v>3554</v>
      </c>
      <c r="O244" s="6" t="s">
        <v>3555</v>
      </c>
      <c r="P244" s="6" t="s">
        <v>3556</v>
      </c>
      <c r="Q244" s="6" t="str">
        <f>IFERROR(LEFT(C244, FIND("|",C244)-1),C244)</f>
        <v>OfficeProducts</v>
      </c>
      <c r="R244" s="41">
        <f>E244*K244</f>
        <v>3788400</v>
      </c>
      <c r="S244" s="31">
        <f t="shared" si="15"/>
        <v>38745</v>
      </c>
      <c r="T244" s="6" t="str">
        <f>TRIM(RIGHT(C244,LEN(C244)-FIND("@",SUBSTITUTE(C244,"|","@",LEN(C244)-LEN(SUBSTITUTE(C244,"|",""))))))</f>
        <v>Basic</v>
      </c>
      <c r="U244" s="33">
        <v>440</v>
      </c>
    </row>
    <row r="245" spans="1:21">
      <c r="A245" s="5" t="s">
        <v>3519</v>
      </c>
      <c r="B245" s="6" t="s">
        <v>3520</v>
      </c>
      <c r="C245" s="6" t="s">
        <v>3521</v>
      </c>
      <c r="D245" s="24">
        <v>1699</v>
      </c>
      <c r="E245" s="36">
        <v>3999</v>
      </c>
      <c r="F245" s="36" t="str">
        <f t="shared" si="12"/>
        <v>&gt;500</v>
      </c>
      <c r="G245" s="27">
        <v>0.57999999999999996</v>
      </c>
      <c r="H245" s="27" t="str">
        <f t="shared" si="13"/>
        <v>&gt;50%</v>
      </c>
      <c r="I245" s="14" t="str">
        <f>IF(G245&lt;0.5,"&lt;50%","&gt;=50%")</f>
        <v>&gt;=50%</v>
      </c>
      <c r="J245" s="21">
        <v>4.2</v>
      </c>
      <c r="K245" s="7">
        <v>25488</v>
      </c>
      <c r="L245" s="7">
        <f t="shared" si="14"/>
        <v>2</v>
      </c>
      <c r="M245" s="6" t="s">
        <v>3522</v>
      </c>
      <c r="N245" s="6" t="s">
        <v>3523</v>
      </c>
      <c r="O245" s="6" t="s">
        <v>3524</v>
      </c>
      <c r="P245" s="6" t="s">
        <v>3525</v>
      </c>
      <c r="Q245" s="6" t="str">
        <f>IFERROR(LEFT(C245, FIND("|",C245)-1),C245)</f>
        <v>Computers&amp;Accessories</v>
      </c>
      <c r="R245" s="41">
        <f>E245*K245</f>
        <v>101926512</v>
      </c>
      <c r="S245" s="31">
        <f t="shared" si="15"/>
        <v>107049.60000000001</v>
      </c>
      <c r="T245" s="6" t="str">
        <f>TRIM(RIGHT(C245,LEN(C245)-FIND("@",SUBSTITUTE(C245,"|","@",LEN(C245)-LEN(SUBSTITUTE(C245,"|",""))))))</f>
        <v>Gamepads</v>
      </c>
      <c r="U245" s="33">
        <v>3999</v>
      </c>
    </row>
    <row r="246" spans="1:21">
      <c r="A246" s="5" t="s">
        <v>5704</v>
      </c>
      <c r="B246" s="6" t="s">
        <v>5705</v>
      </c>
      <c r="C246" s="6" t="s">
        <v>5127</v>
      </c>
      <c r="D246" s="24">
        <v>3249</v>
      </c>
      <c r="E246" s="36">
        <v>6295</v>
      </c>
      <c r="F246" s="36" t="str">
        <f t="shared" si="12"/>
        <v>&gt;500</v>
      </c>
      <c r="G246" s="27">
        <v>0.48</v>
      </c>
      <c r="H246" s="27" t="str">
        <f t="shared" si="13"/>
        <v>25-50%</v>
      </c>
      <c r="I246" s="14" t="str">
        <f>IF(G246&lt;0.5,"&lt;50%","&gt;=50%")</f>
        <v>&lt;50%</v>
      </c>
      <c r="J246" s="21">
        <v>3.9</v>
      </c>
      <c r="K246" s="7">
        <v>43070</v>
      </c>
      <c r="L246" s="7">
        <f t="shared" si="14"/>
        <v>2</v>
      </c>
      <c r="M246" s="6" t="s">
        <v>5706</v>
      </c>
      <c r="N246" s="6" t="s">
        <v>5707</v>
      </c>
      <c r="O246" s="6" t="s">
        <v>5708</v>
      </c>
      <c r="P246" s="6" t="s">
        <v>5709</v>
      </c>
      <c r="Q246" s="6" t="str">
        <f>IFERROR(LEFT(C246, FIND("|",C246)-1),C246)</f>
        <v>Home&amp;Kitchen</v>
      </c>
      <c r="R246" s="41">
        <f>E246*K246</f>
        <v>271125650</v>
      </c>
      <c r="S246" s="31">
        <f t="shared" si="15"/>
        <v>167973</v>
      </c>
      <c r="T246" s="6" t="str">
        <f>TRIM(RIGHT(C246,LEN(C246)-FIND("@",SUBSTITUTE(C246,"|","@",LEN(C246)-LEN(SUBSTITUTE(C246,"|",""))))))</f>
        <v>MixerGrinders</v>
      </c>
      <c r="U246" s="33">
        <v>6295</v>
      </c>
    </row>
    <row r="247" spans="1:21">
      <c r="A247" s="5" t="s">
        <v>7431</v>
      </c>
      <c r="B247" s="6" t="s">
        <v>7432</v>
      </c>
      <c r="C247" s="6" t="s">
        <v>5088</v>
      </c>
      <c r="D247" s="24">
        <v>3180</v>
      </c>
      <c r="E247" s="36">
        <v>5295</v>
      </c>
      <c r="F247" s="36" t="str">
        <f t="shared" si="12"/>
        <v>&gt;500</v>
      </c>
      <c r="G247" s="27">
        <v>0.4</v>
      </c>
      <c r="H247" s="27" t="str">
        <f t="shared" si="13"/>
        <v>25-50%</v>
      </c>
      <c r="I247" s="14" t="str">
        <f>IF(G247&lt;0.5,"&lt;50%","&gt;=50%")</f>
        <v>&lt;50%</v>
      </c>
      <c r="J247" s="21">
        <v>4.2</v>
      </c>
      <c r="K247" s="7">
        <v>6919</v>
      </c>
      <c r="L247" s="7">
        <f t="shared" si="14"/>
        <v>2</v>
      </c>
      <c r="M247" s="6" t="s">
        <v>7433</v>
      </c>
      <c r="N247" s="6" t="s">
        <v>7434</v>
      </c>
      <c r="O247" s="6" t="s">
        <v>7435</v>
      </c>
      <c r="P247" s="6" t="s">
        <v>7436</v>
      </c>
      <c r="Q247" s="6" t="str">
        <f>IFERROR(LEFT(C247, FIND("|",C247)-1),C247)</f>
        <v>Home&amp;Kitchen</v>
      </c>
      <c r="R247" s="41">
        <f>E247*K247</f>
        <v>36636105</v>
      </c>
      <c r="S247" s="31">
        <f t="shared" si="15"/>
        <v>29059.800000000003</v>
      </c>
      <c r="T247" s="6" t="str">
        <f>TRIM(RIGHT(C247,LEN(C247)-FIND("@",SUBSTITUTE(C247,"|","@",LEN(C247)-LEN(SUBSTITUTE(C247,"|",""))))))</f>
        <v>InductionCooktop</v>
      </c>
      <c r="U247" s="33">
        <v>5295</v>
      </c>
    </row>
    <row r="248" spans="1:21">
      <c r="A248" s="5" t="s">
        <v>1291</v>
      </c>
      <c r="B248" s="6" t="s">
        <v>1292</v>
      </c>
      <c r="C248" s="6" t="s">
        <v>392</v>
      </c>
      <c r="D248" s="24">
        <v>399</v>
      </c>
      <c r="E248" s="36">
        <v>999</v>
      </c>
      <c r="F248" s="36" t="str">
        <f t="shared" si="12"/>
        <v>&gt;500</v>
      </c>
      <c r="G248" s="27">
        <v>0.6</v>
      </c>
      <c r="H248" s="27" t="str">
        <f t="shared" si="13"/>
        <v>&gt;50%</v>
      </c>
      <c r="I248" s="14" t="str">
        <f>IF(G248&lt;0.5,"&lt;50%","&gt;=50%")</f>
        <v>&gt;=50%</v>
      </c>
      <c r="J248" s="21">
        <v>4</v>
      </c>
      <c r="K248" s="7">
        <v>1236</v>
      </c>
      <c r="L248" s="7">
        <f t="shared" si="14"/>
        <v>2</v>
      </c>
      <c r="M248" s="6" t="s">
        <v>1293</v>
      </c>
      <c r="N248" s="6" t="s">
        <v>1294</v>
      </c>
      <c r="O248" s="6" t="s">
        <v>1295</v>
      </c>
      <c r="P248" s="6" t="s">
        <v>1296</v>
      </c>
      <c r="Q248" s="6" t="str">
        <f>IFERROR(LEFT(C248, FIND("|",C248)-1),C248)</f>
        <v>Electronics</v>
      </c>
      <c r="R248" s="41">
        <f>E248*K248</f>
        <v>1234764</v>
      </c>
      <c r="S248" s="31">
        <f t="shared" si="15"/>
        <v>4944</v>
      </c>
      <c r="T248" s="6" t="str">
        <f>TRIM(RIGHT(C248,LEN(C248)-FIND("@",SUBSTITUTE(C248,"|","@",LEN(C248)-LEN(SUBSTITUTE(C248,"|",""))))))</f>
        <v>TVWall&amp;CeilingMounts</v>
      </c>
      <c r="U248" s="33">
        <v>999</v>
      </c>
    </row>
    <row r="249" spans="1:21">
      <c r="A249" s="5" t="s">
        <v>3649</v>
      </c>
      <c r="B249" s="6" t="s">
        <v>3650</v>
      </c>
      <c r="C249" s="6" t="s">
        <v>3193</v>
      </c>
      <c r="D249" s="24">
        <v>1529</v>
      </c>
      <c r="E249" s="36">
        <v>2399</v>
      </c>
      <c r="F249" s="36" t="str">
        <f t="shared" si="12"/>
        <v>&gt;500</v>
      </c>
      <c r="G249" s="27">
        <v>0.36</v>
      </c>
      <c r="H249" s="27" t="str">
        <f t="shared" si="13"/>
        <v>25-50%</v>
      </c>
      <c r="I249" s="14" t="str">
        <f>IF(G249&lt;0.5,"&lt;50%","&gt;=50%")</f>
        <v>&lt;50%</v>
      </c>
      <c r="J249" s="21">
        <v>4.3</v>
      </c>
      <c r="K249" s="7">
        <v>68409</v>
      </c>
      <c r="L249" s="7">
        <f t="shared" si="14"/>
        <v>2</v>
      </c>
      <c r="M249" s="6" t="s">
        <v>3651</v>
      </c>
      <c r="N249" s="6" t="s">
        <v>3652</v>
      </c>
      <c r="O249" s="6" t="s">
        <v>3653</v>
      </c>
      <c r="P249" s="6" t="s">
        <v>3654</v>
      </c>
      <c r="Q249" s="6" t="str">
        <f>IFERROR(LEFT(C249, FIND("|",C249)-1),C249)</f>
        <v>Computers&amp;Accessories</v>
      </c>
      <c r="R249" s="41">
        <f>E249*K249</f>
        <v>164113191</v>
      </c>
      <c r="S249" s="31">
        <f t="shared" si="15"/>
        <v>294158.7</v>
      </c>
      <c r="T249" s="6" t="str">
        <f>TRIM(RIGHT(C249,LEN(C249)-FIND("@",SUBSTITUTE(C249,"|","@",LEN(C249)-LEN(SUBSTITUTE(C249,"|",""))))))</f>
        <v>Routers</v>
      </c>
      <c r="U249" s="33">
        <v>2399</v>
      </c>
    </row>
    <row r="250" spans="1:21">
      <c r="A250" s="5" t="s">
        <v>4748</v>
      </c>
      <c r="B250" s="6" t="s">
        <v>4749</v>
      </c>
      <c r="C250" s="6" t="s">
        <v>3244</v>
      </c>
      <c r="D250" s="24">
        <v>1500</v>
      </c>
      <c r="E250" s="36">
        <v>1500</v>
      </c>
      <c r="F250" s="36" t="str">
        <f t="shared" si="12"/>
        <v>&gt;500</v>
      </c>
      <c r="G250" s="27">
        <v>0</v>
      </c>
      <c r="H250" s="27" t="str">
        <f t="shared" si="13"/>
        <v>10%</v>
      </c>
      <c r="I250" s="14" t="str">
        <f>IF(G250&lt;0.5,"&lt;50%","&gt;=50%")</f>
        <v>&lt;50%</v>
      </c>
      <c r="J250" s="21">
        <v>4.4000000000000004</v>
      </c>
      <c r="K250" s="7">
        <v>25996</v>
      </c>
      <c r="L250" s="7">
        <f t="shared" si="14"/>
        <v>2</v>
      </c>
      <c r="M250" s="6" t="s">
        <v>4750</v>
      </c>
      <c r="N250" s="6" t="s">
        <v>4751</v>
      </c>
      <c r="O250" s="6" t="s">
        <v>4752</v>
      </c>
      <c r="P250" s="6" t="s">
        <v>4753</v>
      </c>
      <c r="Q250" s="6" t="str">
        <f>IFERROR(LEFT(C250, FIND("|",C250)-1),C250)</f>
        <v>Electronics</v>
      </c>
      <c r="R250" s="41">
        <f>E250*K250</f>
        <v>38994000</v>
      </c>
      <c r="S250" s="31">
        <f t="shared" si="15"/>
        <v>114382.40000000001</v>
      </c>
      <c r="T250" s="6" t="str">
        <f>TRIM(RIGHT(C250,LEN(C250)-FIND("@",SUBSTITUTE(C250,"|","@",LEN(C250)-LEN(SUBSTITUTE(C250,"|",""))))))</f>
        <v>GeneralPurposeBatteries&amp;BatteryChargers</v>
      </c>
      <c r="U250" s="33">
        <v>1500</v>
      </c>
    </row>
    <row r="251" spans="1:21">
      <c r="A251" s="5" t="s">
        <v>5722</v>
      </c>
      <c r="B251" s="6" t="s">
        <v>5723</v>
      </c>
      <c r="C251" s="6" t="s">
        <v>5127</v>
      </c>
      <c r="D251" s="24">
        <v>3199</v>
      </c>
      <c r="E251" s="36">
        <v>4999</v>
      </c>
      <c r="F251" s="36" t="str">
        <f t="shared" si="12"/>
        <v>&gt;500</v>
      </c>
      <c r="G251" s="27">
        <v>0.36</v>
      </c>
      <c r="H251" s="27" t="str">
        <f t="shared" si="13"/>
        <v>25-50%</v>
      </c>
      <c r="I251" s="14" t="str">
        <f>IF(G251&lt;0.5,"&lt;50%","&gt;=50%")</f>
        <v>&lt;50%</v>
      </c>
      <c r="J251" s="21">
        <v>4</v>
      </c>
      <c r="K251" s="7">
        <v>20869</v>
      </c>
      <c r="L251" s="7">
        <f t="shared" si="14"/>
        <v>2</v>
      </c>
      <c r="M251" s="6" t="s">
        <v>5724</v>
      </c>
      <c r="N251" s="6" t="s">
        <v>5725</v>
      </c>
      <c r="O251" s="6" t="s">
        <v>5726</v>
      </c>
      <c r="P251" s="6" t="s">
        <v>5727</v>
      </c>
      <c r="Q251" s="6" t="str">
        <f>IFERROR(LEFT(C251, FIND("|",C251)-1),C251)</f>
        <v>Home&amp;Kitchen</v>
      </c>
      <c r="R251" s="41">
        <f>E251*K251</f>
        <v>104324131</v>
      </c>
      <c r="S251" s="31">
        <f t="shared" si="15"/>
        <v>83476</v>
      </c>
      <c r="T251" s="6" t="str">
        <f>TRIM(RIGHT(C251,LEN(C251)-FIND("@",SUBSTITUTE(C251,"|","@",LEN(C251)-LEN(SUBSTITUTE(C251,"|",""))))))</f>
        <v>MixerGrinders</v>
      </c>
      <c r="U251" s="33">
        <v>4999</v>
      </c>
    </row>
    <row r="252" spans="1:21">
      <c r="A252" s="5" t="s">
        <v>6993</v>
      </c>
      <c r="B252" s="6" t="s">
        <v>6994</v>
      </c>
      <c r="C252" s="6" t="s">
        <v>6132</v>
      </c>
      <c r="D252" s="24">
        <v>979</v>
      </c>
      <c r="E252" s="36">
        <v>1395</v>
      </c>
      <c r="F252" s="36" t="str">
        <f t="shared" si="12"/>
        <v>&gt;500</v>
      </c>
      <c r="G252" s="27">
        <v>0.3</v>
      </c>
      <c r="H252" s="27" t="str">
        <f t="shared" si="13"/>
        <v>25-50%</v>
      </c>
      <c r="I252" s="14" t="str">
        <f>IF(G252&lt;0.5,"&lt;50%","&gt;=50%")</f>
        <v>&lt;50%</v>
      </c>
      <c r="J252" s="21">
        <v>4.2</v>
      </c>
      <c r="K252" s="7">
        <v>15252</v>
      </c>
      <c r="L252" s="7">
        <f t="shared" si="14"/>
        <v>2</v>
      </c>
      <c r="M252" s="6" t="s">
        <v>6995</v>
      </c>
      <c r="N252" s="6" t="s">
        <v>6996</v>
      </c>
      <c r="O252" s="6" t="s">
        <v>6997</v>
      </c>
      <c r="P252" s="6" t="s">
        <v>6998</v>
      </c>
      <c r="Q252" s="6" t="str">
        <f>IFERROR(LEFT(C252, FIND("|",C252)-1),C252)</f>
        <v>Home&amp;Kitchen</v>
      </c>
      <c r="R252" s="41">
        <f>E252*K252</f>
        <v>21276540</v>
      </c>
      <c r="S252" s="31">
        <f t="shared" si="15"/>
        <v>64058.400000000001</v>
      </c>
      <c r="T252" s="6" t="str">
        <f>TRIM(RIGHT(C252,LEN(C252)-FIND("@",SUBSTITUTE(C252,"|","@",LEN(C252)-LEN(SUBSTITUTE(C252,"|",""))))))</f>
        <v>HandMixers</v>
      </c>
      <c r="U252" s="33">
        <v>1395</v>
      </c>
    </row>
    <row r="253" spans="1:21">
      <c r="A253" s="5" t="s">
        <v>7401</v>
      </c>
      <c r="B253" s="6" t="s">
        <v>7402</v>
      </c>
      <c r="C253" s="6" t="s">
        <v>5127</v>
      </c>
      <c r="D253" s="24">
        <v>5490</v>
      </c>
      <c r="E253" s="36">
        <v>7200</v>
      </c>
      <c r="F253" s="36" t="str">
        <f t="shared" si="12"/>
        <v>&gt;500</v>
      </c>
      <c r="G253" s="27">
        <v>0.24</v>
      </c>
      <c r="H253" s="27" t="str">
        <f t="shared" si="13"/>
        <v>10-25%</v>
      </c>
      <c r="I253" s="14" t="str">
        <f>IF(G253&lt;0.5,"&lt;50%","&gt;=50%")</f>
        <v>&lt;50%</v>
      </c>
      <c r="J253" s="21">
        <v>4.5</v>
      </c>
      <c r="K253" s="7">
        <v>1408</v>
      </c>
      <c r="L253" s="7">
        <f t="shared" si="14"/>
        <v>2</v>
      </c>
      <c r="M253" s="6" t="s">
        <v>7403</v>
      </c>
      <c r="N253" s="6" t="s">
        <v>7404</v>
      </c>
      <c r="O253" s="6" t="s">
        <v>7405</v>
      </c>
      <c r="P253" s="6" t="s">
        <v>7406</v>
      </c>
      <c r="Q253" s="6" t="str">
        <f>IFERROR(LEFT(C253, FIND("|",C253)-1),C253)</f>
        <v>Home&amp;Kitchen</v>
      </c>
      <c r="R253" s="41">
        <f>E253*K253</f>
        <v>10137600</v>
      </c>
      <c r="S253" s="31">
        <f t="shared" si="15"/>
        <v>6336</v>
      </c>
      <c r="T253" s="6" t="str">
        <f>TRIM(RIGHT(C253,LEN(C253)-FIND("@",SUBSTITUTE(C253,"|","@",LEN(C253)-LEN(SUBSTITUTE(C253,"|",""))))))</f>
        <v>MixerGrinders</v>
      </c>
      <c r="U253" s="33">
        <v>7200</v>
      </c>
    </row>
    <row r="254" spans="1:21">
      <c r="A254" s="5" t="s">
        <v>1449</v>
      </c>
      <c r="B254" s="6" t="s">
        <v>1450</v>
      </c>
      <c r="C254" s="6" t="s">
        <v>1195</v>
      </c>
      <c r="D254" s="24">
        <v>917</v>
      </c>
      <c r="E254" s="36">
        <v>2299</v>
      </c>
      <c r="F254" s="36" t="str">
        <f t="shared" si="12"/>
        <v>&gt;500</v>
      </c>
      <c r="G254" s="27">
        <v>0.6</v>
      </c>
      <c r="H254" s="27" t="str">
        <f t="shared" si="13"/>
        <v>&gt;50%</v>
      </c>
      <c r="I254" s="14" t="str">
        <f>IF(G254&lt;0.5,"&lt;50%","&gt;=50%")</f>
        <v>&gt;=50%</v>
      </c>
      <c r="J254" s="21">
        <v>4.2</v>
      </c>
      <c r="K254" s="7">
        <v>3300</v>
      </c>
      <c r="L254" s="7">
        <f t="shared" si="14"/>
        <v>2</v>
      </c>
      <c r="M254" s="6" t="s">
        <v>1451</v>
      </c>
      <c r="N254" s="6" t="s">
        <v>1452</v>
      </c>
      <c r="O254" s="6" t="s">
        <v>1453</v>
      </c>
      <c r="P254" s="6" t="s">
        <v>1454</v>
      </c>
      <c r="Q254" s="6" t="str">
        <f>IFERROR(LEFT(C254, FIND("|",C254)-1),C254)</f>
        <v>Electronics</v>
      </c>
      <c r="R254" s="41">
        <f>E254*K254</f>
        <v>7586700</v>
      </c>
      <c r="S254" s="31">
        <f t="shared" si="15"/>
        <v>13860</v>
      </c>
      <c r="T254" s="6" t="str">
        <f>TRIM(RIGHT(C254,LEN(C254)-FIND("@",SUBSTITUTE(C254,"|","@",LEN(C254)-LEN(SUBSTITUTE(C254,"|",""))))))</f>
        <v>SatelliteReceivers</v>
      </c>
      <c r="U254" s="33">
        <v>2299</v>
      </c>
    </row>
    <row r="255" spans="1:21">
      <c r="A255" s="5" t="s">
        <v>1411</v>
      </c>
      <c r="B255" s="6" t="s">
        <v>1412</v>
      </c>
      <c r="C255" s="6" t="s">
        <v>81</v>
      </c>
      <c r="D255" s="24">
        <v>269</v>
      </c>
      <c r="E255" s="36">
        <v>650</v>
      </c>
      <c r="F255" s="36" t="str">
        <f t="shared" si="12"/>
        <v>&gt;500</v>
      </c>
      <c r="G255" s="27">
        <v>0.59</v>
      </c>
      <c r="H255" s="27" t="str">
        <f t="shared" si="13"/>
        <v>&gt;50%</v>
      </c>
      <c r="I255" s="14" t="str">
        <f>IF(G255&lt;0.5,"&lt;50%","&gt;=50%")</f>
        <v>&gt;=50%</v>
      </c>
      <c r="J255" s="21">
        <v>4.4000000000000004</v>
      </c>
      <c r="K255" s="7">
        <v>35877</v>
      </c>
      <c r="L255" s="7">
        <f t="shared" si="14"/>
        <v>2</v>
      </c>
      <c r="M255" s="6" t="s">
        <v>1413</v>
      </c>
      <c r="N255" s="6" t="s">
        <v>1414</v>
      </c>
      <c r="O255" s="6" t="s">
        <v>1415</v>
      </c>
      <c r="P255" s="6" t="s">
        <v>1416</v>
      </c>
      <c r="Q255" s="6" t="str">
        <f>IFERROR(LEFT(C255, FIND("|",C255)-1),C255)</f>
        <v>Electronics</v>
      </c>
      <c r="R255" s="41">
        <f>E255*K255</f>
        <v>23320050</v>
      </c>
      <c r="S255" s="31">
        <f t="shared" si="15"/>
        <v>157858.80000000002</v>
      </c>
      <c r="T255" s="6" t="str">
        <f>TRIM(RIGHT(C255,LEN(C255)-FIND("@",SUBSTITUTE(C255,"|","@",LEN(C255)-LEN(SUBSTITUTE(C255,"|",""))))))</f>
        <v>HDMICables</v>
      </c>
      <c r="U255" s="33">
        <v>650</v>
      </c>
    </row>
    <row r="256" spans="1:21">
      <c r="A256" s="5" t="s">
        <v>7220</v>
      </c>
      <c r="B256" s="6" t="s">
        <v>7221</v>
      </c>
      <c r="C256" s="6" t="s">
        <v>5972</v>
      </c>
      <c r="D256" s="24">
        <v>1799</v>
      </c>
      <c r="E256" s="36">
        <v>1950</v>
      </c>
      <c r="F256" s="36" t="str">
        <f t="shared" si="12"/>
        <v>&gt;500</v>
      </c>
      <c r="G256" s="27">
        <v>0.08</v>
      </c>
      <c r="H256" s="27" t="str">
        <f t="shared" si="13"/>
        <v>10%</v>
      </c>
      <c r="I256" s="14" t="str">
        <f>IF(G256&lt;0.5,"&lt;50%","&gt;=50%")</f>
        <v>&lt;50%</v>
      </c>
      <c r="J256" s="21">
        <v>3.9</v>
      </c>
      <c r="K256" s="7">
        <v>1888</v>
      </c>
      <c r="L256" s="7">
        <f t="shared" si="14"/>
        <v>2</v>
      </c>
      <c r="M256" s="6" t="s">
        <v>7222</v>
      </c>
      <c r="N256" s="6" t="s">
        <v>7223</v>
      </c>
      <c r="O256" s="6" t="s">
        <v>7224</v>
      </c>
      <c r="P256" s="6" t="s">
        <v>7225</v>
      </c>
      <c r="Q256" s="6" t="str">
        <f>IFERROR(LEFT(C256, FIND("|",C256)-1),C256)</f>
        <v>Home&amp;Kitchen</v>
      </c>
      <c r="R256" s="41">
        <f>E256*K256</f>
        <v>3681600</v>
      </c>
      <c r="S256" s="31">
        <f t="shared" si="15"/>
        <v>7363.2</v>
      </c>
      <c r="T256" s="6" t="str">
        <f>TRIM(RIGHT(C256,LEN(C256)-FIND("@",SUBSTITUTE(C256,"|","@",LEN(C256)-LEN(SUBSTITUTE(C256,"|",""))))))</f>
        <v>WaterFilters&amp;Purifiers</v>
      </c>
      <c r="U256" s="33">
        <v>1950</v>
      </c>
    </row>
    <row r="257" spans="1:21">
      <c r="A257" s="5" t="s">
        <v>6908</v>
      </c>
      <c r="B257" s="6" t="s">
        <v>6909</v>
      </c>
      <c r="C257" s="6" t="s">
        <v>6559</v>
      </c>
      <c r="D257" s="24">
        <v>1099</v>
      </c>
      <c r="E257" s="36">
        <v>1499</v>
      </c>
      <c r="F257" s="36" t="str">
        <f t="shared" si="12"/>
        <v>&gt;500</v>
      </c>
      <c r="G257" s="27">
        <v>0.27</v>
      </c>
      <c r="H257" s="27" t="str">
        <f t="shared" si="13"/>
        <v>25-50%</v>
      </c>
      <c r="I257" s="14" t="str">
        <f>IF(G257&lt;0.5,"&lt;50%","&gt;=50%")</f>
        <v>&lt;50%</v>
      </c>
      <c r="J257" s="21">
        <v>4.0999999999999996</v>
      </c>
      <c r="K257" s="7">
        <v>4401</v>
      </c>
      <c r="L257" s="7">
        <f t="shared" si="14"/>
        <v>2</v>
      </c>
      <c r="M257" s="6" t="s">
        <v>6910</v>
      </c>
      <c r="N257" s="6" t="s">
        <v>6911</v>
      </c>
      <c r="O257" s="6" t="s">
        <v>6912</v>
      </c>
      <c r="P257" s="6" t="s">
        <v>6913</v>
      </c>
      <c r="Q257" s="6" t="str">
        <f>IFERROR(LEFT(C257, FIND("|",C257)-1),C257)</f>
        <v>Home&amp;Kitchen</v>
      </c>
      <c r="R257" s="41">
        <f>E257*K257</f>
        <v>6597099</v>
      </c>
      <c r="S257" s="31">
        <f t="shared" si="15"/>
        <v>18044.099999999999</v>
      </c>
      <c r="T257" s="6" t="str">
        <f>TRIM(RIGHT(C257,LEN(C257)-FIND("@",SUBSTITUTE(C257,"|","@",LEN(C257)-LEN(SUBSTITUTE(C257,"|",""))))))</f>
        <v>MilkFrothers</v>
      </c>
      <c r="U257" s="33">
        <v>1499</v>
      </c>
    </row>
    <row r="258" spans="1:21">
      <c r="A258" s="5" t="s">
        <v>3146</v>
      </c>
      <c r="B258" s="6" t="s">
        <v>3147</v>
      </c>
      <c r="C258" s="6" t="s">
        <v>3148</v>
      </c>
      <c r="D258" s="24">
        <v>199</v>
      </c>
      <c r="E258" s="36">
        <v>599</v>
      </c>
      <c r="F258" s="36" t="str">
        <f t="shared" ref="F258:F321" si="16">IF(E258&lt;200,"&lt;200",IF(E258&lt;=500,"200-500","&gt;500"))</f>
        <v>&gt;500</v>
      </c>
      <c r="G258" s="27">
        <v>0.67</v>
      </c>
      <c r="H258" s="27" t="str">
        <f t="shared" ref="H258:H321" si="17">IF(G258&lt;10%,"10%", IF(G258&lt;25%,"10-25%", IF(G258&lt;50%,"25-50%","&gt;50%")))</f>
        <v>&gt;50%</v>
      </c>
      <c r="I258" s="14" t="str">
        <f>IF(G258&lt;0.5,"&lt;50%","&gt;=50%")</f>
        <v>&gt;=50%</v>
      </c>
      <c r="J258" s="21">
        <v>4.5</v>
      </c>
      <c r="K258" s="7">
        <v>13568</v>
      </c>
      <c r="L258" s="7">
        <f t="shared" ref="L258:L321" si="18">IF(K258&lt;1000, 1, 2)</f>
        <v>2</v>
      </c>
      <c r="M258" s="6" t="s">
        <v>3149</v>
      </c>
      <c r="N258" s="6" t="s">
        <v>3150</v>
      </c>
      <c r="O258" s="6" t="s">
        <v>3151</v>
      </c>
      <c r="P258" s="6" t="s">
        <v>3152</v>
      </c>
      <c r="Q258" s="6" t="str">
        <f>IFERROR(LEFT(C258, FIND("|",C258)-1),C258)</f>
        <v>Computers&amp;Accessories</v>
      </c>
      <c r="R258" s="41">
        <f>E258*K258</f>
        <v>8127232</v>
      </c>
      <c r="S258" s="31">
        <f t="shared" ref="S258:S321" si="19">J258*K258</f>
        <v>61056</v>
      </c>
      <c r="T258" s="6" t="str">
        <f>TRIM(RIGHT(C258,LEN(C258)-FIND("@",SUBSTITUTE(C258,"|","@",LEN(C258)-LEN(SUBSTITUTE(C258,"|",""))))))</f>
        <v>HardDiskBags</v>
      </c>
      <c r="U258" s="33">
        <v>599</v>
      </c>
    </row>
    <row r="259" spans="1:21">
      <c r="A259" s="5" t="s">
        <v>2953</v>
      </c>
      <c r="B259" s="6" t="s">
        <v>2954</v>
      </c>
      <c r="C259" s="6" t="s">
        <v>2955</v>
      </c>
      <c r="D259" s="24">
        <v>798</v>
      </c>
      <c r="E259" s="36">
        <v>1995</v>
      </c>
      <c r="F259" s="36" t="str">
        <f t="shared" si="16"/>
        <v>&gt;500</v>
      </c>
      <c r="G259" s="27">
        <v>0.6</v>
      </c>
      <c r="H259" s="27" t="str">
        <f t="shared" si="17"/>
        <v>&gt;50%</v>
      </c>
      <c r="I259" s="14" t="str">
        <f>IF(G259&lt;0.5,"&lt;50%","&gt;=50%")</f>
        <v>&gt;=50%</v>
      </c>
      <c r="J259" s="21">
        <v>4</v>
      </c>
      <c r="K259" s="7">
        <v>68664</v>
      </c>
      <c r="L259" s="7">
        <f t="shared" si="18"/>
        <v>2</v>
      </c>
      <c r="M259" s="6" t="s">
        <v>2956</v>
      </c>
      <c r="N259" s="6" t="s">
        <v>2957</v>
      </c>
      <c r="O259" s="6" t="s">
        <v>2958</v>
      </c>
      <c r="P259" s="6" t="s">
        <v>2959</v>
      </c>
      <c r="Q259" s="6" t="str">
        <f>IFERROR(LEFT(C259, FIND("|",C259)-1),C259)</f>
        <v>MusicalInstruments</v>
      </c>
      <c r="R259" s="41">
        <f>E259*K259</f>
        <v>136984680</v>
      </c>
      <c r="S259" s="31">
        <f t="shared" si="19"/>
        <v>274656</v>
      </c>
      <c r="T259" s="6" t="str">
        <f>TRIM(RIGHT(C259,LEN(C259)-FIND("@",SUBSTITUTE(C259,"|","@",LEN(C259)-LEN(SUBSTITUTE(C259,"|",""))))))</f>
        <v>Condenser</v>
      </c>
      <c r="U259" s="33">
        <v>1995</v>
      </c>
    </row>
    <row r="260" spans="1:21">
      <c r="A260" s="5" t="s">
        <v>7627</v>
      </c>
      <c r="B260" s="6" t="s">
        <v>7628</v>
      </c>
      <c r="C260" s="6" t="s">
        <v>5120</v>
      </c>
      <c r="D260" s="24">
        <v>457</v>
      </c>
      <c r="E260" s="36">
        <v>799</v>
      </c>
      <c r="F260" s="36" t="str">
        <f t="shared" si="16"/>
        <v>&gt;500</v>
      </c>
      <c r="G260" s="27">
        <v>0.43</v>
      </c>
      <c r="H260" s="27" t="str">
        <f t="shared" si="17"/>
        <v>25-50%</v>
      </c>
      <c r="I260" s="14" t="str">
        <f>IF(G260&lt;0.5,"&lt;50%","&gt;=50%")</f>
        <v>&lt;50%</v>
      </c>
      <c r="J260" s="21">
        <v>4.3</v>
      </c>
      <c r="K260" s="7">
        <v>1868</v>
      </c>
      <c r="L260" s="7">
        <f t="shared" si="18"/>
        <v>2</v>
      </c>
      <c r="M260" s="6" t="s">
        <v>7629</v>
      </c>
      <c r="N260" s="6" t="s">
        <v>7630</v>
      </c>
      <c r="O260" s="6" t="s">
        <v>7631</v>
      </c>
      <c r="P260" s="6" t="s">
        <v>7632</v>
      </c>
      <c r="Q260" s="6" t="str">
        <f>IFERROR(LEFT(C260, FIND("|",C260)-1),C260)</f>
        <v>Home&amp;Kitchen</v>
      </c>
      <c r="R260" s="41">
        <f>E260*K260</f>
        <v>1492532</v>
      </c>
      <c r="S260" s="31">
        <f t="shared" si="19"/>
        <v>8032.4</v>
      </c>
      <c r="T260" s="6" t="str">
        <f>TRIM(RIGHT(C260,LEN(C260)-FIND("@",SUBSTITUTE(C260,"|","@",LEN(C260)-LEN(SUBSTITUTE(C260,"|",""))))))</f>
        <v>DryIrons</v>
      </c>
      <c r="U260" s="33">
        <v>799</v>
      </c>
    </row>
    <row r="261" spans="1:21">
      <c r="A261" s="5" t="s">
        <v>7035</v>
      </c>
      <c r="B261" s="6" t="s">
        <v>7036</v>
      </c>
      <c r="C261" s="6" t="s">
        <v>5134</v>
      </c>
      <c r="D261" s="24">
        <v>2790</v>
      </c>
      <c r="E261" s="36">
        <v>4890</v>
      </c>
      <c r="F261" s="36" t="str">
        <f t="shared" si="16"/>
        <v>&gt;500</v>
      </c>
      <c r="G261" s="27">
        <v>0.43</v>
      </c>
      <c r="H261" s="27" t="str">
        <f t="shared" si="17"/>
        <v>25-50%</v>
      </c>
      <c r="I261" s="14" t="str">
        <f>IF(G261&lt;0.5,"&lt;50%","&gt;=50%")</f>
        <v>&lt;50%</v>
      </c>
      <c r="J261" s="21">
        <v>3.9</v>
      </c>
      <c r="K261" s="7">
        <v>588</v>
      </c>
      <c r="L261" s="7">
        <f t="shared" si="18"/>
        <v>1</v>
      </c>
      <c r="M261" s="6" t="s">
        <v>7037</v>
      </c>
      <c r="N261" s="6" t="s">
        <v>7038</v>
      </c>
      <c r="O261" s="6" t="s">
        <v>7039</v>
      </c>
      <c r="P261" s="6" t="s">
        <v>7040</v>
      </c>
      <c r="Q261" s="6" t="str">
        <f>IFERROR(LEFT(C261, FIND("|",C261)-1),C261)</f>
        <v>Home&amp;Kitchen</v>
      </c>
      <c r="R261" s="41">
        <f>E261*K261</f>
        <v>2875320</v>
      </c>
      <c r="S261" s="31">
        <f t="shared" si="19"/>
        <v>2293.1999999999998</v>
      </c>
      <c r="T261" s="6" t="str">
        <f>TRIM(RIGHT(C261,LEN(C261)-FIND("@",SUBSTITUTE(C261,"|","@",LEN(C261)-LEN(SUBSTITUTE(C261,"|",""))))))</f>
        <v>InstantWaterHeaters</v>
      </c>
      <c r="U261" s="33">
        <v>4890</v>
      </c>
    </row>
    <row r="262" spans="1:21">
      <c r="A262" s="5" t="s">
        <v>3217</v>
      </c>
      <c r="B262" s="6" t="s">
        <v>3218</v>
      </c>
      <c r="C262" s="6" t="s">
        <v>2942</v>
      </c>
      <c r="D262" s="24">
        <v>329</v>
      </c>
      <c r="E262" s="36">
        <v>399</v>
      </c>
      <c r="F262" s="36" t="str">
        <f t="shared" si="16"/>
        <v>200-500</v>
      </c>
      <c r="G262" s="27">
        <v>0.18</v>
      </c>
      <c r="H262" s="27" t="str">
        <f t="shared" si="17"/>
        <v>10-25%</v>
      </c>
      <c r="I262" s="14" t="str">
        <f>IF(G262&lt;0.5,"&lt;50%","&gt;=50%")</f>
        <v>&lt;50%</v>
      </c>
      <c r="J262" s="21">
        <v>3.6</v>
      </c>
      <c r="K262" s="7">
        <v>33735</v>
      </c>
      <c r="L262" s="7">
        <f t="shared" si="18"/>
        <v>2</v>
      </c>
      <c r="M262" s="6" t="s">
        <v>3219</v>
      </c>
      <c r="N262" s="6" t="s">
        <v>3220</v>
      </c>
      <c r="O262" s="6" t="s">
        <v>3221</v>
      </c>
      <c r="P262" s="6" t="s">
        <v>3222</v>
      </c>
      <c r="Q262" s="6" t="str">
        <f>IFERROR(LEFT(C262, FIND("|",C262)-1),C262)</f>
        <v>Computers&amp;Accessories</v>
      </c>
      <c r="R262" s="41">
        <f>E262*K262</f>
        <v>13460265</v>
      </c>
      <c r="S262" s="31">
        <f t="shared" si="19"/>
        <v>121446</v>
      </c>
      <c r="T262" s="6" t="str">
        <f>TRIM(RIGHT(C262,LEN(C262)-FIND("@",SUBSTITUTE(C262,"|","@",LEN(C262)-LEN(SUBSTITUTE(C262,"|",""))))))</f>
        <v>Keyboards</v>
      </c>
      <c r="U262" s="33">
        <v>399</v>
      </c>
    </row>
    <row r="263" spans="1:21">
      <c r="A263" s="5" t="s">
        <v>179</v>
      </c>
      <c r="B263" s="6" t="s">
        <v>180</v>
      </c>
      <c r="C263" s="6" t="s">
        <v>13</v>
      </c>
      <c r="D263" s="24">
        <v>299</v>
      </c>
      <c r="E263" s="36">
        <v>999</v>
      </c>
      <c r="F263" s="36" t="str">
        <f t="shared" si="16"/>
        <v>&gt;500</v>
      </c>
      <c r="G263" s="27">
        <v>0.7</v>
      </c>
      <c r="H263" s="27" t="str">
        <f t="shared" si="17"/>
        <v>&gt;50%</v>
      </c>
      <c r="I263" s="14" t="str">
        <f>IF(G263&lt;0.5,"&lt;50%","&gt;=50%")</f>
        <v>&gt;=50%</v>
      </c>
      <c r="J263" s="21">
        <v>4.3</v>
      </c>
      <c r="K263" s="7">
        <v>20850</v>
      </c>
      <c r="L263" s="7">
        <f t="shared" si="18"/>
        <v>2</v>
      </c>
      <c r="M263" s="6" t="s">
        <v>181</v>
      </c>
      <c r="N263" s="6" t="s">
        <v>182</v>
      </c>
      <c r="O263" s="6" t="s">
        <v>183</v>
      </c>
      <c r="P263" s="6" t="s">
        <v>184</v>
      </c>
      <c r="Q263" s="6" t="str">
        <f>IFERROR(LEFT(C263, FIND("|",C263)-1),C263)</f>
        <v>Computers&amp;Accessories</v>
      </c>
      <c r="R263" s="41">
        <f>E263*K263</f>
        <v>20829150</v>
      </c>
      <c r="S263" s="31">
        <f t="shared" si="19"/>
        <v>89655</v>
      </c>
      <c r="T263" s="6" t="str">
        <f>TRIM(RIGHT(C263,LEN(C263)-FIND("@",SUBSTITUTE(C263,"|","@",LEN(C263)-LEN(SUBSTITUTE(C263,"|",""))))))</f>
        <v>USBCables</v>
      </c>
      <c r="U263" s="33">
        <v>999</v>
      </c>
    </row>
    <row r="264" spans="1:21">
      <c r="A264" s="5" t="s">
        <v>76</v>
      </c>
      <c r="B264" s="6" t="s">
        <v>77</v>
      </c>
      <c r="C264" s="6" t="s">
        <v>13</v>
      </c>
      <c r="D264" s="24">
        <v>299</v>
      </c>
      <c r="E264" s="36">
        <v>799</v>
      </c>
      <c r="F264" s="36" t="str">
        <f t="shared" si="16"/>
        <v>&gt;500</v>
      </c>
      <c r="G264" s="27">
        <v>0.63</v>
      </c>
      <c r="H264" s="27" t="str">
        <f t="shared" si="17"/>
        <v>&gt;50%</v>
      </c>
      <c r="I264" s="14" t="str">
        <f>IF(G264&lt;0.5,"&lt;50%","&gt;=50%")</f>
        <v>&gt;=50%</v>
      </c>
      <c r="J264" s="21">
        <v>4.2</v>
      </c>
      <c r="K264" s="7">
        <v>94364</v>
      </c>
      <c r="L264" s="7">
        <f t="shared" si="18"/>
        <v>2</v>
      </c>
      <c r="M264" s="6" t="s">
        <v>78</v>
      </c>
      <c r="N264" s="6" t="s">
        <v>33</v>
      </c>
      <c r="O264" s="6" t="s">
        <v>34</v>
      </c>
      <c r="P264" s="6" t="s">
        <v>35</v>
      </c>
      <c r="Q264" s="6" t="str">
        <f>IFERROR(LEFT(C264, FIND("|",C264)-1),C264)</f>
        <v>Computers&amp;Accessories</v>
      </c>
      <c r="R264" s="41">
        <f>E264*K264</f>
        <v>75396836</v>
      </c>
      <c r="S264" s="31">
        <f t="shared" si="19"/>
        <v>396328.8</v>
      </c>
      <c r="T264" s="6" t="str">
        <f>TRIM(RIGHT(C264,LEN(C264)-FIND("@",SUBSTITUTE(C264,"|","@",LEN(C264)-LEN(SUBSTITUTE(C264,"|",""))))))</f>
        <v>USBCables</v>
      </c>
      <c r="U264" s="33">
        <v>799</v>
      </c>
    </row>
    <row r="265" spans="1:21">
      <c r="A265" s="5" t="s">
        <v>2715</v>
      </c>
      <c r="B265" s="6" t="s">
        <v>2716</v>
      </c>
      <c r="C265" s="6" t="s">
        <v>1892</v>
      </c>
      <c r="D265" s="24">
        <v>699</v>
      </c>
      <c r="E265" s="36">
        <v>1199</v>
      </c>
      <c r="F265" s="36" t="str">
        <f t="shared" si="16"/>
        <v>&gt;500</v>
      </c>
      <c r="G265" s="27">
        <v>0.42</v>
      </c>
      <c r="H265" s="27" t="str">
        <f t="shared" si="17"/>
        <v>25-50%</v>
      </c>
      <c r="I265" s="14" t="str">
        <f>IF(G265&lt;0.5,"&lt;50%","&gt;=50%")</f>
        <v>&lt;50%</v>
      </c>
      <c r="J265" s="21">
        <v>4</v>
      </c>
      <c r="K265" s="7">
        <v>14403</v>
      </c>
      <c r="L265" s="7">
        <f t="shared" si="18"/>
        <v>2</v>
      </c>
      <c r="M265" s="6" t="s">
        <v>2717</v>
      </c>
      <c r="N265" s="6" t="s">
        <v>2178</v>
      </c>
      <c r="O265" s="6" t="s">
        <v>2179</v>
      </c>
      <c r="P265" s="6" t="s">
        <v>2180</v>
      </c>
      <c r="Q265" s="6" t="str">
        <f>IFERROR(LEFT(C265, FIND("|",C265)-1),C265)</f>
        <v>Electronics</v>
      </c>
      <c r="R265" s="41">
        <f>E265*K265</f>
        <v>17269197</v>
      </c>
      <c r="S265" s="31">
        <f t="shared" si="19"/>
        <v>57612</v>
      </c>
      <c r="T265" s="6" t="str">
        <f>TRIM(RIGHT(C265,LEN(C265)-FIND("@",SUBSTITUTE(C265,"|","@",LEN(C265)-LEN(SUBSTITUTE(C265,"|",""))))))</f>
        <v>WallChargers</v>
      </c>
      <c r="U265" s="33">
        <v>1199</v>
      </c>
    </row>
    <row r="266" spans="1:21">
      <c r="A266" s="5" t="s">
        <v>6161</v>
      </c>
      <c r="B266" s="6" t="s">
        <v>6162</v>
      </c>
      <c r="C266" s="6" t="s">
        <v>6163</v>
      </c>
      <c r="D266" s="24">
        <v>3657.66</v>
      </c>
      <c r="E266" s="36">
        <v>5156</v>
      </c>
      <c r="F266" s="36" t="str">
        <f t="shared" si="16"/>
        <v>&gt;500</v>
      </c>
      <c r="G266" s="27">
        <v>0.28999999999999998</v>
      </c>
      <c r="H266" s="27" t="str">
        <f t="shared" si="17"/>
        <v>25-50%</v>
      </c>
      <c r="I266" s="14" t="str">
        <f>IF(G266&lt;0.5,"&lt;50%","&gt;=50%")</f>
        <v>&lt;50%</v>
      </c>
      <c r="J266" s="21">
        <v>3.9</v>
      </c>
      <c r="K266" s="7">
        <v>12837</v>
      </c>
      <c r="L266" s="7">
        <f t="shared" si="18"/>
        <v>2</v>
      </c>
      <c r="M266" s="6" t="s">
        <v>6164</v>
      </c>
      <c r="N266" s="6" t="s">
        <v>6165</v>
      </c>
      <c r="O266" s="6" t="s">
        <v>6166</v>
      </c>
      <c r="P266" s="6" t="s">
        <v>6167</v>
      </c>
      <c r="Q266" s="6" t="str">
        <f>IFERROR(LEFT(C266, FIND("|",C266)-1),C266)</f>
        <v>Home&amp;Kitchen</v>
      </c>
      <c r="R266" s="41">
        <f>E266*K266</f>
        <v>66187572</v>
      </c>
      <c r="S266" s="31">
        <f t="shared" si="19"/>
        <v>50064.299999999996</v>
      </c>
      <c r="T266" s="6" t="str">
        <f>TRIM(RIGHT(C266,LEN(C266)-FIND("@",SUBSTITUTE(C266,"|","@",LEN(C266)-LEN(SUBSTITUTE(C266,"|",""))))))</f>
        <v>WetGrinders</v>
      </c>
      <c r="U266" s="33">
        <v>5156</v>
      </c>
    </row>
    <row r="267" spans="1:21">
      <c r="A267" s="5" t="s">
        <v>4302</v>
      </c>
      <c r="B267" s="6" t="s">
        <v>4303</v>
      </c>
      <c r="C267" s="6" t="s">
        <v>2862</v>
      </c>
      <c r="D267" s="24">
        <v>3303</v>
      </c>
      <c r="E267" s="36">
        <v>4699</v>
      </c>
      <c r="F267" s="36" t="str">
        <f t="shared" si="16"/>
        <v>&gt;500</v>
      </c>
      <c r="G267" s="27">
        <v>0.3</v>
      </c>
      <c r="H267" s="27" t="str">
        <f t="shared" si="17"/>
        <v>25-50%</v>
      </c>
      <c r="I267" s="14" t="str">
        <f>IF(G267&lt;0.5,"&lt;50%","&gt;=50%")</f>
        <v>&lt;50%</v>
      </c>
      <c r="J267" s="21">
        <v>4.4000000000000004</v>
      </c>
      <c r="K267" s="7">
        <v>13544</v>
      </c>
      <c r="L267" s="7">
        <f t="shared" si="18"/>
        <v>2</v>
      </c>
      <c r="M267" s="6" t="s">
        <v>4304</v>
      </c>
      <c r="N267" s="6" t="s">
        <v>4305</v>
      </c>
      <c r="O267" s="6" t="s">
        <v>4306</v>
      </c>
      <c r="P267" s="6" t="s">
        <v>4307</v>
      </c>
      <c r="Q267" s="6" t="str">
        <f>IFERROR(LEFT(C267, FIND("|",C267)-1),C267)</f>
        <v>Computers&amp;Accessories</v>
      </c>
      <c r="R267" s="41">
        <f>E267*K267</f>
        <v>63643256</v>
      </c>
      <c r="S267" s="31">
        <f t="shared" si="19"/>
        <v>59593.600000000006</v>
      </c>
      <c r="T267" s="6" t="str">
        <f>TRIM(RIGHT(C267,LEN(C267)-FIND("@",SUBSTITUTE(C267,"|","@",LEN(C267)-LEN(SUBSTITUTE(C267,"|",""))))))</f>
        <v>GraphicTablets</v>
      </c>
      <c r="U267" s="33">
        <v>4699</v>
      </c>
    </row>
    <row r="268" spans="1:21">
      <c r="A268" s="5" t="s">
        <v>6309</v>
      </c>
      <c r="B268" s="6" t="s">
        <v>6310</v>
      </c>
      <c r="C268" s="6" t="s">
        <v>5134</v>
      </c>
      <c r="D268" s="24">
        <v>2599</v>
      </c>
      <c r="E268" s="36">
        <v>4560</v>
      </c>
      <c r="F268" s="36" t="str">
        <f t="shared" si="16"/>
        <v>&gt;500</v>
      </c>
      <c r="G268" s="27">
        <v>0.43</v>
      </c>
      <c r="H268" s="27" t="str">
        <f t="shared" si="17"/>
        <v>25-50%</v>
      </c>
      <c r="I268" s="14" t="str">
        <f>IF(G268&lt;0.5,"&lt;50%","&gt;=50%")</f>
        <v>&lt;50%</v>
      </c>
      <c r="J268" s="21">
        <v>4.4000000000000004</v>
      </c>
      <c r="K268" s="7">
        <v>646</v>
      </c>
      <c r="L268" s="7">
        <f t="shared" si="18"/>
        <v>1</v>
      </c>
      <c r="M268" s="6" t="s">
        <v>6311</v>
      </c>
      <c r="N268" s="6" t="s">
        <v>6312</v>
      </c>
      <c r="O268" s="6" t="s">
        <v>6313</v>
      </c>
      <c r="P268" s="6" t="s">
        <v>6314</v>
      </c>
      <c r="Q268" s="6" t="str">
        <f>IFERROR(LEFT(C268, FIND("|",C268)-1),C268)</f>
        <v>Home&amp;Kitchen</v>
      </c>
      <c r="R268" s="41">
        <f>E268*K268</f>
        <v>2945760</v>
      </c>
      <c r="S268" s="31">
        <f t="shared" si="19"/>
        <v>2842.4</v>
      </c>
      <c r="T268" s="6" t="str">
        <f>TRIM(RIGHT(C268,LEN(C268)-FIND("@",SUBSTITUTE(C268,"|","@",LEN(C268)-LEN(SUBSTITUTE(C268,"|",""))))))</f>
        <v>InstantWaterHeaters</v>
      </c>
      <c r="U268" s="33">
        <v>4560</v>
      </c>
    </row>
    <row r="269" spans="1:21">
      <c r="A269" s="5" t="s">
        <v>5132</v>
      </c>
      <c r="B269" s="6" t="s">
        <v>5133</v>
      </c>
      <c r="C269" s="6" t="s">
        <v>5134</v>
      </c>
      <c r="D269" s="24">
        <v>3600</v>
      </c>
      <c r="E269" s="36">
        <v>6190</v>
      </c>
      <c r="F269" s="36" t="str">
        <f t="shared" si="16"/>
        <v>&gt;500</v>
      </c>
      <c r="G269" s="27">
        <v>0.42</v>
      </c>
      <c r="H269" s="27" t="str">
        <f t="shared" si="17"/>
        <v>25-50%</v>
      </c>
      <c r="I269" s="14" t="str">
        <f>IF(G269&lt;0.5,"&lt;50%","&gt;=50%")</f>
        <v>&lt;50%</v>
      </c>
      <c r="J269" s="21">
        <v>4.3</v>
      </c>
      <c r="K269" s="7">
        <v>11924</v>
      </c>
      <c r="L269" s="7">
        <f t="shared" si="18"/>
        <v>2</v>
      </c>
      <c r="M269" s="6" t="s">
        <v>5135</v>
      </c>
      <c r="N269" s="6" t="s">
        <v>5136</v>
      </c>
      <c r="O269" s="6" t="s">
        <v>5137</v>
      </c>
      <c r="P269" s="6" t="s">
        <v>5138</v>
      </c>
      <c r="Q269" s="6" t="str">
        <f>IFERROR(LEFT(C269, FIND("|",C269)-1),C269)</f>
        <v>Home&amp;Kitchen</v>
      </c>
      <c r="R269" s="41">
        <f>E269*K269</f>
        <v>73809560</v>
      </c>
      <c r="S269" s="31">
        <f t="shared" si="19"/>
        <v>51273.2</v>
      </c>
      <c r="T269" s="6" t="str">
        <f>TRIM(RIGHT(C269,LEN(C269)-FIND("@",SUBSTITUTE(C269,"|","@",LEN(C269)-LEN(SUBSTITUTE(C269,"|",""))))))</f>
        <v>InstantWaterHeaters</v>
      </c>
      <c r="U269" s="33">
        <v>6190</v>
      </c>
    </row>
    <row r="270" spans="1:21">
      <c r="A270" s="5" t="s">
        <v>6890</v>
      </c>
      <c r="B270" s="6" t="s">
        <v>6891</v>
      </c>
      <c r="C270" s="6" t="s">
        <v>5134</v>
      </c>
      <c r="D270" s="24">
        <v>3645</v>
      </c>
      <c r="E270" s="36">
        <v>6070</v>
      </c>
      <c r="F270" s="36" t="str">
        <f t="shared" si="16"/>
        <v>&gt;500</v>
      </c>
      <c r="G270" s="27">
        <v>0.4</v>
      </c>
      <c r="H270" s="27" t="str">
        <f t="shared" si="17"/>
        <v>25-50%</v>
      </c>
      <c r="I270" s="14" t="str">
        <f>IF(G270&lt;0.5,"&lt;50%","&gt;=50%")</f>
        <v>&lt;50%</v>
      </c>
      <c r="J270" s="21">
        <v>4.2</v>
      </c>
      <c r="K270" s="7">
        <v>561</v>
      </c>
      <c r="L270" s="7">
        <f t="shared" si="18"/>
        <v>1</v>
      </c>
      <c r="M270" s="6" t="s">
        <v>6892</v>
      </c>
      <c r="N270" s="6" t="s">
        <v>6893</v>
      </c>
      <c r="O270" s="6" t="s">
        <v>6894</v>
      </c>
      <c r="P270" s="6" t="s">
        <v>6895</v>
      </c>
      <c r="Q270" s="6" t="str">
        <f>IFERROR(LEFT(C270, FIND("|",C270)-1),C270)</f>
        <v>Home&amp;Kitchen</v>
      </c>
      <c r="R270" s="41">
        <f>E270*K270</f>
        <v>3405270</v>
      </c>
      <c r="S270" s="31">
        <f t="shared" si="19"/>
        <v>2356.2000000000003</v>
      </c>
      <c r="T270" s="6" t="str">
        <f>TRIM(RIGHT(C270,LEN(C270)-FIND("@",SUBSTITUTE(C270,"|","@",LEN(C270)-LEN(SUBSTITUTE(C270,"|",""))))))</f>
        <v>InstantWaterHeaters</v>
      </c>
      <c r="U270" s="33">
        <v>6070</v>
      </c>
    </row>
    <row r="271" spans="1:21">
      <c r="A271" s="5" t="s">
        <v>7511</v>
      </c>
      <c r="B271" s="6" t="s">
        <v>7512</v>
      </c>
      <c r="C271" s="6" t="s">
        <v>5127</v>
      </c>
      <c r="D271" s="24">
        <v>6120</v>
      </c>
      <c r="E271" s="36">
        <v>8073</v>
      </c>
      <c r="F271" s="36" t="str">
        <f t="shared" si="16"/>
        <v>&gt;500</v>
      </c>
      <c r="G271" s="27">
        <v>0.24</v>
      </c>
      <c r="H271" s="27" t="str">
        <f t="shared" si="17"/>
        <v>10-25%</v>
      </c>
      <c r="I271" s="14" t="str">
        <f>IF(G271&lt;0.5,"&lt;50%","&gt;=50%")</f>
        <v>&lt;50%</v>
      </c>
      <c r="J271" s="21">
        <v>4.5999999999999996</v>
      </c>
      <c r="K271" s="7">
        <v>2751</v>
      </c>
      <c r="L271" s="7">
        <f t="shared" si="18"/>
        <v>2</v>
      </c>
      <c r="M271" s="6" t="s">
        <v>7513</v>
      </c>
      <c r="N271" s="6" t="s">
        <v>7514</v>
      </c>
      <c r="O271" s="6" t="s">
        <v>7515</v>
      </c>
      <c r="P271" s="6" t="s">
        <v>7516</v>
      </c>
      <c r="Q271" s="6" t="str">
        <f>IFERROR(LEFT(C271, FIND("|",C271)-1),C271)</f>
        <v>Home&amp;Kitchen</v>
      </c>
      <c r="R271" s="41">
        <f>E271*K271</f>
        <v>22208823</v>
      </c>
      <c r="S271" s="31">
        <f t="shared" si="19"/>
        <v>12654.599999999999</v>
      </c>
      <c r="T271" s="6" t="str">
        <f>TRIM(RIGHT(C271,LEN(C271)-FIND("@",SUBSTITUTE(C271,"|","@",LEN(C271)-LEN(SUBSTITUTE(C271,"|",""))))))</f>
        <v>MixerGrinders</v>
      </c>
      <c r="U271" s="33">
        <v>8073</v>
      </c>
    </row>
    <row r="272" spans="1:21">
      <c r="A272" s="5" t="s">
        <v>5279</v>
      </c>
      <c r="B272" s="6" t="s">
        <v>5280</v>
      </c>
      <c r="C272" s="6" t="s">
        <v>5029</v>
      </c>
      <c r="D272" s="24">
        <v>2499</v>
      </c>
      <c r="E272" s="36">
        <v>3945</v>
      </c>
      <c r="F272" s="36" t="str">
        <f t="shared" si="16"/>
        <v>&gt;500</v>
      </c>
      <c r="G272" s="27">
        <v>0.37</v>
      </c>
      <c r="H272" s="27" t="str">
        <f t="shared" si="17"/>
        <v>25-50%</v>
      </c>
      <c r="I272" s="14" t="str">
        <f>IF(G272&lt;0.5,"&lt;50%","&gt;=50%")</f>
        <v>&lt;50%</v>
      </c>
      <c r="J272" s="21">
        <v>3.8</v>
      </c>
      <c r="K272" s="7">
        <v>2732</v>
      </c>
      <c r="L272" s="7">
        <f t="shared" si="18"/>
        <v>2</v>
      </c>
      <c r="M272" s="6" t="s">
        <v>5281</v>
      </c>
      <c r="N272" s="6" t="s">
        <v>5282</v>
      </c>
      <c r="O272" s="6" t="s">
        <v>5283</v>
      </c>
      <c r="P272" s="6" t="s">
        <v>5284</v>
      </c>
      <c r="Q272" s="6" t="str">
        <f>IFERROR(LEFT(C272, FIND("|",C272)-1),C272)</f>
        <v>Home&amp;Kitchen</v>
      </c>
      <c r="R272" s="41">
        <f>E272*K272</f>
        <v>10777740</v>
      </c>
      <c r="S272" s="31">
        <f t="shared" si="19"/>
        <v>10381.6</v>
      </c>
      <c r="T272" s="6" t="str">
        <f>TRIM(RIGHT(C272,LEN(C272)-FIND("@",SUBSTITUTE(C272,"|","@",LEN(C272)-LEN(SUBSTITUTE(C272,"|",""))))))</f>
        <v>ElectricHeaters</v>
      </c>
      <c r="U272" s="33">
        <v>3945</v>
      </c>
    </row>
    <row r="273" spans="1:21">
      <c r="A273" s="5" t="s">
        <v>5408</v>
      </c>
      <c r="B273" s="6" t="s">
        <v>5409</v>
      </c>
      <c r="C273" s="6" t="s">
        <v>5160</v>
      </c>
      <c r="D273" s="24">
        <v>749</v>
      </c>
      <c r="E273" s="36">
        <v>1111</v>
      </c>
      <c r="F273" s="36" t="str">
        <f t="shared" si="16"/>
        <v>&gt;500</v>
      </c>
      <c r="G273" s="27">
        <v>0.33</v>
      </c>
      <c r="H273" s="27" t="str">
        <f t="shared" si="17"/>
        <v>25-50%</v>
      </c>
      <c r="I273" s="14" t="str">
        <f>IF(G273&lt;0.5,"&lt;50%","&gt;=50%")</f>
        <v>&lt;50%</v>
      </c>
      <c r="J273" s="21">
        <v>4.2</v>
      </c>
      <c r="K273" s="7">
        <v>35693</v>
      </c>
      <c r="L273" s="7">
        <f t="shared" si="18"/>
        <v>2</v>
      </c>
      <c r="M273" s="6" t="s">
        <v>5410</v>
      </c>
      <c r="N273" s="6" t="s">
        <v>5411</v>
      </c>
      <c r="O273" s="6" t="s">
        <v>5412</v>
      </c>
      <c r="P273" s="6" t="s">
        <v>5413</v>
      </c>
      <c r="Q273" s="6" t="str">
        <f>IFERROR(LEFT(C273, FIND("|",C273)-1),C273)</f>
        <v>Home&amp;Kitchen</v>
      </c>
      <c r="R273" s="41">
        <f>E273*K273</f>
        <v>39654923</v>
      </c>
      <c r="S273" s="31">
        <f t="shared" si="19"/>
        <v>149910.6</v>
      </c>
      <c r="T273" s="6" t="str">
        <f>TRIM(RIGHT(C273,LEN(C273)-FIND("@",SUBSTITUTE(C273,"|","@",LEN(C273)-LEN(SUBSTITUTE(C273,"|",""))))))</f>
        <v>Kettle&amp;ToasterSets</v>
      </c>
      <c r="U273" s="33">
        <v>1111</v>
      </c>
    </row>
    <row r="274" spans="1:21">
      <c r="A274" s="5" t="s">
        <v>4996</v>
      </c>
      <c r="B274" s="6" t="s">
        <v>4997</v>
      </c>
      <c r="C274" s="6" t="s">
        <v>2608</v>
      </c>
      <c r="D274" s="24">
        <v>849</v>
      </c>
      <c r="E274" s="36">
        <v>2490</v>
      </c>
      <c r="F274" s="36" t="str">
        <f t="shared" si="16"/>
        <v>&gt;500</v>
      </c>
      <c r="G274" s="27">
        <v>0.66</v>
      </c>
      <c r="H274" s="27" t="str">
        <f t="shared" si="17"/>
        <v>&gt;50%</v>
      </c>
      <c r="I274" s="14" t="str">
        <f>IF(G274&lt;0.5,"&lt;50%","&gt;=50%")</f>
        <v>&gt;=50%</v>
      </c>
      <c r="J274" s="21">
        <v>4.2</v>
      </c>
      <c r="K274" s="7">
        <v>91188</v>
      </c>
      <c r="L274" s="7">
        <f t="shared" si="18"/>
        <v>2</v>
      </c>
      <c r="M274" s="6" t="s">
        <v>4998</v>
      </c>
      <c r="N274" s="6" t="s">
        <v>4999</v>
      </c>
      <c r="O274" s="6" t="s">
        <v>5000</v>
      </c>
      <c r="P274" s="6" t="s">
        <v>5001</v>
      </c>
      <c r="Q274" s="6" t="str">
        <f>IFERROR(LEFT(C274, FIND("|",C274)-1),C274)</f>
        <v>Electronics</v>
      </c>
      <c r="R274" s="41">
        <f>E274*K274</f>
        <v>227058120</v>
      </c>
      <c r="S274" s="31">
        <f t="shared" si="19"/>
        <v>382989.60000000003</v>
      </c>
      <c r="T274" s="6" t="str">
        <f>TRIM(RIGHT(C274,LEN(C274)-FIND("@",SUBSTITUTE(C274,"|","@",LEN(C274)-LEN(SUBSTITUTE(C274,"|",""))))))</f>
        <v>On-Ear</v>
      </c>
      <c r="U274" s="33">
        <v>2490</v>
      </c>
    </row>
    <row r="275" spans="1:21">
      <c r="A275" s="5" t="s">
        <v>7262</v>
      </c>
      <c r="B275" s="6" t="s">
        <v>7263</v>
      </c>
      <c r="C275" s="6" t="s">
        <v>5120</v>
      </c>
      <c r="D275" s="24">
        <v>1110</v>
      </c>
      <c r="E275" s="36">
        <v>1599</v>
      </c>
      <c r="F275" s="36" t="str">
        <f t="shared" si="16"/>
        <v>&gt;500</v>
      </c>
      <c r="G275" s="27">
        <v>0.31</v>
      </c>
      <c r="H275" s="27" t="str">
        <f t="shared" si="17"/>
        <v>25-50%</v>
      </c>
      <c r="I275" s="14" t="str">
        <f>IF(G275&lt;0.5,"&lt;50%","&gt;=50%")</f>
        <v>&lt;50%</v>
      </c>
      <c r="J275" s="21">
        <v>4.3</v>
      </c>
      <c r="K275" s="7">
        <v>4022</v>
      </c>
      <c r="L275" s="7">
        <f t="shared" si="18"/>
        <v>2</v>
      </c>
      <c r="M275" s="6" t="s">
        <v>7264</v>
      </c>
      <c r="N275" s="6" t="s">
        <v>7265</v>
      </c>
      <c r="O275" s="6" t="s">
        <v>7266</v>
      </c>
      <c r="P275" s="6" t="s">
        <v>7267</v>
      </c>
      <c r="Q275" s="6" t="str">
        <f>IFERROR(LEFT(C275, FIND("|",C275)-1),C275)</f>
        <v>Home&amp;Kitchen</v>
      </c>
      <c r="R275" s="41">
        <f>E275*K275</f>
        <v>6431178</v>
      </c>
      <c r="S275" s="31">
        <f t="shared" si="19"/>
        <v>17294.599999999999</v>
      </c>
      <c r="T275" s="6" t="str">
        <f>TRIM(RIGHT(C275,LEN(C275)-FIND("@",SUBSTITUTE(C275,"|","@",LEN(C275)-LEN(SUBSTITUTE(C275,"|",""))))))</f>
        <v>DryIrons</v>
      </c>
      <c r="U275" s="33">
        <v>1599</v>
      </c>
    </row>
    <row r="276" spans="1:21">
      <c r="A276" s="5" t="s">
        <v>6527</v>
      </c>
      <c r="B276" s="6" t="s">
        <v>6528</v>
      </c>
      <c r="C276" s="6" t="s">
        <v>5699</v>
      </c>
      <c r="D276" s="24">
        <v>600</v>
      </c>
      <c r="E276" s="36">
        <v>640</v>
      </c>
      <c r="F276" s="36" t="str">
        <f t="shared" si="16"/>
        <v>&gt;500</v>
      </c>
      <c r="G276" s="27">
        <v>0.06</v>
      </c>
      <c r="H276" s="27" t="str">
        <f t="shared" si="17"/>
        <v>10%</v>
      </c>
      <c r="I276" s="14" t="str">
        <f>IF(G276&lt;0.5,"&lt;50%","&gt;=50%")</f>
        <v>&lt;50%</v>
      </c>
      <c r="J276" s="21">
        <v>3.8</v>
      </c>
      <c r="K276" s="7">
        <v>2593</v>
      </c>
      <c r="L276" s="7">
        <f t="shared" si="18"/>
        <v>2</v>
      </c>
      <c r="M276" s="6" t="s">
        <v>6529</v>
      </c>
      <c r="N276" s="6" t="s">
        <v>6530</v>
      </c>
      <c r="O276" s="6" t="s">
        <v>6531</v>
      </c>
      <c r="P276" s="6" t="s">
        <v>6532</v>
      </c>
      <c r="Q276" s="6" t="str">
        <f>IFERROR(LEFT(C276, FIND("|",C276)-1),C276)</f>
        <v>Home&amp;Kitchen</v>
      </c>
      <c r="R276" s="41">
        <f>E276*K276</f>
        <v>1659520</v>
      </c>
      <c r="S276" s="31">
        <f t="shared" si="19"/>
        <v>9853.4</v>
      </c>
      <c r="T276" s="6" t="str">
        <f>TRIM(RIGHT(C276,LEN(C276)-FIND("@",SUBSTITUTE(C276,"|","@",LEN(C276)-LEN(SUBSTITUTE(C276,"|",""))))))</f>
        <v>WaterCartridges</v>
      </c>
      <c r="U276" s="33">
        <v>640</v>
      </c>
    </row>
    <row r="277" spans="1:21">
      <c r="A277" s="5" t="s">
        <v>1342</v>
      </c>
      <c r="B277" s="6" t="s">
        <v>1343</v>
      </c>
      <c r="C277" s="6" t="s">
        <v>13</v>
      </c>
      <c r="D277" s="24">
        <v>299</v>
      </c>
      <c r="E277" s="36">
        <v>799</v>
      </c>
      <c r="F277" s="36" t="str">
        <f t="shared" si="16"/>
        <v>&gt;500</v>
      </c>
      <c r="G277" s="27">
        <v>0.63</v>
      </c>
      <c r="H277" s="27" t="str">
        <f t="shared" si="17"/>
        <v>&gt;50%</v>
      </c>
      <c r="I277" s="14" t="str">
        <f>IF(G277&lt;0.5,"&lt;50%","&gt;=50%")</f>
        <v>&gt;=50%</v>
      </c>
      <c r="J277" s="21">
        <v>4.2</v>
      </c>
      <c r="K277" s="7">
        <v>2117</v>
      </c>
      <c r="L277" s="7">
        <f t="shared" si="18"/>
        <v>2</v>
      </c>
      <c r="M277" s="6" t="s">
        <v>1344</v>
      </c>
      <c r="N277" s="6" t="s">
        <v>1345</v>
      </c>
      <c r="O277" s="6" t="s">
        <v>1346</v>
      </c>
      <c r="P277" s="6" t="s">
        <v>1347</v>
      </c>
      <c r="Q277" s="6" t="str">
        <f>IFERROR(LEFT(C277, FIND("|",C277)-1),C277)</f>
        <v>Computers&amp;Accessories</v>
      </c>
      <c r="R277" s="41">
        <f>E277*K277</f>
        <v>1691483</v>
      </c>
      <c r="S277" s="31">
        <f t="shared" si="19"/>
        <v>8891.4</v>
      </c>
      <c r="T277" s="6" t="str">
        <f>TRIM(RIGHT(C277,LEN(C277)-FIND("@",SUBSTITUTE(C277,"|","@",LEN(C277)-LEN(SUBSTITUTE(C277,"|",""))))))</f>
        <v>USBCables</v>
      </c>
      <c r="U277" s="33">
        <v>799</v>
      </c>
    </row>
    <row r="278" spans="1:21">
      <c r="A278" s="5" t="s">
        <v>390</v>
      </c>
      <c r="B278" s="6" t="s">
        <v>391</v>
      </c>
      <c r="C278" s="6" t="s">
        <v>392</v>
      </c>
      <c r="D278" s="24">
        <v>1599</v>
      </c>
      <c r="E278" s="36">
        <v>2999</v>
      </c>
      <c r="F278" s="36" t="str">
        <f t="shared" si="16"/>
        <v>&gt;500</v>
      </c>
      <c r="G278" s="27">
        <v>0.47</v>
      </c>
      <c r="H278" s="27" t="str">
        <f t="shared" si="17"/>
        <v>25-50%</v>
      </c>
      <c r="I278" s="14" t="str">
        <f>IF(G278&lt;0.5,"&lt;50%","&gt;=50%")</f>
        <v>&lt;50%</v>
      </c>
      <c r="J278" s="21">
        <v>4.2</v>
      </c>
      <c r="K278" s="7">
        <v>2727</v>
      </c>
      <c r="L278" s="7">
        <f t="shared" si="18"/>
        <v>2</v>
      </c>
      <c r="M278" s="6" t="s">
        <v>393</v>
      </c>
      <c r="N278" s="6" t="s">
        <v>394</v>
      </c>
      <c r="O278" s="6" t="s">
        <v>395</v>
      </c>
      <c r="P278" s="6" t="s">
        <v>396</v>
      </c>
      <c r="Q278" s="6" t="str">
        <f>IFERROR(LEFT(C278, FIND("|",C278)-1),C278)</f>
        <v>Electronics</v>
      </c>
      <c r="R278" s="41">
        <f>E278*K278</f>
        <v>8178273</v>
      </c>
      <c r="S278" s="31">
        <f t="shared" si="19"/>
        <v>11453.4</v>
      </c>
      <c r="T278" s="6" t="str">
        <f>TRIM(RIGHT(C278,LEN(C278)-FIND("@",SUBSTITUTE(C278,"|","@",LEN(C278)-LEN(SUBSTITUTE(C278,"|",""))))))</f>
        <v>TVWall&amp;CeilingMounts</v>
      </c>
      <c r="U278" s="33">
        <v>2999</v>
      </c>
    </row>
    <row r="279" spans="1:21">
      <c r="A279" s="5" t="s">
        <v>6081</v>
      </c>
      <c r="B279" s="6" t="s">
        <v>6082</v>
      </c>
      <c r="C279" s="6" t="s">
        <v>5243</v>
      </c>
      <c r="D279" s="24">
        <v>999</v>
      </c>
      <c r="E279" s="36">
        <v>1560</v>
      </c>
      <c r="F279" s="36" t="str">
        <f t="shared" si="16"/>
        <v>&gt;500</v>
      </c>
      <c r="G279" s="27">
        <v>0.36</v>
      </c>
      <c r="H279" s="27" t="str">
        <f t="shared" si="17"/>
        <v>25-50%</v>
      </c>
      <c r="I279" s="14" t="str">
        <f>IF(G279&lt;0.5,"&lt;50%","&gt;=50%")</f>
        <v>&lt;50%</v>
      </c>
      <c r="J279" s="21">
        <v>3.6</v>
      </c>
      <c r="K279" s="7">
        <v>4881</v>
      </c>
      <c r="L279" s="7">
        <f t="shared" si="18"/>
        <v>2</v>
      </c>
      <c r="M279" s="6" t="s">
        <v>6083</v>
      </c>
      <c r="N279" s="6" t="s">
        <v>6084</v>
      </c>
      <c r="O279" s="6" t="s">
        <v>6085</v>
      </c>
      <c r="P279" s="6" t="s">
        <v>6086</v>
      </c>
      <c r="Q279" s="6" t="str">
        <f>IFERROR(LEFT(C279, FIND("|",C279)-1),C279)</f>
        <v>Home&amp;Kitchen</v>
      </c>
      <c r="R279" s="41">
        <f>E279*K279</f>
        <v>7614360</v>
      </c>
      <c r="S279" s="31">
        <f t="shared" si="19"/>
        <v>17571.600000000002</v>
      </c>
      <c r="T279" s="6" t="str">
        <f>TRIM(RIGHT(C279,LEN(C279)-FIND("@",SUBSTITUTE(C279,"|","@",LEN(C279)-LEN(SUBSTITUTE(C279,"|",""))))))</f>
        <v>SteamIrons</v>
      </c>
      <c r="U279" s="33">
        <v>1560</v>
      </c>
    </row>
    <row r="280" spans="1:21">
      <c r="A280" s="5" t="s">
        <v>3969</v>
      </c>
      <c r="B280" s="6" t="s">
        <v>3970</v>
      </c>
      <c r="C280" s="6" t="s">
        <v>2875</v>
      </c>
      <c r="D280" s="24">
        <v>1889</v>
      </c>
      <c r="E280" s="36">
        <v>2699</v>
      </c>
      <c r="F280" s="36" t="str">
        <f t="shared" si="16"/>
        <v>&gt;500</v>
      </c>
      <c r="G280" s="27">
        <v>0.3</v>
      </c>
      <c r="H280" s="27" t="str">
        <f t="shared" si="17"/>
        <v>25-50%</v>
      </c>
      <c r="I280" s="14" t="str">
        <f>IF(G280&lt;0.5,"&lt;50%","&gt;=50%")</f>
        <v>&lt;50%</v>
      </c>
      <c r="J280" s="21">
        <v>4.3</v>
      </c>
      <c r="K280" s="7">
        <v>17394</v>
      </c>
      <c r="L280" s="7">
        <f t="shared" si="18"/>
        <v>2</v>
      </c>
      <c r="M280" s="6" t="s">
        <v>3971</v>
      </c>
      <c r="N280" s="6" t="s">
        <v>3972</v>
      </c>
      <c r="O280" s="6" t="s">
        <v>3973</v>
      </c>
      <c r="P280" s="6" t="s">
        <v>3974</v>
      </c>
      <c r="Q280" s="6" t="str">
        <f>IFERROR(LEFT(C280, FIND("|",C280)-1),C280)</f>
        <v>Computers&amp;Accessories</v>
      </c>
      <c r="R280" s="41">
        <f>E280*K280</f>
        <v>46946406</v>
      </c>
      <c r="S280" s="31">
        <f t="shared" si="19"/>
        <v>74794.2</v>
      </c>
      <c r="T280" s="6" t="str">
        <f>TRIM(RIGHT(C280,LEN(C280)-FIND("@",SUBSTITUTE(C280,"|","@",LEN(C280)-LEN(SUBSTITUTE(C280,"|",""))))))</f>
        <v>Lapdesks</v>
      </c>
      <c r="U280" s="33">
        <v>2699</v>
      </c>
    </row>
    <row r="281" spans="1:21">
      <c r="A281" s="5" t="s">
        <v>4766</v>
      </c>
      <c r="B281" s="6" t="s">
        <v>4767</v>
      </c>
      <c r="C281" s="6" t="s">
        <v>4587</v>
      </c>
      <c r="D281" s="24">
        <v>1990</v>
      </c>
      <c r="E281" s="36">
        <v>2999</v>
      </c>
      <c r="F281" s="36" t="str">
        <f t="shared" si="16"/>
        <v>&gt;500</v>
      </c>
      <c r="G281" s="27">
        <v>0.34</v>
      </c>
      <c r="H281" s="27" t="str">
        <f t="shared" si="17"/>
        <v>25-50%</v>
      </c>
      <c r="I281" s="14" t="str">
        <f>IF(G281&lt;0.5,"&lt;50%","&gt;=50%")</f>
        <v>&lt;50%</v>
      </c>
      <c r="J281" s="21">
        <v>4.3</v>
      </c>
      <c r="K281" s="7">
        <v>14237</v>
      </c>
      <c r="L281" s="7">
        <f t="shared" si="18"/>
        <v>2</v>
      </c>
      <c r="M281" s="6" t="s">
        <v>4768</v>
      </c>
      <c r="N281" s="6" t="s">
        <v>4769</v>
      </c>
      <c r="O281" s="6" t="s">
        <v>4770</v>
      </c>
      <c r="P281" s="6" t="s">
        <v>4771</v>
      </c>
      <c r="Q281" s="6" t="str">
        <f>IFERROR(LEFT(C281, FIND("|",C281)-1),C281)</f>
        <v>Computers&amp;Accessories</v>
      </c>
      <c r="R281" s="41">
        <f>E281*K281</f>
        <v>42696763</v>
      </c>
      <c r="S281" s="31">
        <f t="shared" si="19"/>
        <v>61219.1</v>
      </c>
      <c r="T281" s="6" t="str">
        <f>TRIM(RIGHT(C281,LEN(C281)-FIND("@",SUBSTITUTE(C281,"|","@",LEN(C281)-LEN(SUBSTITUTE(C281,"|",""))))))</f>
        <v>Headsets</v>
      </c>
      <c r="U281" s="33">
        <v>2999</v>
      </c>
    </row>
    <row r="282" spans="1:21">
      <c r="A282" s="5" t="s">
        <v>3223</v>
      </c>
      <c r="B282" s="6" t="s">
        <v>3224</v>
      </c>
      <c r="C282" s="6" t="s">
        <v>2855</v>
      </c>
      <c r="D282" s="24">
        <v>139</v>
      </c>
      <c r="E282" s="36">
        <v>299</v>
      </c>
      <c r="F282" s="36" t="str">
        <f t="shared" si="16"/>
        <v>200-500</v>
      </c>
      <c r="G282" s="27">
        <v>0.54</v>
      </c>
      <c r="H282" s="27" t="str">
        <f t="shared" si="17"/>
        <v>&gt;50%</v>
      </c>
      <c r="I282" s="14" t="str">
        <f>IF(G282&lt;0.5,"&lt;50%","&gt;=50%")</f>
        <v>&gt;=50%</v>
      </c>
      <c r="J282" s="21">
        <v>3.8</v>
      </c>
      <c r="K282" s="7">
        <v>3044</v>
      </c>
      <c r="L282" s="7">
        <f t="shared" si="18"/>
        <v>2</v>
      </c>
      <c r="M282" s="6" t="s">
        <v>3225</v>
      </c>
      <c r="N282" s="6" t="s">
        <v>3226</v>
      </c>
      <c r="O282" s="6" t="s">
        <v>3227</v>
      </c>
      <c r="P282" s="6" t="s">
        <v>3228</v>
      </c>
      <c r="Q282" s="6" t="str">
        <f>IFERROR(LEFT(C282, FIND("|",C282)-1),C282)</f>
        <v>Computers&amp;Accessories</v>
      </c>
      <c r="R282" s="41">
        <f>E282*K282</f>
        <v>910156</v>
      </c>
      <c r="S282" s="31">
        <f t="shared" si="19"/>
        <v>11567.199999999999</v>
      </c>
      <c r="T282" s="6" t="str">
        <f>TRIM(RIGHT(C282,LEN(C282)-FIND("@",SUBSTITUTE(C282,"|","@",LEN(C282)-LEN(SUBSTITUTE(C282,"|",""))))))</f>
        <v>Mice</v>
      </c>
      <c r="U282" s="33">
        <v>299</v>
      </c>
    </row>
    <row r="283" spans="1:21">
      <c r="A283" s="5" t="s">
        <v>345</v>
      </c>
      <c r="B283" s="6" t="s">
        <v>346</v>
      </c>
      <c r="C283" s="6" t="s">
        <v>282</v>
      </c>
      <c r="D283" s="24">
        <v>179</v>
      </c>
      <c r="E283" s="36">
        <v>799</v>
      </c>
      <c r="F283" s="36" t="str">
        <f t="shared" si="16"/>
        <v>&gt;500</v>
      </c>
      <c r="G283" s="27">
        <v>0.78</v>
      </c>
      <c r="H283" s="27" t="str">
        <f t="shared" si="17"/>
        <v>&gt;50%</v>
      </c>
      <c r="I283" s="14" t="str">
        <f>IF(G283&lt;0.5,"&lt;50%","&gt;=50%")</f>
        <v>&gt;=50%</v>
      </c>
      <c r="J283" s="21">
        <v>3.7</v>
      </c>
      <c r="K283" s="7">
        <v>2201</v>
      </c>
      <c r="L283" s="7">
        <f t="shared" si="18"/>
        <v>2</v>
      </c>
      <c r="M283" s="6" t="s">
        <v>347</v>
      </c>
      <c r="N283" s="6" t="s">
        <v>348</v>
      </c>
      <c r="O283" s="6" t="s">
        <v>349</v>
      </c>
      <c r="P283" s="6" t="s">
        <v>350</v>
      </c>
      <c r="Q283" s="6" t="str">
        <f>IFERROR(LEFT(C283, FIND("|",C283)-1),C283)</f>
        <v>Electronics</v>
      </c>
      <c r="R283" s="41">
        <f>E283*K283</f>
        <v>1758599</v>
      </c>
      <c r="S283" s="31">
        <f t="shared" si="19"/>
        <v>8143.7000000000007</v>
      </c>
      <c r="T283" s="6" t="str">
        <f>TRIM(RIGHT(C283,LEN(C283)-FIND("@",SUBSTITUTE(C283,"|","@",LEN(C283)-LEN(SUBSTITUTE(C283,"|",""))))))</f>
        <v>RemoteControls</v>
      </c>
      <c r="U283" s="33">
        <v>799</v>
      </c>
    </row>
    <row r="284" spans="1:21">
      <c r="A284" s="5" t="s">
        <v>7359</v>
      </c>
      <c r="B284" s="6" t="s">
        <v>7360</v>
      </c>
      <c r="C284" s="6" t="s">
        <v>5022</v>
      </c>
      <c r="D284" s="24">
        <v>1456</v>
      </c>
      <c r="E284" s="36">
        <v>3190</v>
      </c>
      <c r="F284" s="36" t="str">
        <f t="shared" si="16"/>
        <v>&gt;500</v>
      </c>
      <c r="G284" s="27">
        <v>0.54</v>
      </c>
      <c r="H284" s="27" t="str">
        <f t="shared" si="17"/>
        <v>&gt;50%</v>
      </c>
      <c r="I284" s="14" t="str">
        <f>IF(G284&lt;0.5,"&lt;50%","&gt;=50%")</f>
        <v>&gt;=50%</v>
      </c>
      <c r="J284" s="21">
        <v>4.0999999999999996</v>
      </c>
      <c r="K284" s="7">
        <v>1776</v>
      </c>
      <c r="L284" s="7">
        <f t="shared" si="18"/>
        <v>2</v>
      </c>
      <c r="M284" s="6" t="s">
        <v>7361</v>
      </c>
      <c r="N284" s="6" t="s">
        <v>7362</v>
      </c>
      <c r="O284" s="6" t="s">
        <v>7363</v>
      </c>
      <c r="P284" s="6" t="s">
        <v>7364</v>
      </c>
      <c r="Q284" s="6" t="str">
        <f>IFERROR(LEFT(C284, FIND("|",C284)-1),C284)</f>
        <v>Home&amp;Kitchen</v>
      </c>
      <c r="R284" s="41">
        <f>E284*K284</f>
        <v>5665440</v>
      </c>
      <c r="S284" s="31">
        <f t="shared" si="19"/>
        <v>7281.5999999999995</v>
      </c>
      <c r="T284" s="6" t="str">
        <f>TRIM(RIGHT(C284,LEN(C284)-FIND("@",SUBSTITUTE(C284,"|","@",LEN(C284)-LEN(SUBSTITUTE(C284,"|",""))))))</f>
        <v>ElectricKettles</v>
      </c>
      <c r="U284" s="33">
        <v>3190</v>
      </c>
    </row>
    <row r="285" spans="1:21">
      <c r="A285" s="5" t="s">
        <v>3506</v>
      </c>
      <c r="B285" s="6" t="s">
        <v>3507</v>
      </c>
      <c r="C285" s="6" t="s">
        <v>3237</v>
      </c>
      <c r="D285" s="24">
        <v>1999</v>
      </c>
      <c r="E285" s="36">
        <v>2999</v>
      </c>
      <c r="F285" s="36" t="str">
        <f t="shared" si="16"/>
        <v>&gt;500</v>
      </c>
      <c r="G285" s="27">
        <v>0.33</v>
      </c>
      <c r="H285" s="27" t="str">
        <f t="shared" si="17"/>
        <v>25-50%</v>
      </c>
      <c r="I285" s="14" t="str">
        <f>IF(G285&lt;0.5,"&lt;50%","&gt;=50%")</f>
        <v>&lt;50%</v>
      </c>
      <c r="J285" s="21">
        <v>4.3</v>
      </c>
      <c r="K285" s="7">
        <v>63899</v>
      </c>
      <c r="L285" s="7">
        <f t="shared" si="18"/>
        <v>2</v>
      </c>
      <c r="M285" s="6" t="s">
        <v>3508</v>
      </c>
      <c r="N285" s="6" t="s">
        <v>3509</v>
      </c>
      <c r="O285" s="6" t="s">
        <v>3510</v>
      </c>
      <c r="P285" s="6" t="s">
        <v>3511</v>
      </c>
      <c r="Q285" s="6" t="str">
        <f>IFERROR(LEFT(C285, FIND("|",C285)-1),C285)</f>
        <v>Electronics</v>
      </c>
      <c r="R285" s="41">
        <f>E285*K285</f>
        <v>191633101</v>
      </c>
      <c r="S285" s="31">
        <f t="shared" si="19"/>
        <v>274765.7</v>
      </c>
      <c r="T285" s="6" t="str">
        <f>TRIM(RIGHT(C285,LEN(C285)-FIND("@",SUBSTITUTE(C285,"|","@",LEN(C285)-LEN(SUBSTITUTE(C285,"|",""))))))</f>
        <v>BluetoothSpeakers</v>
      </c>
      <c r="U285" s="33">
        <v>2999</v>
      </c>
    </row>
    <row r="286" spans="1:21">
      <c r="A286" s="5" t="s">
        <v>6416</v>
      </c>
      <c r="B286" s="6" t="s">
        <v>6417</v>
      </c>
      <c r="C286" s="6" t="s">
        <v>6418</v>
      </c>
      <c r="D286" s="24">
        <v>899</v>
      </c>
      <c r="E286" s="36">
        <v>1900</v>
      </c>
      <c r="F286" s="36" t="str">
        <f t="shared" si="16"/>
        <v>&gt;500</v>
      </c>
      <c r="G286" s="27">
        <v>0.53</v>
      </c>
      <c r="H286" s="27" t="str">
        <f t="shared" si="17"/>
        <v>&gt;50%</v>
      </c>
      <c r="I286" s="14" t="str">
        <f>IF(G286&lt;0.5,"&lt;50%","&gt;=50%")</f>
        <v>&gt;=50%</v>
      </c>
      <c r="J286" s="21">
        <v>4</v>
      </c>
      <c r="K286" s="7">
        <v>3663</v>
      </c>
      <c r="L286" s="7">
        <f t="shared" si="18"/>
        <v>2</v>
      </c>
      <c r="M286" s="6" t="s">
        <v>6419</v>
      </c>
      <c r="N286" s="6" t="s">
        <v>6420</v>
      </c>
      <c r="O286" s="6" t="s">
        <v>6421</v>
      </c>
      <c r="P286" s="6" t="s">
        <v>6422</v>
      </c>
      <c r="Q286" s="6" t="str">
        <f>IFERROR(LEFT(C286, FIND("|",C286)-1),C286)</f>
        <v>Health&amp;PersonalCare</v>
      </c>
      <c r="R286" s="41">
        <f>E286*K286</f>
        <v>6959700</v>
      </c>
      <c r="S286" s="31">
        <f t="shared" si="19"/>
        <v>14652</v>
      </c>
      <c r="T286" s="6" t="str">
        <f>TRIM(RIGHT(C286,LEN(C286)-FIND("@",SUBSTITUTE(C286,"|","@",LEN(C286)-LEN(SUBSTITUTE(C286,"|",""))))))</f>
        <v>DigitalBathroomScales</v>
      </c>
      <c r="U286" s="33">
        <v>1900</v>
      </c>
    </row>
    <row r="287" spans="1:21">
      <c r="A287" s="5" t="s">
        <v>3693</v>
      </c>
      <c r="B287" s="6" t="s">
        <v>3694</v>
      </c>
      <c r="C287" s="6" t="s">
        <v>2995</v>
      </c>
      <c r="D287" s="24">
        <v>1299</v>
      </c>
      <c r="E287" s="36">
        <v>1599</v>
      </c>
      <c r="F287" s="36" t="str">
        <f t="shared" si="16"/>
        <v>&gt;500</v>
      </c>
      <c r="G287" s="27">
        <v>0.19</v>
      </c>
      <c r="H287" s="27" t="str">
        <f t="shared" si="17"/>
        <v>10-25%</v>
      </c>
      <c r="I287" s="14" t="str">
        <f>IF(G287&lt;0.5,"&lt;50%","&gt;=50%")</f>
        <v>&lt;50%</v>
      </c>
      <c r="J287" s="21">
        <v>4.3</v>
      </c>
      <c r="K287" s="7">
        <v>27223</v>
      </c>
      <c r="L287" s="7">
        <f t="shared" si="18"/>
        <v>2</v>
      </c>
      <c r="M287" s="6" t="s">
        <v>3695</v>
      </c>
      <c r="N287" s="6" t="s">
        <v>3696</v>
      </c>
      <c r="O287" s="6" t="s">
        <v>3697</v>
      </c>
      <c r="P287" s="6" t="s">
        <v>3698</v>
      </c>
      <c r="Q287" s="6" t="str">
        <f>IFERROR(LEFT(C287, FIND("|",C287)-1),C287)</f>
        <v>Computers&amp;Accessories</v>
      </c>
      <c r="R287" s="41">
        <f>E287*K287</f>
        <v>43529577</v>
      </c>
      <c r="S287" s="31">
        <f t="shared" si="19"/>
        <v>117058.9</v>
      </c>
      <c r="T287" s="6" t="str">
        <f>TRIM(RIGHT(C287,LEN(C287)-FIND("@",SUBSTITUTE(C287,"|","@",LEN(C287)-LEN(SUBSTITUTE(C287,"|",""))))))</f>
        <v>Keyboard&amp;MouseSets</v>
      </c>
      <c r="U287" s="33">
        <v>1599</v>
      </c>
    </row>
    <row r="288" spans="1:21">
      <c r="A288" s="5" t="s">
        <v>3205</v>
      </c>
      <c r="B288" s="6" t="s">
        <v>3206</v>
      </c>
      <c r="C288" s="6" t="s">
        <v>1834</v>
      </c>
      <c r="D288" s="24">
        <v>429</v>
      </c>
      <c r="E288" s="36">
        <v>599</v>
      </c>
      <c r="F288" s="36" t="str">
        <f t="shared" si="16"/>
        <v>&gt;500</v>
      </c>
      <c r="G288" s="27">
        <v>0.28000000000000003</v>
      </c>
      <c r="H288" s="27" t="str">
        <f t="shared" si="17"/>
        <v>25-50%</v>
      </c>
      <c r="I288" s="14" t="str">
        <f>IF(G288&lt;0.5,"&lt;50%","&gt;=50%")</f>
        <v>&lt;50%</v>
      </c>
      <c r="J288" s="21">
        <v>4.0999999999999996</v>
      </c>
      <c r="K288" s="7">
        <v>119466</v>
      </c>
      <c r="L288" s="7">
        <f t="shared" si="18"/>
        <v>2</v>
      </c>
      <c r="M288" s="6" t="s">
        <v>3207</v>
      </c>
      <c r="N288" s="6" t="s">
        <v>3208</v>
      </c>
      <c r="O288" s="6" t="s">
        <v>3209</v>
      </c>
      <c r="P288" s="6" t="s">
        <v>3210</v>
      </c>
      <c r="Q288" s="6" t="str">
        <f>IFERROR(LEFT(C288, FIND("|",C288)-1),C288)</f>
        <v>Electronics</v>
      </c>
      <c r="R288" s="41">
        <f>E288*K288</f>
        <v>71560134</v>
      </c>
      <c r="S288" s="31">
        <f t="shared" si="19"/>
        <v>489810.6</v>
      </c>
      <c r="T288" s="6" t="str">
        <f>TRIM(RIGHT(C288,LEN(C288)-FIND("@",SUBSTITUTE(C288,"|","@",LEN(C288)-LEN(SUBSTITUTE(C288,"|",""))))))</f>
        <v>In-Ear</v>
      </c>
      <c r="U288" s="33">
        <v>599</v>
      </c>
    </row>
    <row r="289" spans="1:21">
      <c r="A289" s="5" t="s">
        <v>1368</v>
      </c>
      <c r="B289" s="6" t="s">
        <v>1369</v>
      </c>
      <c r="C289" s="6" t="s">
        <v>13</v>
      </c>
      <c r="D289" s="24">
        <v>299</v>
      </c>
      <c r="E289" s="36">
        <v>799</v>
      </c>
      <c r="F289" s="36" t="str">
        <f t="shared" si="16"/>
        <v>&gt;500</v>
      </c>
      <c r="G289" s="27">
        <v>0.63</v>
      </c>
      <c r="H289" s="27" t="str">
        <f t="shared" si="17"/>
        <v>&gt;50%</v>
      </c>
      <c r="I289" s="14" t="str">
        <f>IF(G289&lt;0.5,"&lt;50%","&gt;=50%")</f>
        <v>&gt;=50%</v>
      </c>
      <c r="J289" s="21">
        <v>4.2</v>
      </c>
      <c r="K289" s="7">
        <v>94363</v>
      </c>
      <c r="L289" s="7">
        <f t="shared" si="18"/>
        <v>2</v>
      </c>
      <c r="M289" s="6" t="s">
        <v>1370</v>
      </c>
      <c r="N289" s="6" t="s">
        <v>33</v>
      </c>
      <c r="O289" s="6" t="s">
        <v>34</v>
      </c>
      <c r="P289" s="6" t="s">
        <v>35</v>
      </c>
      <c r="Q289" s="6" t="str">
        <f>IFERROR(LEFT(C289, FIND("|",C289)-1),C289)</f>
        <v>Computers&amp;Accessories</v>
      </c>
      <c r="R289" s="41">
        <f>E289*K289</f>
        <v>75396037</v>
      </c>
      <c r="S289" s="31">
        <f t="shared" si="19"/>
        <v>396324.60000000003</v>
      </c>
      <c r="T289" s="6" t="str">
        <f>TRIM(RIGHT(C289,LEN(C289)-FIND("@",SUBSTITUTE(C289,"|","@",LEN(C289)-LEN(SUBSTITUTE(C289,"|",""))))))</f>
        <v>USBCables</v>
      </c>
      <c r="U289" s="33">
        <v>799</v>
      </c>
    </row>
    <row r="290" spans="1:21">
      <c r="A290" s="5" t="s">
        <v>6453</v>
      </c>
      <c r="B290" s="6" t="s">
        <v>6454</v>
      </c>
      <c r="C290" s="6" t="s">
        <v>5422</v>
      </c>
      <c r="D290" s="24">
        <v>1656</v>
      </c>
      <c r="E290" s="36">
        <v>2695</v>
      </c>
      <c r="F290" s="36" t="str">
        <f t="shared" si="16"/>
        <v>&gt;500</v>
      </c>
      <c r="G290" s="27">
        <v>0.39</v>
      </c>
      <c r="H290" s="27" t="str">
        <f t="shared" si="17"/>
        <v>25-50%</v>
      </c>
      <c r="I290" s="14" t="str">
        <f>IF(G290&lt;0.5,"&lt;50%","&gt;=50%")</f>
        <v>&lt;50%</v>
      </c>
      <c r="J290" s="21">
        <v>4.4000000000000004</v>
      </c>
      <c r="K290" s="7">
        <v>6027</v>
      </c>
      <c r="L290" s="7">
        <f t="shared" si="18"/>
        <v>2</v>
      </c>
      <c r="M290" s="6" t="s">
        <v>6455</v>
      </c>
      <c r="N290" s="6" t="s">
        <v>6456</v>
      </c>
      <c r="O290" s="6" t="s">
        <v>6457</v>
      </c>
      <c r="P290" s="6" t="s">
        <v>6458</v>
      </c>
      <c r="Q290" s="6" t="str">
        <f>IFERROR(LEFT(C290, FIND("|",C290)-1),C290)</f>
        <v>Home&amp;Kitchen</v>
      </c>
      <c r="R290" s="41">
        <f>E290*K290</f>
        <v>16242765</v>
      </c>
      <c r="S290" s="31">
        <f t="shared" si="19"/>
        <v>26518.800000000003</v>
      </c>
      <c r="T290" s="6" t="str">
        <f>TRIM(RIGHT(C290,LEN(C290)-FIND("@",SUBSTITUTE(C290,"|","@",LEN(C290)-LEN(SUBSTITUTE(C290,"|",""))))))</f>
        <v>MiniFoodProcessors&amp;Choppers</v>
      </c>
      <c r="U290" s="33">
        <v>2695</v>
      </c>
    </row>
    <row r="291" spans="1:21">
      <c r="A291" s="5" t="s">
        <v>1519</v>
      </c>
      <c r="B291" s="6" t="s">
        <v>1520</v>
      </c>
      <c r="C291" s="6" t="s">
        <v>13</v>
      </c>
      <c r="D291" s="24">
        <v>649</v>
      </c>
      <c r="E291" s="36">
        <v>1600</v>
      </c>
      <c r="F291" s="36" t="str">
        <f t="shared" si="16"/>
        <v>&gt;500</v>
      </c>
      <c r="G291" s="27">
        <v>0.59</v>
      </c>
      <c r="H291" s="27" t="str">
        <f t="shared" si="17"/>
        <v>&gt;50%</v>
      </c>
      <c r="I291" s="14" t="str">
        <f>IF(G291&lt;0.5,"&lt;50%","&gt;=50%")</f>
        <v>&gt;=50%</v>
      </c>
      <c r="J291" s="21">
        <v>4.3</v>
      </c>
      <c r="K291" s="7">
        <v>5451</v>
      </c>
      <c r="L291" s="7">
        <f t="shared" si="18"/>
        <v>2</v>
      </c>
      <c r="M291" s="6" t="s">
        <v>1521</v>
      </c>
      <c r="N291" s="6" t="s">
        <v>985</v>
      </c>
      <c r="O291" s="6" t="s">
        <v>986</v>
      </c>
      <c r="P291" s="6" t="s">
        <v>987</v>
      </c>
      <c r="Q291" s="6" t="str">
        <f>IFERROR(LEFT(C291, FIND("|",C291)-1),C291)</f>
        <v>Computers&amp;Accessories</v>
      </c>
      <c r="R291" s="41">
        <f>E291*K291</f>
        <v>8721600</v>
      </c>
      <c r="S291" s="31">
        <f t="shared" si="19"/>
        <v>23439.3</v>
      </c>
      <c r="T291" s="6" t="str">
        <f>TRIM(RIGHT(C291,LEN(C291)-FIND("@",SUBSTITUTE(C291,"|","@",LEN(C291)-LEN(SUBSTITUTE(C291,"|",""))))))</f>
        <v>USBCables</v>
      </c>
      <c r="U291" s="33">
        <v>1600</v>
      </c>
    </row>
    <row r="292" spans="1:21">
      <c r="A292" s="5" t="s">
        <v>982</v>
      </c>
      <c r="B292" s="6" t="s">
        <v>983</v>
      </c>
      <c r="C292" s="6" t="s">
        <v>13</v>
      </c>
      <c r="D292" s="24">
        <v>499</v>
      </c>
      <c r="E292" s="36">
        <v>1200</v>
      </c>
      <c r="F292" s="36" t="str">
        <f t="shared" si="16"/>
        <v>&gt;500</v>
      </c>
      <c r="G292" s="27">
        <v>0.57999999999999996</v>
      </c>
      <c r="H292" s="27" t="str">
        <f t="shared" si="17"/>
        <v>&gt;50%</v>
      </c>
      <c r="I292" s="14" t="str">
        <f>IF(G292&lt;0.5,"&lt;50%","&gt;=50%")</f>
        <v>&gt;=50%</v>
      </c>
      <c r="J292" s="21">
        <v>4.3</v>
      </c>
      <c r="K292" s="7">
        <v>5451</v>
      </c>
      <c r="L292" s="7">
        <f t="shared" si="18"/>
        <v>2</v>
      </c>
      <c r="M292" s="6" t="s">
        <v>984</v>
      </c>
      <c r="N292" s="6" t="s">
        <v>985</v>
      </c>
      <c r="O292" s="6" t="s">
        <v>986</v>
      </c>
      <c r="P292" s="6" t="s">
        <v>987</v>
      </c>
      <c r="Q292" s="6" t="str">
        <f>IFERROR(LEFT(C292, FIND("|",C292)-1),C292)</f>
        <v>Computers&amp;Accessories</v>
      </c>
      <c r="R292" s="41">
        <f>E292*K292</f>
        <v>6541200</v>
      </c>
      <c r="S292" s="31">
        <f t="shared" si="19"/>
        <v>23439.3</v>
      </c>
      <c r="T292" s="6" t="str">
        <f>TRIM(RIGHT(C292,LEN(C292)-FIND("@",SUBSTITUTE(C292,"|","@",LEN(C292)-LEN(SUBSTITUTE(C292,"|",""))))))</f>
        <v>USBCables</v>
      </c>
      <c r="U292" s="33">
        <v>1200</v>
      </c>
    </row>
    <row r="293" spans="1:21">
      <c r="A293" s="5" t="s">
        <v>6987</v>
      </c>
      <c r="B293" s="6" t="s">
        <v>6988</v>
      </c>
      <c r="C293" s="6" t="s">
        <v>5243</v>
      </c>
      <c r="D293" s="24">
        <v>3199</v>
      </c>
      <c r="E293" s="36">
        <v>3500</v>
      </c>
      <c r="F293" s="36" t="str">
        <f t="shared" si="16"/>
        <v>&gt;500</v>
      </c>
      <c r="G293" s="27">
        <v>0.09</v>
      </c>
      <c r="H293" s="27" t="str">
        <f t="shared" si="17"/>
        <v>10%</v>
      </c>
      <c r="I293" s="14" t="str">
        <f>IF(G293&lt;0.5,"&lt;50%","&gt;=50%")</f>
        <v>&lt;50%</v>
      </c>
      <c r="J293" s="21">
        <v>4.2</v>
      </c>
      <c r="K293" s="7">
        <v>1899</v>
      </c>
      <c r="L293" s="7">
        <f t="shared" si="18"/>
        <v>2</v>
      </c>
      <c r="M293" s="6" t="s">
        <v>6989</v>
      </c>
      <c r="N293" s="6" t="s">
        <v>6990</v>
      </c>
      <c r="O293" s="6" t="s">
        <v>6991</v>
      </c>
      <c r="P293" s="6" t="s">
        <v>6992</v>
      </c>
      <c r="Q293" s="6" t="str">
        <f>IFERROR(LEFT(C293, FIND("|",C293)-1),C293)</f>
        <v>Home&amp;Kitchen</v>
      </c>
      <c r="R293" s="41">
        <f>E293*K293</f>
        <v>6646500</v>
      </c>
      <c r="S293" s="31">
        <f t="shared" si="19"/>
        <v>7975.8</v>
      </c>
      <c r="T293" s="6" t="str">
        <f>TRIM(RIGHT(C293,LEN(C293)-FIND("@",SUBSTITUTE(C293,"|","@",LEN(C293)-LEN(SUBSTITUTE(C293,"|",""))))))</f>
        <v>SteamIrons</v>
      </c>
      <c r="U293" s="33">
        <v>3500</v>
      </c>
    </row>
    <row r="294" spans="1:21">
      <c r="A294" s="5" t="s">
        <v>7322</v>
      </c>
      <c r="B294" s="6" t="s">
        <v>7323</v>
      </c>
      <c r="C294" s="6" t="s">
        <v>5268</v>
      </c>
      <c r="D294" s="24">
        <v>5865</v>
      </c>
      <c r="E294" s="36">
        <v>7776</v>
      </c>
      <c r="F294" s="36" t="str">
        <f t="shared" si="16"/>
        <v>&gt;500</v>
      </c>
      <c r="G294" s="27">
        <v>0.25</v>
      </c>
      <c r="H294" s="27" t="str">
        <f t="shared" si="17"/>
        <v>25-50%</v>
      </c>
      <c r="I294" s="14" t="str">
        <f>IF(G294&lt;0.5,"&lt;50%","&gt;=50%")</f>
        <v>&lt;50%</v>
      </c>
      <c r="J294" s="21">
        <v>4.4000000000000004</v>
      </c>
      <c r="K294" s="7">
        <v>2737</v>
      </c>
      <c r="L294" s="7">
        <f t="shared" si="18"/>
        <v>2</v>
      </c>
      <c r="M294" s="6" t="s">
        <v>7324</v>
      </c>
      <c r="N294" s="6" t="s">
        <v>7325</v>
      </c>
      <c r="O294" s="6" t="s">
        <v>7326</v>
      </c>
      <c r="P294" s="6" t="s">
        <v>7327</v>
      </c>
      <c r="Q294" s="6" t="str">
        <f>IFERROR(LEFT(C294, FIND("|",C294)-1),C294)</f>
        <v>Home&amp;Kitchen</v>
      </c>
      <c r="R294" s="41">
        <f>E294*K294</f>
        <v>21282912</v>
      </c>
      <c r="S294" s="31">
        <f t="shared" si="19"/>
        <v>12042.800000000001</v>
      </c>
      <c r="T294" s="6" t="str">
        <f>TRIM(RIGHT(C294,LEN(C294)-FIND("@",SUBSTITUTE(C294,"|","@",LEN(C294)-LEN(SUBSTITUTE(C294,"|",""))))))</f>
        <v>JuicerMixerGrinders</v>
      </c>
      <c r="U294" s="33">
        <v>7776</v>
      </c>
    </row>
    <row r="295" spans="1:21">
      <c r="A295" s="5" t="s">
        <v>1012</v>
      </c>
      <c r="B295" s="6" t="s">
        <v>1013</v>
      </c>
      <c r="C295" s="6" t="s">
        <v>13</v>
      </c>
      <c r="D295" s="24">
        <v>709</v>
      </c>
      <c r="E295" s="36">
        <v>1999</v>
      </c>
      <c r="F295" s="36" t="str">
        <f t="shared" si="16"/>
        <v>&gt;500</v>
      </c>
      <c r="G295" s="27">
        <v>0.65</v>
      </c>
      <c r="H295" s="27" t="str">
        <f t="shared" si="17"/>
        <v>&gt;50%</v>
      </c>
      <c r="I295" s="14" t="str">
        <f>IF(G295&lt;0.5,"&lt;50%","&gt;=50%")</f>
        <v>&gt;=50%</v>
      </c>
      <c r="J295" s="21">
        <v>4.0999999999999996</v>
      </c>
      <c r="K295" s="7">
        <v>178817</v>
      </c>
      <c r="L295" s="7">
        <f t="shared" si="18"/>
        <v>2</v>
      </c>
      <c r="M295" s="6" t="s">
        <v>1014</v>
      </c>
      <c r="N295" s="6" t="s">
        <v>1015</v>
      </c>
      <c r="O295" s="6" t="s">
        <v>1016</v>
      </c>
      <c r="P295" s="6" t="s">
        <v>1017</v>
      </c>
      <c r="Q295" s="6" t="str">
        <f>IFERROR(LEFT(C295, FIND("|",C295)-1),C295)</f>
        <v>Computers&amp;Accessories</v>
      </c>
      <c r="R295" s="41">
        <f>E295*K295</f>
        <v>357455183</v>
      </c>
      <c r="S295" s="31">
        <f t="shared" si="19"/>
        <v>733149.7</v>
      </c>
      <c r="T295" s="6" t="str">
        <f>TRIM(RIGHT(C295,LEN(C295)-FIND("@",SUBSTITUTE(C295,"|","@",LEN(C295)-LEN(SUBSTITUTE(C295,"|",""))))))</f>
        <v>USBCables</v>
      </c>
      <c r="U295" s="33">
        <v>1999</v>
      </c>
    </row>
    <row r="296" spans="1:21">
      <c r="A296" s="5" t="s">
        <v>3403</v>
      </c>
      <c r="B296" s="6" t="s">
        <v>3404</v>
      </c>
      <c r="C296" s="6" t="s">
        <v>1834</v>
      </c>
      <c r="D296" s="24">
        <v>799</v>
      </c>
      <c r="E296" s="36">
        <v>1499</v>
      </c>
      <c r="F296" s="36" t="str">
        <f t="shared" si="16"/>
        <v>&gt;500</v>
      </c>
      <c r="G296" s="27">
        <v>0.47</v>
      </c>
      <c r="H296" s="27" t="str">
        <f t="shared" si="17"/>
        <v>25-50%</v>
      </c>
      <c r="I296" s="14" t="str">
        <f>IF(G296&lt;0.5,"&lt;50%","&gt;=50%")</f>
        <v>&lt;50%</v>
      </c>
      <c r="J296" s="21">
        <v>4.0999999999999996</v>
      </c>
      <c r="K296" s="7">
        <v>53648</v>
      </c>
      <c r="L296" s="7">
        <f t="shared" si="18"/>
        <v>2</v>
      </c>
      <c r="M296" s="6" t="s">
        <v>3405</v>
      </c>
      <c r="N296" s="6" t="s">
        <v>3406</v>
      </c>
      <c r="O296" s="6" t="s">
        <v>3407</v>
      </c>
      <c r="P296" s="6" t="s">
        <v>3408</v>
      </c>
      <c r="Q296" s="6" t="str">
        <f>IFERROR(LEFT(C296, FIND("|",C296)-1),C296)</f>
        <v>Electronics</v>
      </c>
      <c r="R296" s="41">
        <f>E296*K296</f>
        <v>80418352</v>
      </c>
      <c r="S296" s="31">
        <f t="shared" si="19"/>
        <v>219956.8</v>
      </c>
      <c r="T296" s="6" t="str">
        <f>TRIM(RIGHT(C296,LEN(C296)-FIND("@",SUBSTITUTE(C296,"|","@",LEN(C296)-LEN(SUBSTITUTE(C296,"|",""))))))</f>
        <v>In-Ear</v>
      </c>
      <c r="U296" s="33">
        <v>1499</v>
      </c>
    </row>
    <row r="297" spans="1:21">
      <c r="A297" s="5" t="s">
        <v>5316</v>
      </c>
      <c r="B297" s="6" t="s">
        <v>5317</v>
      </c>
      <c r="C297" s="6" t="s">
        <v>5127</v>
      </c>
      <c r="D297" s="24">
        <v>3499</v>
      </c>
      <c r="E297" s="36">
        <v>5795</v>
      </c>
      <c r="F297" s="36" t="str">
        <f t="shared" si="16"/>
        <v>&gt;500</v>
      </c>
      <c r="G297" s="27">
        <v>0.4</v>
      </c>
      <c r="H297" s="27" t="str">
        <f t="shared" si="17"/>
        <v>25-50%</v>
      </c>
      <c r="I297" s="14" t="str">
        <f>IF(G297&lt;0.5,"&lt;50%","&gt;=50%")</f>
        <v>&lt;50%</v>
      </c>
      <c r="J297" s="21">
        <v>3.9</v>
      </c>
      <c r="K297" s="7">
        <v>25340</v>
      </c>
      <c r="L297" s="7">
        <f t="shared" si="18"/>
        <v>2</v>
      </c>
      <c r="M297" s="6" t="s">
        <v>5318</v>
      </c>
      <c r="N297" s="6" t="s">
        <v>5319</v>
      </c>
      <c r="O297" s="6" t="s">
        <v>5320</v>
      </c>
      <c r="P297" s="6" t="s">
        <v>5321</v>
      </c>
      <c r="Q297" s="6" t="str">
        <f>IFERROR(LEFT(C297, FIND("|",C297)-1),C297)</f>
        <v>Home&amp;Kitchen</v>
      </c>
      <c r="R297" s="41">
        <f>E297*K297</f>
        <v>146845300</v>
      </c>
      <c r="S297" s="31">
        <f t="shared" si="19"/>
        <v>98826</v>
      </c>
      <c r="T297" s="6" t="str">
        <f>TRIM(RIGHT(C297,LEN(C297)-FIND("@",SUBSTITUTE(C297,"|","@",LEN(C297)-LEN(SUBSTITUTE(C297,"|",""))))))</f>
        <v>MixerGrinders</v>
      </c>
      <c r="U297" s="33">
        <v>5795</v>
      </c>
    </row>
    <row r="298" spans="1:21">
      <c r="A298" s="5" t="s">
        <v>4445</v>
      </c>
      <c r="B298" s="6" t="s">
        <v>4446</v>
      </c>
      <c r="C298" s="6" t="s">
        <v>4063</v>
      </c>
      <c r="D298" s="24">
        <v>1249</v>
      </c>
      <c r="E298" s="36">
        <v>2796</v>
      </c>
      <c r="F298" s="36" t="str">
        <f t="shared" si="16"/>
        <v>&gt;500</v>
      </c>
      <c r="G298" s="27">
        <v>0.55000000000000004</v>
      </c>
      <c r="H298" s="27" t="str">
        <f t="shared" si="17"/>
        <v>&gt;50%</v>
      </c>
      <c r="I298" s="14" t="str">
        <f>IF(G298&lt;0.5,"&lt;50%","&gt;=50%")</f>
        <v>&gt;=50%</v>
      </c>
      <c r="J298" s="21">
        <v>4.4000000000000004</v>
      </c>
      <c r="K298" s="7">
        <v>4598</v>
      </c>
      <c r="L298" s="7">
        <f t="shared" si="18"/>
        <v>2</v>
      </c>
      <c r="M298" s="6" t="s">
        <v>4447</v>
      </c>
      <c r="N298" s="6" t="s">
        <v>4448</v>
      </c>
      <c r="O298" s="6" t="s">
        <v>4449</v>
      </c>
      <c r="P298" s="6" t="s">
        <v>4450</v>
      </c>
      <c r="Q298" s="6" t="str">
        <f>IFERROR(LEFT(C298, FIND("|",C298)-1),C298)</f>
        <v>Computers&amp;Accessories</v>
      </c>
      <c r="R298" s="41">
        <f>E298*K298</f>
        <v>12856008</v>
      </c>
      <c r="S298" s="31">
        <f t="shared" si="19"/>
        <v>20231.2</v>
      </c>
      <c r="T298" s="6" t="str">
        <f>TRIM(RIGHT(C298,LEN(C298)-FIND("@",SUBSTITUTE(C298,"|","@",LEN(C298)-LEN(SUBSTITUTE(C298,"|",""))))))</f>
        <v>LaptopChargers&amp;PowerSupplies</v>
      </c>
      <c r="U298" s="33">
        <v>2796</v>
      </c>
    </row>
    <row r="299" spans="1:21">
      <c r="A299" s="5" t="s">
        <v>2193</v>
      </c>
      <c r="B299" s="6" t="s">
        <v>2194</v>
      </c>
      <c r="C299" s="6" t="s">
        <v>1808</v>
      </c>
      <c r="D299" s="24">
        <v>369</v>
      </c>
      <c r="E299" s="36">
        <v>1600</v>
      </c>
      <c r="F299" s="36" t="str">
        <f t="shared" si="16"/>
        <v>&gt;500</v>
      </c>
      <c r="G299" s="27">
        <v>0.77</v>
      </c>
      <c r="H299" s="27" t="str">
        <f t="shared" si="17"/>
        <v>&gt;50%</v>
      </c>
      <c r="I299" s="14" t="str">
        <f>IF(G299&lt;0.5,"&lt;50%","&gt;=50%")</f>
        <v>&gt;=50%</v>
      </c>
      <c r="J299" s="21">
        <v>4</v>
      </c>
      <c r="K299" s="7">
        <v>32625</v>
      </c>
      <c r="L299" s="7">
        <f t="shared" si="18"/>
        <v>2</v>
      </c>
      <c r="M299" s="6" t="s">
        <v>3303</v>
      </c>
      <c r="N299" s="6" t="s">
        <v>2195</v>
      </c>
      <c r="O299" s="6" t="s">
        <v>2196</v>
      </c>
      <c r="P299" s="6" t="s">
        <v>2197</v>
      </c>
      <c r="Q299" s="6" t="str">
        <f>IFERROR(LEFT(C299, FIND("|",C299)-1),C299)</f>
        <v>Electronics</v>
      </c>
      <c r="R299" s="41">
        <f>E299*K299</f>
        <v>52200000</v>
      </c>
      <c r="S299" s="31">
        <f t="shared" si="19"/>
        <v>130500</v>
      </c>
      <c r="T299" s="6" t="str">
        <f>TRIM(RIGHT(C299,LEN(C299)-FIND("@",SUBSTITUTE(C299,"|","@",LEN(C299)-LEN(SUBSTITUTE(C299,"|",""))))))</f>
        <v>MicroSD</v>
      </c>
      <c r="U299" s="33">
        <v>1600</v>
      </c>
    </row>
    <row r="300" spans="1:21">
      <c r="A300" s="5" t="s">
        <v>3815</v>
      </c>
      <c r="B300" s="6" t="s">
        <v>3816</v>
      </c>
      <c r="C300" s="6" t="s">
        <v>3817</v>
      </c>
      <c r="D300" s="24">
        <v>119</v>
      </c>
      <c r="E300" s="36">
        <v>499</v>
      </c>
      <c r="F300" s="36" t="str">
        <f t="shared" si="16"/>
        <v>200-500</v>
      </c>
      <c r="G300" s="27">
        <v>0.76</v>
      </c>
      <c r="H300" s="27" t="str">
        <f t="shared" si="17"/>
        <v>&gt;50%</v>
      </c>
      <c r="I300" s="14" t="str">
        <f>IF(G300&lt;0.5,"&lt;50%","&gt;=50%")</f>
        <v>&gt;=50%</v>
      </c>
      <c r="J300" s="21">
        <v>4.3</v>
      </c>
      <c r="K300" s="7">
        <v>15032</v>
      </c>
      <c r="L300" s="7">
        <f t="shared" si="18"/>
        <v>2</v>
      </c>
      <c r="M300" s="6" t="s">
        <v>3818</v>
      </c>
      <c r="N300" s="6" t="s">
        <v>3819</v>
      </c>
      <c r="O300" s="6" t="s">
        <v>3820</v>
      </c>
      <c r="P300" s="6" t="s">
        <v>3821</v>
      </c>
      <c r="Q300" s="6" t="str">
        <f>IFERROR(LEFT(C300, FIND("|",C300)-1),C300)</f>
        <v>Electronics</v>
      </c>
      <c r="R300" s="41">
        <f>E300*K300</f>
        <v>7500968</v>
      </c>
      <c r="S300" s="31">
        <f t="shared" si="19"/>
        <v>64637.599999999999</v>
      </c>
      <c r="T300" s="6" t="str">
        <f>TRIM(RIGHT(C300,LEN(C300)-FIND("@",SUBSTITUTE(C300,"|","@",LEN(C300)-LEN(SUBSTITUTE(C300,"|",""))))))</f>
        <v>Cases</v>
      </c>
      <c r="U300" s="33">
        <v>499</v>
      </c>
    </row>
    <row r="301" spans="1:21">
      <c r="A301" s="5" t="s">
        <v>565</v>
      </c>
      <c r="B301" s="6" t="s">
        <v>566</v>
      </c>
      <c r="C301" s="6" t="s">
        <v>282</v>
      </c>
      <c r="D301" s="24">
        <v>299</v>
      </c>
      <c r="E301" s="36">
        <v>899</v>
      </c>
      <c r="F301" s="36" t="str">
        <f t="shared" si="16"/>
        <v>&gt;500</v>
      </c>
      <c r="G301" s="27">
        <v>0.67</v>
      </c>
      <c r="H301" s="27" t="str">
        <f t="shared" si="17"/>
        <v>&gt;50%</v>
      </c>
      <c r="I301" s="14" t="str">
        <f>IF(G301&lt;0.5,"&lt;50%","&gt;=50%")</f>
        <v>&gt;=50%</v>
      </c>
      <c r="J301" s="21">
        <v>4</v>
      </c>
      <c r="K301" s="7">
        <v>1588</v>
      </c>
      <c r="L301" s="7">
        <f t="shared" si="18"/>
        <v>2</v>
      </c>
      <c r="M301" s="6" t="s">
        <v>567</v>
      </c>
      <c r="N301" s="6" t="s">
        <v>568</v>
      </c>
      <c r="O301" s="6" t="s">
        <v>569</v>
      </c>
      <c r="P301" s="6" t="s">
        <v>570</v>
      </c>
      <c r="Q301" s="6" t="str">
        <f>IFERROR(LEFT(C301, FIND("|",C301)-1),C301)</f>
        <v>Electronics</v>
      </c>
      <c r="R301" s="41">
        <f>E301*K301</f>
        <v>1427612</v>
      </c>
      <c r="S301" s="31">
        <f t="shared" si="19"/>
        <v>6352</v>
      </c>
      <c r="T301" s="6" t="str">
        <f>TRIM(RIGHT(C301,LEN(C301)-FIND("@",SUBSTITUTE(C301,"|","@",LEN(C301)-LEN(SUBSTITUTE(C301,"|",""))))))</f>
        <v>RemoteControls</v>
      </c>
      <c r="U301" s="33">
        <v>899</v>
      </c>
    </row>
    <row r="302" spans="1:21">
      <c r="A302" s="5" t="s">
        <v>1371</v>
      </c>
      <c r="B302" s="6" t="s">
        <v>1372</v>
      </c>
      <c r="C302" s="6" t="s">
        <v>13</v>
      </c>
      <c r="D302" s="24">
        <v>789</v>
      </c>
      <c r="E302" s="36">
        <v>1999</v>
      </c>
      <c r="F302" s="36" t="str">
        <f t="shared" si="16"/>
        <v>&gt;500</v>
      </c>
      <c r="G302" s="27">
        <v>0.61</v>
      </c>
      <c r="H302" s="27" t="str">
        <f t="shared" si="17"/>
        <v>&gt;50%</v>
      </c>
      <c r="I302" s="14" t="str">
        <f>IF(G302&lt;0.5,"&lt;50%","&gt;=50%")</f>
        <v>&gt;=50%</v>
      </c>
      <c r="J302" s="21">
        <v>4.2</v>
      </c>
      <c r="K302" s="7">
        <v>34540</v>
      </c>
      <c r="L302" s="7">
        <f t="shared" si="18"/>
        <v>2</v>
      </c>
      <c r="M302" s="6" t="s">
        <v>1373</v>
      </c>
      <c r="N302" s="6" t="s">
        <v>1374</v>
      </c>
      <c r="O302" s="6" t="s">
        <v>1375</v>
      </c>
      <c r="P302" s="6" t="s">
        <v>1376</v>
      </c>
      <c r="Q302" s="6" t="str">
        <f>IFERROR(LEFT(C302, FIND("|",C302)-1),C302)</f>
        <v>Computers&amp;Accessories</v>
      </c>
      <c r="R302" s="41">
        <f>E302*K302</f>
        <v>69045460</v>
      </c>
      <c r="S302" s="31">
        <f t="shared" si="19"/>
        <v>145068</v>
      </c>
      <c r="T302" s="6" t="str">
        <f>TRIM(RIGHT(C302,LEN(C302)-FIND("@",SUBSTITUTE(C302,"|","@",LEN(C302)-LEN(SUBSTITUTE(C302,"|",""))))))</f>
        <v>USBCables</v>
      </c>
      <c r="U302" s="33">
        <v>1999</v>
      </c>
    </row>
    <row r="303" spans="1:21">
      <c r="A303" s="5" t="s">
        <v>6105</v>
      </c>
      <c r="B303" s="6" t="s">
        <v>6106</v>
      </c>
      <c r="C303" s="6" t="s">
        <v>5243</v>
      </c>
      <c r="D303" s="24">
        <v>4280</v>
      </c>
      <c r="E303" s="36">
        <v>5995</v>
      </c>
      <c r="F303" s="36" t="str">
        <f t="shared" si="16"/>
        <v>&gt;500</v>
      </c>
      <c r="G303" s="27">
        <v>0.28999999999999998</v>
      </c>
      <c r="H303" s="27" t="str">
        <f t="shared" si="17"/>
        <v>25-50%</v>
      </c>
      <c r="I303" s="14" t="str">
        <f>IF(G303&lt;0.5,"&lt;50%","&gt;=50%")</f>
        <v>&lt;50%</v>
      </c>
      <c r="J303" s="21">
        <v>3.8</v>
      </c>
      <c r="K303" s="7">
        <v>2112</v>
      </c>
      <c r="L303" s="7">
        <f t="shared" si="18"/>
        <v>2</v>
      </c>
      <c r="M303" s="6" t="s">
        <v>6107</v>
      </c>
      <c r="N303" s="6" t="s">
        <v>6108</v>
      </c>
      <c r="O303" s="6" t="s">
        <v>6109</v>
      </c>
      <c r="P303" s="6" t="s">
        <v>6110</v>
      </c>
      <c r="Q303" s="6" t="str">
        <f>IFERROR(LEFT(C303, FIND("|",C303)-1),C303)</f>
        <v>Home&amp;Kitchen</v>
      </c>
      <c r="R303" s="41">
        <f>E303*K303</f>
        <v>12661440</v>
      </c>
      <c r="S303" s="31">
        <f t="shared" si="19"/>
        <v>8025.5999999999995</v>
      </c>
      <c r="T303" s="6" t="str">
        <f>TRIM(RIGHT(C303,LEN(C303)-FIND("@",SUBSTITUTE(C303,"|","@",LEN(C303)-LEN(SUBSTITUTE(C303,"|",""))))))</f>
        <v>SteamIrons</v>
      </c>
      <c r="U303" s="33">
        <v>5995</v>
      </c>
    </row>
    <row r="304" spans="1:21">
      <c r="A304" s="5" t="s">
        <v>6363</v>
      </c>
      <c r="B304" s="6" t="s">
        <v>6364</v>
      </c>
      <c r="C304" s="6" t="s">
        <v>5243</v>
      </c>
      <c r="D304" s="24">
        <v>7799</v>
      </c>
      <c r="E304" s="36">
        <v>8995</v>
      </c>
      <c r="F304" s="36" t="str">
        <f t="shared" si="16"/>
        <v>&gt;500</v>
      </c>
      <c r="G304" s="27">
        <v>0.13</v>
      </c>
      <c r="H304" s="27" t="str">
        <f t="shared" si="17"/>
        <v>10-25%</v>
      </c>
      <c r="I304" s="14" t="str">
        <f>IF(G304&lt;0.5,"&lt;50%","&gt;=50%")</f>
        <v>&lt;50%</v>
      </c>
      <c r="J304" s="21">
        <v>4</v>
      </c>
      <c r="K304" s="7">
        <v>3160</v>
      </c>
      <c r="L304" s="7">
        <f t="shared" si="18"/>
        <v>2</v>
      </c>
      <c r="M304" s="6" t="s">
        <v>6365</v>
      </c>
      <c r="N304" s="6" t="s">
        <v>6366</v>
      </c>
      <c r="O304" s="6" t="s">
        <v>6367</v>
      </c>
      <c r="P304" s="6" t="s">
        <v>6368</v>
      </c>
      <c r="Q304" s="6" t="str">
        <f>IFERROR(LEFT(C304, FIND("|",C304)-1),C304)</f>
        <v>Home&amp;Kitchen</v>
      </c>
      <c r="R304" s="41">
        <f>E304*K304</f>
        <v>28424200</v>
      </c>
      <c r="S304" s="31">
        <f t="shared" si="19"/>
        <v>12640</v>
      </c>
      <c r="T304" s="6" t="str">
        <f>TRIM(RIGHT(C304,LEN(C304)-FIND("@",SUBSTITUTE(C304,"|","@",LEN(C304)-LEN(SUBSTITUTE(C304,"|",""))))))</f>
        <v>SteamIrons</v>
      </c>
      <c r="U304" s="33">
        <v>8995</v>
      </c>
    </row>
    <row r="305" spans="1:21">
      <c r="A305" s="5" t="s">
        <v>1383</v>
      </c>
      <c r="B305" s="6" t="s">
        <v>1384</v>
      </c>
      <c r="C305" s="6" t="s">
        <v>13</v>
      </c>
      <c r="D305" s="24">
        <v>325</v>
      </c>
      <c r="E305" s="36">
        <v>1099</v>
      </c>
      <c r="F305" s="36" t="str">
        <f t="shared" si="16"/>
        <v>&gt;500</v>
      </c>
      <c r="G305" s="27">
        <v>0.7</v>
      </c>
      <c r="H305" s="27" t="str">
        <f t="shared" si="17"/>
        <v>&gt;50%</v>
      </c>
      <c r="I305" s="14" t="str">
        <f>IF(G305&lt;0.5,"&lt;50%","&gt;=50%")</f>
        <v>&gt;=50%</v>
      </c>
      <c r="J305" s="21">
        <v>4.2</v>
      </c>
      <c r="K305" s="7">
        <v>10576</v>
      </c>
      <c r="L305" s="7">
        <f t="shared" si="18"/>
        <v>2</v>
      </c>
      <c r="M305" s="6" t="s">
        <v>1385</v>
      </c>
      <c r="N305" s="6" t="s">
        <v>481</v>
      </c>
      <c r="O305" s="6" t="s">
        <v>482</v>
      </c>
      <c r="P305" s="6" t="s">
        <v>483</v>
      </c>
      <c r="Q305" s="6" t="str">
        <f>IFERROR(LEFT(C305, FIND("|",C305)-1),C305)</f>
        <v>Computers&amp;Accessories</v>
      </c>
      <c r="R305" s="41">
        <f>E305*K305</f>
        <v>11623024</v>
      </c>
      <c r="S305" s="31">
        <f t="shared" si="19"/>
        <v>44419.200000000004</v>
      </c>
      <c r="T305" s="6" t="str">
        <f>TRIM(RIGHT(C305,LEN(C305)-FIND("@",SUBSTITUTE(C305,"|","@",LEN(C305)-LEN(SUBSTITUTE(C305,"|",""))))))</f>
        <v>USBCables</v>
      </c>
      <c r="U305" s="33">
        <v>1099</v>
      </c>
    </row>
    <row r="306" spans="1:21">
      <c r="A306" s="5" t="s">
        <v>7171</v>
      </c>
      <c r="B306" s="6" t="s">
        <v>7172</v>
      </c>
      <c r="C306" s="6" t="s">
        <v>5679</v>
      </c>
      <c r="D306" s="24">
        <v>249</v>
      </c>
      <c r="E306" s="36">
        <v>400</v>
      </c>
      <c r="F306" s="36" t="str">
        <f t="shared" si="16"/>
        <v>200-500</v>
      </c>
      <c r="G306" s="27">
        <v>0.38</v>
      </c>
      <c r="H306" s="27" t="str">
        <f t="shared" si="17"/>
        <v>25-50%</v>
      </c>
      <c r="I306" s="14" t="str">
        <f>IF(G306&lt;0.5,"&lt;50%","&gt;=50%")</f>
        <v>&lt;50%</v>
      </c>
      <c r="J306" s="21">
        <v>4.0999999999999996</v>
      </c>
      <c r="K306" s="7">
        <v>693</v>
      </c>
      <c r="L306" s="7">
        <f t="shared" si="18"/>
        <v>1</v>
      </c>
      <c r="M306" s="6" t="s">
        <v>7173</v>
      </c>
      <c r="N306" s="6" t="s">
        <v>7174</v>
      </c>
      <c r="O306" s="6" t="s">
        <v>7175</v>
      </c>
      <c r="P306" s="6" t="s">
        <v>7176</v>
      </c>
      <c r="Q306" s="6" t="str">
        <f>IFERROR(LEFT(C306, FIND("|",C306)-1),C306)</f>
        <v>Home&amp;Kitchen</v>
      </c>
      <c r="R306" s="41">
        <f>E306*K306</f>
        <v>277200</v>
      </c>
      <c r="S306" s="31">
        <f t="shared" si="19"/>
        <v>2841.2999999999997</v>
      </c>
      <c r="T306" s="6" t="str">
        <f>TRIM(RIGHT(C306,LEN(C306)-FIND("@",SUBSTITUTE(C306,"|","@",LEN(C306)-LEN(SUBSTITUTE(C306,"|",""))))))</f>
        <v>DripCoffeeMachines</v>
      </c>
      <c r="U306" s="33">
        <v>400</v>
      </c>
    </row>
    <row r="307" spans="1:21">
      <c r="A307" s="5" t="s">
        <v>7029</v>
      </c>
      <c r="B307" s="6" t="s">
        <v>7030</v>
      </c>
      <c r="C307" s="6" t="s">
        <v>5022</v>
      </c>
      <c r="D307" s="24">
        <v>949</v>
      </c>
      <c r="E307" s="36">
        <v>2385</v>
      </c>
      <c r="F307" s="36" t="str">
        <f t="shared" si="16"/>
        <v>&gt;500</v>
      </c>
      <c r="G307" s="27">
        <v>0.6</v>
      </c>
      <c r="H307" s="27" t="str">
        <f t="shared" si="17"/>
        <v>&gt;50%</v>
      </c>
      <c r="I307" s="14" t="str">
        <f>IF(G307&lt;0.5,"&lt;50%","&gt;=50%")</f>
        <v>&gt;=50%</v>
      </c>
      <c r="J307" s="21">
        <v>4.0999999999999996</v>
      </c>
      <c r="K307" s="7">
        <v>2311</v>
      </c>
      <c r="L307" s="7">
        <f t="shared" si="18"/>
        <v>2</v>
      </c>
      <c r="M307" s="6" t="s">
        <v>7031</v>
      </c>
      <c r="N307" s="6" t="s">
        <v>7032</v>
      </c>
      <c r="O307" s="6" t="s">
        <v>7033</v>
      </c>
      <c r="P307" s="6" t="s">
        <v>7034</v>
      </c>
      <c r="Q307" s="6" t="str">
        <f>IFERROR(LEFT(C307, FIND("|",C307)-1),C307)</f>
        <v>Home&amp;Kitchen</v>
      </c>
      <c r="R307" s="41">
        <f>E307*K307</f>
        <v>5511735</v>
      </c>
      <c r="S307" s="31">
        <f t="shared" si="19"/>
        <v>9475.0999999999985</v>
      </c>
      <c r="T307" s="6" t="str">
        <f>TRIM(RIGHT(C307,LEN(C307)-FIND("@",SUBSTITUTE(C307,"|","@",LEN(C307)-LEN(SUBSTITUTE(C307,"|",""))))))</f>
        <v>ElectricKettles</v>
      </c>
      <c r="U307" s="33">
        <v>2385</v>
      </c>
    </row>
    <row r="308" spans="1:21">
      <c r="A308" s="5" t="s">
        <v>7608</v>
      </c>
      <c r="B308" s="6" t="s">
        <v>7609</v>
      </c>
      <c r="C308" s="6" t="s">
        <v>7610</v>
      </c>
      <c r="D308" s="24">
        <v>253</v>
      </c>
      <c r="E308" s="36">
        <v>500</v>
      </c>
      <c r="F308" s="36" t="str">
        <f t="shared" si="16"/>
        <v>200-500</v>
      </c>
      <c r="G308" s="27">
        <v>0.49</v>
      </c>
      <c r="H308" s="27" t="str">
        <f t="shared" si="17"/>
        <v>25-50%</v>
      </c>
      <c r="I308" s="14" t="str">
        <f>IF(G308&lt;0.5,"&lt;50%","&gt;=50%")</f>
        <v>&lt;50%</v>
      </c>
      <c r="J308" s="21">
        <v>4.3</v>
      </c>
      <c r="K308" s="7">
        <v>2664</v>
      </c>
      <c r="L308" s="7">
        <f t="shared" si="18"/>
        <v>2</v>
      </c>
      <c r="M308" s="6" t="s">
        <v>7611</v>
      </c>
      <c r="N308" s="6" t="s">
        <v>7612</v>
      </c>
      <c r="O308" s="6" t="s">
        <v>7613</v>
      </c>
      <c r="P308" s="6" t="s">
        <v>7614</v>
      </c>
      <c r="Q308" s="6" t="str">
        <f>IFERROR(LEFT(C308, FIND("|",C308)-1),C308)</f>
        <v>Home&amp;Kitchen</v>
      </c>
      <c r="R308" s="41">
        <f>E308*K308</f>
        <v>1332000</v>
      </c>
      <c r="S308" s="31">
        <f t="shared" si="19"/>
        <v>11455.199999999999</v>
      </c>
      <c r="T308" s="6" t="str">
        <f>TRIM(RIGHT(C308,LEN(C308)-FIND("@",SUBSTITUTE(C308,"|","@",LEN(C308)-LEN(SUBSTITUTE(C308,"|",""))))))</f>
        <v>HandheldBags</v>
      </c>
      <c r="U308" s="33">
        <v>500</v>
      </c>
    </row>
    <row r="309" spans="1:21">
      <c r="A309" s="5" t="s">
        <v>7413</v>
      </c>
      <c r="B309" s="6" t="s">
        <v>7414</v>
      </c>
      <c r="C309" s="6" t="s">
        <v>5972</v>
      </c>
      <c r="D309" s="24">
        <v>8699</v>
      </c>
      <c r="E309" s="36">
        <v>13049</v>
      </c>
      <c r="F309" s="36" t="str">
        <f t="shared" si="16"/>
        <v>&gt;500</v>
      </c>
      <c r="G309" s="27">
        <v>0.33</v>
      </c>
      <c r="H309" s="27" t="str">
        <f t="shared" si="17"/>
        <v>25-50%</v>
      </c>
      <c r="I309" s="14" t="str">
        <f>IF(G309&lt;0.5,"&lt;50%","&gt;=50%")</f>
        <v>&lt;50%</v>
      </c>
      <c r="J309" s="21">
        <v>4.3</v>
      </c>
      <c r="K309" s="7">
        <v>5891</v>
      </c>
      <c r="L309" s="7">
        <f t="shared" si="18"/>
        <v>2</v>
      </c>
      <c r="M309" s="6" t="s">
        <v>7415</v>
      </c>
      <c r="N309" s="6" t="s">
        <v>7416</v>
      </c>
      <c r="O309" s="6" t="s">
        <v>7417</v>
      </c>
      <c r="P309" s="6" t="s">
        <v>7418</v>
      </c>
      <c r="Q309" s="6" t="str">
        <f>IFERROR(LEFT(C309, FIND("|",C309)-1),C309)</f>
        <v>Home&amp;Kitchen</v>
      </c>
      <c r="R309" s="41">
        <f>E309*K309</f>
        <v>76871659</v>
      </c>
      <c r="S309" s="31">
        <f t="shared" si="19"/>
        <v>25331.3</v>
      </c>
      <c r="T309" s="6" t="str">
        <f>TRIM(RIGHT(C309,LEN(C309)-FIND("@",SUBSTITUTE(C309,"|","@",LEN(C309)-LEN(SUBSTITUTE(C309,"|",""))))))</f>
        <v>WaterFilters&amp;Purifiers</v>
      </c>
      <c r="U309" s="33">
        <v>13049</v>
      </c>
    </row>
    <row r="310" spans="1:21">
      <c r="A310" s="5" t="s">
        <v>6087</v>
      </c>
      <c r="B310" s="6" t="s">
        <v>6088</v>
      </c>
      <c r="C310" s="6" t="s">
        <v>5268</v>
      </c>
      <c r="D310" s="24">
        <v>3299</v>
      </c>
      <c r="E310" s="36">
        <v>6500</v>
      </c>
      <c r="F310" s="36" t="str">
        <f t="shared" si="16"/>
        <v>&gt;500</v>
      </c>
      <c r="G310" s="27">
        <v>0.49</v>
      </c>
      <c r="H310" s="27" t="str">
        <f t="shared" si="17"/>
        <v>25-50%</v>
      </c>
      <c r="I310" s="14" t="str">
        <f>IF(G310&lt;0.5,"&lt;50%","&gt;=50%")</f>
        <v>&lt;50%</v>
      </c>
      <c r="J310" s="21">
        <v>3.7</v>
      </c>
      <c r="K310" s="7">
        <v>11217</v>
      </c>
      <c r="L310" s="7">
        <f t="shared" si="18"/>
        <v>2</v>
      </c>
      <c r="M310" s="6" t="s">
        <v>6089</v>
      </c>
      <c r="N310" s="6" t="s">
        <v>6090</v>
      </c>
      <c r="O310" s="6" t="s">
        <v>6091</v>
      </c>
      <c r="P310" s="6" t="s">
        <v>6092</v>
      </c>
      <c r="Q310" s="6" t="str">
        <f>IFERROR(LEFT(C310, FIND("|",C310)-1),C310)</f>
        <v>Home&amp;Kitchen</v>
      </c>
      <c r="R310" s="41">
        <f>E310*K310</f>
        <v>72910500</v>
      </c>
      <c r="S310" s="31">
        <f t="shared" si="19"/>
        <v>41502.9</v>
      </c>
      <c r="T310" s="6" t="str">
        <f>TRIM(RIGHT(C310,LEN(C310)-FIND("@",SUBSTITUTE(C310,"|","@",LEN(C310)-LEN(SUBSTITUTE(C310,"|",""))))))</f>
        <v>JuicerMixerGrinders</v>
      </c>
      <c r="U310" s="33">
        <v>6500</v>
      </c>
    </row>
    <row r="311" spans="1:21">
      <c r="A311" s="5" t="s">
        <v>5970</v>
      </c>
      <c r="B311" s="6" t="s">
        <v>5971</v>
      </c>
      <c r="C311" s="6" t="s">
        <v>5972</v>
      </c>
      <c r="D311" s="24">
        <v>698</v>
      </c>
      <c r="E311" s="36">
        <v>699</v>
      </c>
      <c r="F311" s="36" t="str">
        <f t="shared" si="16"/>
        <v>&gt;500</v>
      </c>
      <c r="G311" s="27">
        <v>0</v>
      </c>
      <c r="H311" s="27" t="str">
        <f t="shared" si="17"/>
        <v>10%</v>
      </c>
      <c r="I311" s="14" t="str">
        <f>IF(G311&lt;0.5,"&lt;50%","&gt;=50%")</f>
        <v>&lt;50%</v>
      </c>
      <c r="J311" s="21">
        <v>4.2</v>
      </c>
      <c r="K311" s="7">
        <v>3160</v>
      </c>
      <c r="L311" s="7">
        <f t="shared" si="18"/>
        <v>2</v>
      </c>
      <c r="M311" s="6" t="s">
        <v>5973</v>
      </c>
      <c r="N311" s="6" t="s">
        <v>5974</v>
      </c>
      <c r="O311" s="6" t="s">
        <v>5975</v>
      </c>
      <c r="P311" s="6" t="s">
        <v>5976</v>
      </c>
      <c r="Q311" s="6" t="str">
        <f>IFERROR(LEFT(C311, FIND("|",C311)-1),C311)</f>
        <v>Home&amp;Kitchen</v>
      </c>
      <c r="R311" s="41">
        <f>E311*K311</f>
        <v>2208840</v>
      </c>
      <c r="S311" s="31">
        <f t="shared" si="19"/>
        <v>13272</v>
      </c>
      <c r="T311" s="6" t="str">
        <f>TRIM(RIGHT(C311,LEN(C311)-FIND("@",SUBSTITUTE(C311,"|","@",LEN(C311)-LEN(SUBSTITUTE(C311,"|",""))))))</f>
        <v>WaterFilters&amp;Purifiers</v>
      </c>
      <c r="U311" s="33">
        <v>699</v>
      </c>
    </row>
    <row r="312" spans="1:21">
      <c r="A312" s="5" t="s">
        <v>7103</v>
      </c>
      <c r="B312" s="6" t="s">
        <v>7104</v>
      </c>
      <c r="C312" s="6" t="s">
        <v>5134</v>
      </c>
      <c r="D312" s="24">
        <v>2699</v>
      </c>
      <c r="E312" s="36">
        <v>3799</v>
      </c>
      <c r="F312" s="36" t="str">
        <f t="shared" si="16"/>
        <v>&gt;500</v>
      </c>
      <c r="G312" s="27">
        <v>0.28999999999999998</v>
      </c>
      <c r="H312" s="27" t="str">
        <f t="shared" si="17"/>
        <v>25-50%</v>
      </c>
      <c r="I312" s="14" t="str">
        <f>IF(G312&lt;0.5,"&lt;50%","&gt;=50%")</f>
        <v>&lt;50%</v>
      </c>
      <c r="J312" s="21">
        <v>4</v>
      </c>
      <c r="K312" s="7">
        <v>727</v>
      </c>
      <c r="L312" s="7">
        <f t="shared" si="18"/>
        <v>1</v>
      </c>
      <c r="M312" s="6" t="s">
        <v>7105</v>
      </c>
      <c r="N312" s="6" t="s">
        <v>7106</v>
      </c>
      <c r="O312" s="6" t="s">
        <v>7107</v>
      </c>
      <c r="P312" s="6" t="s">
        <v>7108</v>
      </c>
      <c r="Q312" s="6" t="str">
        <f>IFERROR(LEFT(C312, FIND("|",C312)-1),C312)</f>
        <v>Home&amp;Kitchen</v>
      </c>
      <c r="R312" s="41">
        <f>E312*K312</f>
        <v>2761873</v>
      </c>
      <c r="S312" s="31">
        <f t="shared" si="19"/>
        <v>2908</v>
      </c>
      <c r="T312" s="6" t="str">
        <f>TRIM(RIGHT(C312,LEN(C312)-FIND("@",SUBSTITUTE(C312,"|","@",LEN(C312)-LEN(SUBSTITUTE(C312,"|",""))))))</f>
        <v>InstantWaterHeaters</v>
      </c>
      <c r="U312" s="33">
        <v>3799</v>
      </c>
    </row>
    <row r="313" spans="1:21">
      <c r="A313" s="5" t="s">
        <v>3956</v>
      </c>
      <c r="B313" s="6" t="s">
        <v>3957</v>
      </c>
      <c r="C313" s="6" t="s">
        <v>3958</v>
      </c>
      <c r="D313" s="24">
        <v>1815</v>
      </c>
      <c r="E313" s="36">
        <v>3100</v>
      </c>
      <c r="F313" s="36" t="str">
        <f t="shared" si="16"/>
        <v>&gt;500</v>
      </c>
      <c r="G313" s="27">
        <v>0.41</v>
      </c>
      <c r="H313" s="27" t="str">
        <f t="shared" si="17"/>
        <v>25-50%</v>
      </c>
      <c r="I313" s="14" t="str">
        <f>IF(G313&lt;0.5,"&lt;50%","&gt;=50%")</f>
        <v>&lt;50%</v>
      </c>
      <c r="J313" s="21">
        <v>4.5</v>
      </c>
      <c r="K313" s="7">
        <v>92925</v>
      </c>
      <c r="L313" s="7">
        <f t="shared" si="18"/>
        <v>2</v>
      </c>
      <c r="M313" s="6" t="s">
        <v>3959</v>
      </c>
      <c r="N313" s="6" t="s">
        <v>3960</v>
      </c>
      <c r="O313" s="6" t="s">
        <v>3961</v>
      </c>
      <c r="P313" s="6" t="s">
        <v>3962</v>
      </c>
      <c r="Q313" s="6" t="str">
        <f>IFERROR(LEFT(C313, FIND("|",C313)-1),C313)</f>
        <v>Computers&amp;Accessories</v>
      </c>
      <c r="R313" s="41">
        <f>E313*K313</f>
        <v>288067500</v>
      </c>
      <c r="S313" s="31">
        <f t="shared" si="19"/>
        <v>418162.5</v>
      </c>
      <c r="T313" s="6" t="str">
        <f>TRIM(RIGHT(C313,LEN(C313)-FIND("@",SUBSTITUTE(C313,"|","@",LEN(C313)-LEN(SUBSTITUTE(C313,"|",""))))))</f>
        <v>InternalSolidStateDrives</v>
      </c>
      <c r="U313" s="33">
        <v>3100</v>
      </c>
    </row>
    <row r="314" spans="1:21">
      <c r="A314" s="5" t="s">
        <v>4499</v>
      </c>
      <c r="B314" s="6" t="s">
        <v>4500</v>
      </c>
      <c r="C314" s="6" t="s">
        <v>3577</v>
      </c>
      <c r="D314" s="24">
        <v>330</v>
      </c>
      <c r="E314" s="36">
        <v>499</v>
      </c>
      <c r="F314" s="36" t="str">
        <f t="shared" si="16"/>
        <v>200-500</v>
      </c>
      <c r="G314" s="27">
        <v>0.34</v>
      </c>
      <c r="H314" s="27" t="str">
        <f t="shared" si="17"/>
        <v>25-50%</v>
      </c>
      <c r="I314" s="14" t="str">
        <f>IF(G314&lt;0.5,"&lt;50%","&gt;=50%")</f>
        <v>&lt;50%</v>
      </c>
      <c r="J314" s="21">
        <v>3.7</v>
      </c>
      <c r="K314" s="7">
        <v>8566</v>
      </c>
      <c r="L314" s="7">
        <f t="shared" si="18"/>
        <v>2</v>
      </c>
      <c r="M314" s="6" t="s">
        <v>4501</v>
      </c>
      <c r="N314" s="6" t="s">
        <v>4502</v>
      </c>
      <c r="O314" s="6" t="s">
        <v>4503</v>
      </c>
      <c r="P314" s="6" t="s">
        <v>4504</v>
      </c>
      <c r="Q314" s="6" t="str">
        <f>IFERROR(LEFT(C314, FIND("|",C314)-1),C314)</f>
        <v>Computers&amp;Accessories</v>
      </c>
      <c r="R314" s="41">
        <f>E314*K314</f>
        <v>4274434</v>
      </c>
      <c r="S314" s="31">
        <f t="shared" si="19"/>
        <v>31694.2</v>
      </c>
      <c r="T314" s="6" t="str">
        <f>TRIM(RIGHT(C314,LEN(C314)-FIND("@",SUBSTITUTE(C314,"|","@",LEN(C314)-LEN(SUBSTITUTE(C314,"|",""))))))</f>
        <v>USBHubs</v>
      </c>
      <c r="U314" s="33">
        <v>499</v>
      </c>
    </row>
    <row r="315" spans="1:21">
      <c r="A315" s="5" t="s">
        <v>7377</v>
      </c>
      <c r="B315" s="6" t="s">
        <v>7378</v>
      </c>
      <c r="C315" s="6" t="s">
        <v>5160</v>
      </c>
      <c r="D315" s="24">
        <v>1199</v>
      </c>
      <c r="E315" s="36">
        <v>1899</v>
      </c>
      <c r="F315" s="36" t="str">
        <f t="shared" si="16"/>
        <v>&gt;500</v>
      </c>
      <c r="G315" s="27">
        <v>0.37</v>
      </c>
      <c r="H315" s="27" t="str">
        <f t="shared" si="17"/>
        <v>25-50%</v>
      </c>
      <c r="I315" s="14" t="str">
        <f>IF(G315&lt;0.5,"&lt;50%","&gt;=50%")</f>
        <v>&lt;50%</v>
      </c>
      <c r="J315" s="21">
        <v>4.2</v>
      </c>
      <c r="K315" s="7">
        <v>3858</v>
      </c>
      <c r="L315" s="7">
        <f t="shared" si="18"/>
        <v>2</v>
      </c>
      <c r="M315" s="6" t="s">
        <v>7379</v>
      </c>
      <c r="N315" s="6" t="s">
        <v>7380</v>
      </c>
      <c r="O315" s="6" t="s">
        <v>7381</v>
      </c>
      <c r="P315" s="6" t="s">
        <v>7382</v>
      </c>
      <c r="Q315" s="6" t="str">
        <f>IFERROR(LEFT(C315, FIND("|",C315)-1),C315)</f>
        <v>Home&amp;Kitchen</v>
      </c>
      <c r="R315" s="41">
        <f>E315*K315</f>
        <v>7326342</v>
      </c>
      <c r="S315" s="31">
        <f t="shared" si="19"/>
        <v>16203.6</v>
      </c>
      <c r="T315" s="6" t="str">
        <f>TRIM(RIGHT(C315,LEN(C315)-FIND("@",SUBSTITUTE(C315,"|","@",LEN(C315)-LEN(SUBSTITUTE(C315,"|",""))))))</f>
        <v>Kettle&amp;ToasterSets</v>
      </c>
      <c r="U315" s="33">
        <v>1899</v>
      </c>
    </row>
    <row r="316" spans="1:21">
      <c r="A316" s="5" t="s">
        <v>5939</v>
      </c>
      <c r="B316" s="6" t="s">
        <v>5940</v>
      </c>
      <c r="C316" s="6" t="s">
        <v>5160</v>
      </c>
      <c r="D316" s="24">
        <v>1199</v>
      </c>
      <c r="E316" s="36">
        <v>1950</v>
      </c>
      <c r="F316" s="36" t="str">
        <f t="shared" si="16"/>
        <v>&gt;500</v>
      </c>
      <c r="G316" s="27">
        <v>0.39</v>
      </c>
      <c r="H316" s="27" t="str">
        <f t="shared" si="17"/>
        <v>25-50%</v>
      </c>
      <c r="I316" s="14" t="str">
        <f>IF(G316&lt;0.5,"&lt;50%","&gt;=50%")</f>
        <v>&lt;50%</v>
      </c>
      <c r="J316" s="21">
        <v>3.9</v>
      </c>
      <c r="K316" s="7">
        <v>2832</v>
      </c>
      <c r="L316" s="7">
        <f t="shared" si="18"/>
        <v>2</v>
      </c>
      <c r="M316" s="6" t="s">
        <v>5941</v>
      </c>
      <c r="N316" s="6" t="s">
        <v>5942</v>
      </c>
      <c r="O316" s="6" t="s">
        <v>5943</v>
      </c>
      <c r="P316" s="6" t="s">
        <v>5944</v>
      </c>
      <c r="Q316" s="6" t="str">
        <f>IFERROR(LEFT(C316, FIND("|",C316)-1),C316)</f>
        <v>Home&amp;Kitchen</v>
      </c>
      <c r="R316" s="41">
        <f>E316*K316</f>
        <v>5522400</v>
      </c>
      <c r="S316" s="31">
        <f t="shared" si="19"/>
        <v>11044.8</v>
      </c>
      <c r="T316" s="6" t="str">
        <f>TRIM(RIGHT(C316,LEN(C316)-FIND("@",SUBSTITUTE(C316,"|","@",LEN(C316)-LEN(SUBSTITUTE(C316,"|",""))))))</f>
        <v>Kettle&amp;ToasterSets</v>
      </c>
      <c r="U316" s="33">
        <v>1950</v>
      </c>
    </row>
    <row r="317" spans="1:21">
      <c r="A317" s="5" t="s">
        <v>5322</v>
      </c>
      <c r="B317" s="6" t="s">
        <v>5323</v>
      </c>
      <c r="C317" s="6" t="s">
        <v>5324</v>
      </c>
      <c r="D317" s="24">
        <v>379</v>
      </c>
      <c r="E317" s="36">
        <v>999</v>
      </c>
      <c r="F317" s="36" t="str">
        <f t="shared" si="16"/>
        <v>&gt;500</v>
      </c>
      <c r="G317" s="27">
        <v>0.62</v>
      </c>
      <c r="H317" s="27" t="str">
        <f t="shared" si="17"/>
        <v>&gt;50%</v>
      </c>
      <c r="I317" s="14" t="str">
        <f>IF(G317&lt;0.5,"&lt;50%","&gt;=50%")</f>
        <v>&gt;=50%</v>
      </c>
      <c r="J317" s="21">
        <v>4.3</v>
      </c>
      <c r="K317" s="7">
        <v>3096</v>
      </c>
      <c r="L317" s="7">
        <f t="shared" si="18"/>
        <v>2</v>
      </c>
      <c r="M317" s="6" t="s">
        <v>5325</v>
      </c>
      <c r="N317" s="6" t="s">
        <v>5326</v>
      </c>
      <c r="O317" s="6" t="s">
        <v>5327</v>
      </c>
      <c r="P317" s="6" t="s">
        <v>5328</v>
      </c>
      <c r="Q317" s="6" t="str">
        <f>IFERROR(LEFT(C317, FIND("|",C317)-1),C317)</f>
        <v>Home&amp;Kitchen</v>
      </c>
      <c r="R317" s="41">
        <f>E317*K317</f>
        <v>3092904</v>
      </c>
      <c r="S317" s="31">
        <f t="shared" si="19"/>
        <v>13312.8</v>
      </c>
      <c r="T317" s="6" t="str">
        <f>TRIM(RIGHT(C317,LEN(C317)-FIND("@",SUBSTITUTE(C317,"|","@",LEN(C317)-LEN(SUBSTITUTE(C317,"|",""))))))</f>
        <v>EggBoilers</v>
      </c>
      <c r="U317" s="33">
        <v>999</v>
      </c>
    </row>
    <row r="318" spans="1:21">
      <c r="A318" s="5" t="s">
        <v>2422</v>
      </c>
      <c r="B318" s="6" t="s">
        <v>2423</v>
      </c>
      <c r="C318" s="6" t="s">
        <v>1885</v>
      </c>
      <c r="D318" s="24">
        <v>599</v>
      </c>
      <c r="E318" s="36">
        <v>999</v>
      </c>
      <c r="F318" s="36" t="str">
        <f t="shared" si="16"/>
        <v>&gt;500</v>
      </c>
      <c r="G318" s="27">
        <v>0.4</v>
      </c>
      <c r="H318" s="27" t="str">
        <f t="shared" si="17"/>
        <v>25-50%</v>
      </c>
      <c r="I318" s="14" t="str">
        <f>IF(G318&lt;0.5,"&lt;50%","&gt;=50%")</f>
        <v>&lt;50%</v>
      </c>
      <c r="J318" s="21">
        <v>4</v>
      </c>
      <c r="K318" s="7">
        <v>18654</v>
      </c>
      <c r="L318" s="7">
        <f t="shared" si="18"/>
        <v>2</v>
      </c>
      <c r="M318" s="6" t="s">
        <v>2424</v>
      </c>
      <c r="N318" s="6" t="s">
        <v>2425</v>
      </c>
      <c r="O318" s="6" t="s">
        <v>2426</v>
      </c>
      <c r="P318" s="6" t="s">
        <v>2427</v>
      </c>
      <c r="Q318" s="6" t="str">
        <f>IFERROR(LEFT(C318, FIND("|",C318)-1),C318)</f>
        <v>Electronics</v>
      </c>
      <c r="R318" s="41">
        <f>E318*K318</f>
        <v>18635346</v>
      </c>
      <c r="S318" s="31">
        <f t="shared" si="19"/>
        <v>74616</v>
      </c>
      <c r="T318" s="6" t="str">
        <f>TRIM(RIGHT(C318,LEN(C318)-FIND("@",SUBSTITUTE(C318,"|","@",LEN(C318)-LEN(SUBSTITUTE(C318,"|",""))))))</f>
        <v>Cradles</v>
      </c>
      <c r="U318" s="33">
        <v>999</v>
      </c>
    </row>
    <row r="319" spans="1:21">
      <c r="A319" s="5" t="s">
        <v>1864</v>
      </c>
      <c r="B319" s="6" t="s">
        <v>1865</v>
      </c>
      <c r="C319" s="6" t="s">
        <v>1834</v>
      </c>
      <c r="D319" s="24">
        <v>349</v>
      </c>
      <c r="E319" s="36">
        <v>999</v>
      </c>
      <c r="F319" s="36" t="str">
        <f t="shared" si="16"/>
        <v>&gt;500</v>
      </c>
      <c r="G319" s="27">
        <v>0.65</v>
      </c>
      <c r="H319" s="27" t="str">
        <f t="shared" si="17"/>
        <v>&gt;50%</v>
      </c>
      <c r="I319" s="14" t="str">
        <f>IF(G319&lt;0.5,"&lt;50%","&gt;=50%")</f>
        <v>&gt;=50%</v>
      </c>
      <c r="J319" s="21">
        <v>4.0999999999999996</v>
      </c>
      <c r="K319" s="7">
        <v>363713</v>
      </c>
      <c r="L319" s="7">
        <f t="shared" si="18"/>
        <v>2</v>
      </c>
      <c r="M319" s="6" t="s">
        <v>1866</v>
      </c>
      <c r="N319" s="6" t="s">
        <v>1867</v>
      </c>
      <c r="O319" s="6" t="s">
        <v>1868</v>
      </c>
      <c r="P319" s="6" t="s">
        <v>1869</v>
      </c>
      <c r="Q319" s="6" t="str">
        <f>IFERROR(LEFT(C319, FIND("|",C319)-1),C319)</f>
        <v>Electronics</v>
      </c>
      <c r="R319" s="41">
        <f>E319*K319</f>
        <v>363349287</v>
      </c>
      <c r="S319" s="31">
        <f t="shared" si="19"/>
        <v>1491223.2999999998</v>
      </c>
      <c r="T319" s="6" t="str">
        <f>TRIM(RIGHT(C319,LEN(C319)-FIND("@",SUBSTITUTE(C319,"|","@",LEN(C319)-LEN(SUBSTITUTE(C319,"|",""))))))</f>
        <v>In-Ear</v>
      </c>
      <c r="U319" s="33">
        <v>999</v>
      </c>
    </row>
    <row r="320" spans="1:21">
      <c r="A320" s="5" t="s">
        <v>2064</v>
      </c>
      <c r="B320" s="6" t="s">
        <v>2065</v>
      </c>
      <c r="C320" s="6" t="s">
        <v>1834</v>
      </c>
      <c r="D320" s="24">
        <v>379</v>
      </c>
      <c r="E320" s="36">
        <v>999</v>
      </c>
      <c r="F320" s="36" t="str">
        <f t="shared" si="16"/>
        <v>&gt;500</v>
      </c>
      <c r="G320" s="27">
        <v>0.62</v>
      </c>
      <c r="H320" s="27" t="str">
        <f t="shared" si="17"/>
        <v>&gt;50%</v>
      </c>
      <c r="I320" s="14" t="str">
        <f>IF(G320&lt;0.5,"&lt;50%","&gt;=50%")</f>
        <v>&gt;=50%</v>
      </c>
      <c r="J320" s="21">
        <v>4.0999999999999996</v>
      </c>
      <c r="K320" s="7">
        <v>363713</v>
      </c>
      <c r="L320" s="7">
        <f t="shared" si="18"/>
        <v>2</v>
      </c>
      <c r="M320" s="6" t="s">
        <v>2066</v>
      </c>
      <c r="N320" s="6" t="s">
        <v>1867</v>
      </c>
      <c r="O320" s="6" t="s">
        <v>1868</v>
      </c>
      <c r="P320" s="6" t="s">
        <v>1869</v>
      </c>
      <c r="Q320" s="6" t="str">
        <f>IFERROR(LEFT(C320, FIND("|",C320)-1),C320)</f>
        <v>Electronics</v>
      </c>
      <c r="R320" s="41">
        <f>E320*K320</f>
        <v>363349287</v>
      </c>
      <c r="S320" s="31">
        <f t="shared" si="19"/>
        <v>1491223.2999999998</v>
      </c>
      <c r="T320" s="6" t="str">
        <f>TRIM(RIGHT(C320,LEN(C320)-FIND("@",SUBSTITUTE(C320,"|","@",LEN(C320)-LEN(SUBSTITUTE(C320,"|",""))))))</f>
        <v>In-Ear</v>
      </c>
      <c r="U320" s="33">
        <v>999</v>
      </c>
    </row>
    <row r="321" spans="1:21">
      <c r="A321" s="5" t="s">
        <v>478</v>
      </c>
      <c r="B321" s="6" t="s">
        <v>479</v>
      </c>
      <c r="C321" s="6" t="s">
        <v>13</v>
      </c>
      <c r="D321" s="24">
        <v>325</v>
      </c>
      <c r="E321" s="36">
        <v>1299</v>
      </c>
      <c r="F321" s="36" t="str">
        <f t="shared" si="16"/>
        <v>&gt;500</v>
      </c>
      <c r="G321" s="27">
        <v>0.75</v>
      </c>
      <c r="H321" s="27" t="str">
        <f t="shared" si="17"/>
        <v>&gt;50%</v>
      </c>
      <c r="I321" s="14" t="str">
        <f>IF(G321&lt;0.5,"&lt;50%","&gt;=50%")</f>
        <v>&gt;=50%</v>
      </c>
      <c r="J321" s="21">
        <v>4.2</v>
      </c>
      <c r="K321" s="7">
        <v>10576</v>
      </c>
      <c r="L321" s="7">
        <f t="shared" si="18"/>
        <v>2</v>
      </c>
      <c r="M321" s="6" t="s">
        <v>480</v>
      </c>
      <c r="N321" s="6" t="s">
        <v>481</v>
      </c>
      <c r="O321" s="6" t="s">
        <v>482</v>
      </c>
      <c r="P321" s="6" t="s">
        <v>483</v>
      </c>
      <c r="Q321" s="6" t="str">
        <f>IFERROR(LEFT(C321, FIND("|",C321)-1),C321)</f>
        <v>Computers&amp;Accessories</v>
      </c>
      <c r="R321" s="41">
        <f>E321*K321</f>
        <v>13738224</v>
      </c>
      <c r="S321" s="31">
        <f t="shared" si="19"/>
        <v>44419.200000000004</v>
      </c>
      <c r="T321" s="6" t="str">
        <f>TRIM(RIGHT(C321,LEN(C321)-FIND("@",SUBSTITUTE(C321,"|","@",LEN(C321)-LEN(SUBSTITUTE(C321,"|",""))))))</f>
        <v>USBCables</v>
      </c>
      <c r="U321" s="33">
        <v>1299</v>
      </c>
    </row>
    <row r="322" spans="1:21">
      <c r="A322" s="5" t="s">
        <v>3191</v>
      </c>
      <c r="B322" s="6" t="s">
        <v>3192</v>
      </c>
      <c r="C322" s="6" t="s">
        <v>3193</v>
      </c>
      <c r="D322" s="24">
        <v>2499</v>
      </c>
      <c r="E322" s="36">
        <v>4999</v>
      </c>
      <c r="F322" s="36" t="str">
        <f t="shared" ref="F322:F385" si="20">IF(E322&lt;200,"&lt;200",IF(E322&lt;=500,"200-500","&gt;500"))</f>
        <v>&gt;500</v>
      </c>
      <c r="G322" s="27">
        <v>0.5</v>
      </c>
      <c r="H322" s="27" t="str">
        <f t="shared" ref="H322:H385" si="21">IF(G322&lt;10%,"10%", IF(G322&lt;25%,"10-25%", IF(G322&lt;50%,"25-50%","&gt;50%")))</f>
        <v>&gt;50%</v>
      </c>
      <c r="I322" s="14" t="str">
        <f>IF(G322&lt;0.5,"&lt;50%","&gt;=50%")</f>
        <v>&gt;=50%</v>
      </c>
      <c r="J322" s="21">
        <v>4.4000000000000004</v>
      </c>
      <c r="K322" s="7">
        <v>35024</v>
      </c>
      <c r="L322" s="7">
        <f t="shared" ref="L322:L385" si="22">IF(K322&lt;1000, 1, 2)</f>
        <v>2</v>
      </c>
      <c r="M322" s="6" t="s">
        <v>3194</v>
      </c>
      <c r="N322" s="6" t="s">
        <v>3195</v>
      </c>
      <c r="O322" s="6" t="s">
        <v>3196</v>
      </c>
      <c r="P322" s="6" t="s">
        <v>3197</v>
      </c>
      <c r="Q322" s="6" t="str">
        <f>IFERROR(LEFT(C322, FIND("|",C322)-1),C322)</f>
        <v>Computers&amp;Accessories</v>
      </c>
      <c r="R322" s="41">
        <f>E322*K322</f>
        <v>175084976</v>
      </c>
      <c r="S322" s="31">
        <f t="shared" ref="S322:S385" si="23">J322*K322</f>
        <v>154105.60000000001</v>
      </c>
      <c r="T322" s="6" t="str">
        <f>TRIM(RIGHT(C322,LEN(C322)-FIND("@",SUBSTITUTE(C322,"|","@",LEN(C322)-LEN(SUBSTITUTE(C322,"|",""))))))</f>
        <v>Routers</v>
      </c>
      <c r="U322" s="33">
        <v>4999</v>
      </c>
    </row>
    <row r="323" spans="1:21">
      <c r="A323" s="5" t="s">
        <v>6613</v>
      </c>
      <c r="B323" s="6" t="s">
        <v>6614</v>
      </c>
      <c r="C323" s="6" t="s">
        <v>5343</v>
      </c>
      <c r="D323" s="24">
        <v>1699</v>
      </c>
      <c r="E323" s="36">
        <v>1975</v>
      </c>
      <c r="F323" s="36" t="str">
        <f t="shared" si="20"/>
        <v>&gt;500</v>
      </c>
      <c r="G323" s="27">
        <v>0.14000000000000001</v>
      </c>
      <c r="H323" s="27" t="str">
        <f t="shared" si="21"/>
        <v>10-25%</v>
      </c>
      <c r="I323" s="14" t="str">
        <f>IF(G323&lt;0.5,"&lt;50%","&gt;=50%")</f>
        <v>&lt;50%</v>
      </c>
      <c r="J323" s="21">
        <v>4.0999999999999996</v>
      </c>
      <c r="K323" s="7">
        <v>4716</v>
      </c>
      <c r="L323" s="7">
        <f t="shared" si="22"/>
        <v>2</v>
      </c>
      <c r="M323" s="6" t="s">
        <v>6615</v>
      </c>
      <c r="N323" s="6" t="s">
        <v>6616</v>
      </c>
      <c r="O323" s="6" t="s">
        <v>6617</v>
      </c>
      <c r="P323" s="6" t="s">
        <v>6618</v>
      </c>
      <c r="Q323" s="6" t="str">
        <f>IFERROR(LEFT(C323, FIND("|",C323)-1),C323)</f>
        <v>Home&amp;Kitchen</v>
      </c>
      <c r="R323" s="41">
        <f>E323*K323</f>
        <v>9314100</v>
      </c>
      <c r="S323" s="31">
        <f t="shared" si="23"/>
        <v>19335.599999999999</v>
      </c>
      <c r="T323" s="6" t="str">
        <f>TRIM(RIGHT(C323,LEN(C323)-FIND("@",SUBSTITUTE(C323,"|","@",LEN(C323)-LEN(SUBSTITUTE(C323,"|",""))))))</f>
        <v>SandwichMakers</v>
      </c>
      <c r="U323" s="33">
        <v>1975</v>
      </c>
    </row>
    <row r="324" spans="1:21">
      <c r="A324" s="5" t="s">
        <v>2076</v>
      </c>
      <c r="B324" s="6" t="s">
        <v>2077</v>
      </c>
      <c r="C324" s="6" t="s">
        <v>2078</v>
      </c>
      <c r="D324" s="24">
        <v>99</v>
      </c>
      <c r="E324" s="36">
        <v>499</v>
      </c>
      <c r="F324" s="36" t="str">
        <f t="shared" si="20"/>
        <v>200-500</v>
      </c>
      <c r="G324" s="27">
        <v>0.8</v>
      </c>
      <c r="H324" s="27" t="str">
        <f t="shared" si="21"/>
        <v>&gt;50%</v>
      </c>
      <c r="I324" s="14" t="str">
        <f>IF(G324&lt;0.5,"&lt;50%","&gt;=50%")</f>
        <v>&gt;=50%</v>
      </c>
      <c r="J324" s="21">
        <v>4.3</v>
      </c>
      <c r="K324" s="7">
        <v>42641</v>
      </c>
      <c r="L324" s="7">
        <f t="shared" si="22"/>
        <v>2</v>
      </c>
      <c r="M324" s="6" t="s">
        <v>2079</v>
      </c>
      <c r="N324" s="6" t="s">
        <v>2080</v>
      </c>
      <c r="O324" s="6" t="s">
        <v>2081</v>
      </c>
      <c r="P324" s="6" t="s">
        <v>2082</v>
      </c>
      <c r="Q324" s="6" t="str">
        <f>IFERROR(LEFT(C324, FIND("|",C324)-1),C324)</f>
        <v>Electronics</v>
      </c>
      <c r="R324" s="41">
        <f>E324*K324</f>
        <v>21277859</v>
      </c>
      <c r="S324" s="31">
        <f t="shared" si="23"/>
        <v>183356.3</v>
      </c>
      <c r="T324" s="6" t="str">
        <f>TRIM(RIGHT(C324,LEN(C324)-FIND("@",SUBSTITUTE(C324,"|","@",LEN(C324)-LEN(SUBSTITUTE(C324,"|",""))))))</f>
        <v>Stands</v>
      </c>
      <c r="U324" s="33">
        <v>499</v>
      </c>
    </row>
    <row r="325" spans="1:21">
      <c r="A325" s="5" t="s">
        <v>5111</v>
      </c>
      <c r="B325" s="6" t="s">
        <v>5112</v>
      </c>
      <c r="C325" s="6" t="s">
        <v>5113</v>
      </c>
      <c r="D325" s="24">
        <v>249</v>
      </c>
      <c r="E325" s="36">
        <v>499</v>
      </c>
      <c r="F325" s="36" t="str">
        <f t="shared" si="20"/>
        <v>200-500</v>
      </c>
      <c r="G325" s="27">
        <v>0.5</v>
      </c>
      <c r="H325" s="27" t="str">
        <f t="shared" si="21"/>
        <v>&gt;50%</v>
      </c>
      <c r="I325" s="14" t="str">
        <f>IF(G325&lt;0.5,"&lt;50%","&gt;=50%")</f>
        <v>&gt;=50%</v>
      </c>
      <c r="J325" s="21">
        <v>3.3</v>
      </c>
      <c r="K325" s="7">
        <v>8427</v>
      </c>
      <c r="L325" s="7">
        <f t="shared" si="22"/>
        <v>2</v>
      </c>
      <c r="M325" s="6" t="s">
        <v>5114</v>
      </c>
      <c r="N325" s="6" t="s">
        <v>5115</v>
      </c>
      <c r="O325" s="6" t="s">
        <v>5116</v>
      </c>
      <c r="P325" s="6" t="s">
        <v>5117</v>
      </c>
      <c r="Q325" s="6" t="str">
        <f>IFERROR(LEFT(C325, FIND("|",C325)-1),C325)</f>
        <v>Home&amp;Kitchen</v>
      </c>
      <c r="R325" s="41">
        <f>E325*K325</f>
        <v>4205073</v>
      </c>
      <c r="S325" s="31">
        <f t="shared" si="23"/>
        <v>27809.1</v>
      </c>
      <c r="T325" s="6" t="str">
        <f>TRIM(RIGHT(C325,LEN(C325)-FIND("@",SUBSTITUTE(C325,"|","@",LEN(C325)-LEN(SUBSTITUTE(C325,"|",""))))))</f>
        <v>HandBlenders</v>
      </c>
      <c r="U325" s="33">
        <v>499</v>
      </c>
    </row>
    <row r="326" spans="1:21">
      <c r="A326" s="5" t="s">
        <v>2808</v>
      </c>
      <c r="B326" s="6" t="s">
        <v>2809</v>
      </c>
      <c r="C326" s="6" t="s">
        <v>2810</v>
      </c>
      <c r="D326" s="24">
        <v>89</v>
      </c>
      <c r="E326" s="36">
        <v>499</v>
      </c>
      <c r="F326" s="36" t="str">
        <f t="shared" si="20"/>
        <v>200-500</v>
      </c>
      <c r="G326" s="27">
        <v>0.82</v>
      </c>
      <c r="H326" s="27" t="str">
        <f t="shared" si="21"/>
        <v>&gt;50%</v>
      </c>
      <c r="I326" s="14" t="str">
        <f>IF(G326&lt;0.5,"&lt;50%","&gt;=50%")</f>
        <v>&gt;=50%</v>
      </c>
      <c r="J326" s="21">
        <v>4.0999999999999996</v>
      </c>
      <c r="K326" s="7">
        <v>9340</v>
      </c>
      <c r="L326" s="7">
        <f t="shared" si="22"/>
        <v>2</v>
      </c>
      <c r="M326" s="6" t="s">
        <v>2811</v>
      </c>
      <c r="N326" s="6" t="s">
        <v>2812</v>
      </c>
      <c r="O326" s="6" t="s">
        <v>2813</v>
      </c>
      <c r="P326" s="6" t="s">
        <v>2814</v>
      </c>
      <c r="Q326" s="6" t="str">
        <f>IFERROR(LEFT(C326, FIND("|",C326)-1),C326)</f>
        <v>Electronics</v>
      </c>
      <c r="R326" s="41">
        <f>E326*K326</f>
        <v>4660660</v>
      </c>
      <c r="S326" s="31">
        <f t="shared" si="23"/>
        <v>38294</v>
      </c>
      <c r="T326" s="6" t="str">
        <f>TRIM(RIGHT(C326,LEN(C326)-FIND("@",SUBSTITUTE(C326,"|","@",LEN(C326)-LEN(SUBSTITUTE(C326,"|",""))))))</f>
        <v>Shower&amp;WallMounts</v>
      </c>
      <c r="U326" s="33">
        <v>499</v>
      </c>
    </row>
    <row r="327" spans="1:21">
      <c r="A327" s="5" t="s">
        <v>6963</v>
      </c>
      <c r="B327" s="6" t="s">
        <v>6964</v>
      </c>
      <c r="C327" s="6" t="s">
        <v>5504</v>
      </c>
      <c r="D327" s="24">
        <v>3799</v>
      </c>
      <c r="E327" s="36">
        <v>6000</v>
      </c>
      <c r="F327" s="36" t="str">
        <f t="shared" si="20"/>
        <v>&gt;500</v>
      </c>
      <c r="G327" s="27">
        <v>0.37</v>
      </c>
      <c r="H327" s="27" t="str">
        <f t="shared" si="21"/>
        <v>25-50%</v>
      </c>
      <c r="I327" s="14" t="str">
        <f>IF(G327&lt;0.5,"&lt;50%","&gt;=50%")</f>
        <v>&lt;50%</v>
      </c>
      <c r="J327" s="21">
        <v>4.2</v>
      </c>
      <c r="K327" s="7">
        <v>11935</v>
      </c>
      <c r="L327" s="7">
        <f t="shared" si="22"/>
        <v>2</v>
      </c>
      <c r="M327" s="6" t="s">
        <v>6965</v>
      </c>
      <c r="N327" s="6" t="s">
        <v>6966</v>
      </c>
      <c r="O327" s="6" t="s">
        <v>6967</v>
      </c>
      <c r="P327" s="6" t="s">
        <v>6968</v>
      </c>
      <c r="Q327" s="6" t="str">
        <f>IFERROR(LEFT(C327, FIND("|",C327)-1),C327)</f>
        <v>Home&amp;Kitchen</v>
      </c>
      <c r="R327" s="41">
        <f>E327*K327</f>
        <v>71610000</v>
      </c>
      <c r="S327" s="31">
        <f t="shared" si="23"/>
        <v>50127</v>
      </c>
      <c r="T327" s="6" t="str">
        <f>TRIM(RIGHT(C327,LEN(C327)-FIND("@",SUBSTITUTE(C327,"|","@",LEN(C327)-LEN(SUBSTITUTE(C327,"|",""))))))</f>
        <v>CanisterVacuums</v>
      </c>
      <c r="U327" s="33">
        <v>6000</v>
      </c>
    </row>
    <row r="328" spans="1:21">
      <c r="A328" s="5" t="s">
        <v>5439</v>
      </c>
      <c r="B328" s="6" t="s">
        <v>5440</v>
      </c>
      <c r="C328" s="6" t="s">
        <v>5324</v>
      </c>
      <c r="D328" s="24">
        <v>349</v>
      </c>
      <c r="E328" s="36">
        <v>999</v>
      </c>
      <c r="F328" s="36" t="str">
        <f t="shared" si="20"/>
        <v>&gt;500</v>
      </c>
      <c r="G328" s="27">
        <v>0.65</v>
      </c>
      <c r="H328" s="27" t="str">
        <f t="shared" si="21"/>
        <v>&gt;50%</v>
      </c>
      <c r="I328" s="14" t="str">
        <f>IF(G328&lt;0.5,"&lt;50%","&gt;=50%")</f>
        <v>&gt;=50%</v>
      </c>
      <c r="J328" s="21">
        <v>4</v>
      </c>
      <c r="K328" s="7">
        <v>15646</v>
      </c>
      <c r="L328" s="7">
        <f t="shared" si="22"/>
        <v>2</v>
      </c>
      <c r="M328" s="6" t="s">
        <v>5441</v>
      </c>
      <c r="N328" s="6" t="s">
        <v>5442</v>
      </c>
      <c r="O328" s="6" t="s">
        <v>5443</v>
      </c>
      <c r="P328" s="6" t="s">
        <v>5444</v>
      </c>
      <c r="Q328" s="6" t="str">
        <f>IFERROR(LEFT(C328, FIND("|",C328)-1),C328)</f>
        <v>Home&amp;Kitchen</v>
      </c>
      <c r="R328" s="41">
        <f>E328*K328</f>
        <v>15630354</v>
      </c>
      <c r="S328" s="31">
        <f t="shared" si="23"/>
        <v>62584</v>
      </c>
      <c r="T328" s="6" t="str">
        <f>TRIM(RIGHT(C328,LEN(C328)-FIND("@",SUBSTITUTE(C328,"|","@",LEN(C328)-LEN(SUBSTITUTE(C328,"|",""))))))</f>
        <v>EggBoilers</v>
      </c>
      <c r="U328" s="33">
        <v>999</v>
      </c>
    </row>
    <row r="329" spans="1:21">
      <c r="A329" s="5" t="s">
        <v>6321</v>
      </c>
      <c r="B329" s="6" t="s">
        <v>6322</v>
      </c>
      <c r="C329" s="6" t="s">
        <v>5134</v>
      </c>
      <c r="D329" s="24">
        <v>999</v>
      </c>
      <c r="E329" s="36">
        <v>2600</v>
      </c>
      <c r="F329" s="36" t="str">
        <f t="shared" si="20"/>
        <v>&gt;500</v>
      </c>
      <c r="G329" s="27">
        <v>0.62</v>
      </c>
      <c r="H329" s="27" t="str">
        <f t="shared" si="21"/>
        <v>&gt;50%</v>
      </c>
      <c r="I329" s="14" t="str">
        <f>IF(G329&lt;0.5,"&lt;50%","&gt;=50%")</f>
        <v>&gt;=50%</v>
      </c>
      <c r="J329" s="21">
        <v>3.4</v>
      </c>
      <c r="K329" s="7">
        <v>252</v>
      </c>
      <c r="L329" s="7">
        <f t="shared" si="22"/>
        <v>1</v>
      </c>
      <c r="M329" s="6" t="s">
        <v>6323</v>
      </c>
      <c r="N329" s="6" t="s">
        <v>6324</v>
      </c>
      <c r="O329" s="6" t="s">
        <v>6325</v>
      </c>
      <c r="P329" s="6" t="s">
        <v>6326</v>
      </c>
      <c r="Q329" s="6" t="str">
        <f>IFERROR(LEFT(C329, FIND("|",C329)-1),C329)</f>
        <v>Home&amp;Kitchen</v>
      </c>
      <c r="R329" s="41">
        <f>E329*K329</f>
        <v>655200</v>
      </c>
      <c r="S329" s="31">
        <f t="shared" si="23"/>
        <v>856.8</v>
      </c>
      <c r="T329" s="6" t="str">
        <f>TRIM(RIGHT(C329,LEN(C329)-FIND("@",SUBSTITUTE(C329,"|","@",LEN(C329)-LEN(SUBSTITUTE(C329,"|",""))))))</f>
        <v>InstantWaterHeaters</v>
      </c>
      <c r="U329" s="33">
        <v>2600</v>
      </c>
    </row>
    <row r="330" spans="1:21">
      <c r="A330" s="5" t="s">
        <v>4271</v>
      </c>
      <c r="B330" s="6" t="s">
        <v>4272</v>
      </c>
      <c r="C330" s="6" t="s">
        <v>2862</v>
      </c>
      <c r="D330" s="24">
        <v>175</v>
      </c>
      <c r="E330" s="36">
        <v>499</v>
      </c>
      <c r="F330" s="36" t="str">
        <f t="shared" si="20"/>
        <v>200-500</v>
      </c>
      <c r="G330" s="27">
        <v>0.65</v>
      </c>
      <c r="H330" s="27" t="str">
        <f t="shared" si="21"/>
        <v>&gt;50%</v>
      </c>
      <c r="I330" s="14" t="str">
        <f>IF(G330&lt;0.5,"&lt;50%","&gt;=50%")</f>
        <v>&gt;=50%</v>
      </c>
      <c r="J330" s="21">
        <v>4.0999999999999996</v>
      </c>
      <c r="K330" s="7">
        <v>21</v>
      </c>
      <c r="L330" s="7">
        <f t="shared" si="22"/>
        <v>1</v>
      </c>
      <c r="M330" s="6" t="s">
        <v>4273</v>
      </c>
      <c r="N330" s="6" t="s">
        <v>4274</v>
      </c>
      <c r="O330" s="6" t="s">
        <v>4275</v>
      </c>
      <c r="P330" s="6" t="s">
        <v>4276</v>
      </c>
      <c r="Q330" s="6" t="str">
        <f>IFERROR(LEFT(C330, FIND("|",C330)-1),C330)</f>
        <v>Computers&amp;Accessories</v>
      </c>
      <c r="R330" s="41">
        <f>E330*K330</f>
        <v>10479</v>
      </c>
      <c r="S330" s="31">
        <f t="shared" si="23"/>
        <v>86.1</v>
      </c>
      <c r="T330" s="6" t="str">
        <f>TRIM(RIGHT(C330,LEN(C330)-FIND("@",SUBSTITUTE(C330,"|","@",LEN(C330)-LEN(SUBSTITUTE(C330,"|",""))))))</f>
        <v>GraphicTablets</v>
      </c>
      <c r="U330" s="33">
        <v>499</v>
      </c>
    </row>
    <row r="331" spans="1:21">
      <c r="A331" s="5" t="s">
        <v>7298</v>
      </c>
      <c r="B331" s="6" t="s">
        <v>7299</v>
      </c>
      <c r="C331" s="6" t="s">
        <v>5043</v>
      </c>
      <c r="D331" s="24">
        <v>279</v>
      </c>
      <c r="E331" s="36">
        <v>599</v>
      </c>
      <c r="F331" s="36" t="str">
        <f t="shared" si="20"/>
        <v>&gt;500</v>
      </c>
      <c r="G331" s="27">
        <v>0.53</v>
      </c>
      <c r="H331" s="27" t="str">
        <f t="shared" si="21"/>
        <v>&gt;50%</v>
      </c>
      <c r="I331" s="14" t="str">
        <f>IF(G331&lt;0.5,"&lt;50%","&gt;=50%")</f>
        <v>&gt;=50%</v>
      </c>
      <c r="J331" s="21">
        <v>3.5</v>
      </c>
      <c r="K331" s="7">
        <v>1367</v>
      </c>
      <c r="L331" s="7">
        <f t="shared" si="22"/>
        <v>2</v>
      </c>
      <c r="M331" s="6" t="s">
        <v>7300</v>
      </c>
      <c r="N331" s="6" t="s">
        <v>7301</v>
      </c>
      <c r="O331" s="6" t="s">
        <v>7302</v>
      </c>
      <c r="P331" s="6" t="s">
        <v>7303</v>
      </c>
      <c r="Q331" s="6" t="str">
        <f>IFERROR(LEFT(C331, FIND("|",C331)-1),C331)</f>
        <v>Home&amp;Kitchen</v>
      </c>
      <c r="R331" s="41">
        <f>E331*K331</f>
        <v>818833</v>
      </c>
      <c r="S331" s="31">
        <f t="shared" si="23"/>
        <v>4784.5</v>
      </c>
      <c r="T331" s="6" t="str">
        <f>TRIM(RIGHT(C331,LEN(C331)-FIND("@",SUBSTITUTE(C331,"|","@",LEN(C331)-LEN(SUBSTITUTE(C331,"|",""))))))</f>
        <v>LintShavers</v>
      </c>
      <c r="U331" s="33">
        <v>599</v>
      </c>
    </row>
    <row r="332" spans="1:21">
      <c r="A332" s="5" t="s">
        <v>1096</v>
      </c>
      <c r="B332" s="6" t="s">
        <v>1097</v>
      </c>
      <c r="C332" s="6" t="s">
        <v>13</v>
      </c>
      <c r="D332" s="24">
        <v>350</v>
      </c>
      <c r="E332" s="36">
        <v>599</v>
      </c>
      <c r="F332" s="36" t="str">
        <f t="shared" si="20"/>
        <v>&gt;500</v>
      </c>
      <c r="G332" s="27">
        <v>0.42</v>
      </c>
      <c r="H332" s="27" t="str">
        <f t="shared" si="21"/>
        <v>25-50%</v>
      </c>
      <c r="I332" s="14" t="str">
        <f>IF(G332&lt;0.5,"&lt;50%","&gt;=50%")</f>
        <v>&lt;50%</v>
      </c>
      <c r="J332" s="21">
        <v>3.9</v>
      </c>
      <c r="K332" s="7">
        <v>8314</v>
      </c>
      <c r="L332" s="7">
        <f t="shared" si="22"/>
        <v>2</v>
      </c>
      <c r="M332" s="6" t="s">
        <v>1098</v>
      </c>
      <c r="N332" s="6" t="s">
        <v>1099</v>
      </c>
      <c r="O332" s="6" t="s">
        <v>1100</v>
      </c>
      <c r="P332" s="6" t="s">
        <v>1101</v>
      </c>
      <c r="Q332" s="6" t="str">
        <f>IFERROR(LEFT(C332, FIND("|",C332)-1),C332)</f>
        <v>Computers&amp;Accessories</v>
      </c>
      <c r="R332" s="41">
        <f>E332*K332</f>
        <v>4980086</v>
      </c>
      <c r="S332" s="31">
        <f t="shared" si="23"/>
        <v>32424.6</v>
      </c>
      <c r="T332" s="6" t="str">
        <f>TRIM(RIGHT(C332,LEN(C332)-FIND("@",SUBSTITUTE(C332,"|","@",LEN(C332)-LEN(SUBSTITUTE(C332,"|",""))))))</f>
        <v>USBCables</v>
      </c>
      <c r="U332" s="33">
        <v>599</v>
      </c>
    </row>
    <row r="333" spans="1:21">
      <c r="A333" s="5" t="s">
        <v>7292</v>
      </c>
      <c r="B333" s="6" t="s">
        <v>7293</v>
      </c>
      <c r="C333" s="6" t="s">
        <v>5236</v>
      </c>
      <c r="D333" s="24">
        <v>199</v>
      </c>
      <c r="E333" s="36">
        <v>399</v>
      </c>
      <c r="F333" s="36" t="str">
        <f t="shared" si="20"/>
        <v>200-500</v>
      </c>
      <c r="G333" s="27">
        <v>0.5</v>
      </c>
      <c r="H333" s="27" t="str">
        <f t="shared" si="21"/>
        <v>&gt;50%</v>
      </c>
      <c r="I333" s="14" t="str">
        <f>IF(G333&lt;0.5,"&lt;50%","&gt;=50%")</f>
        <v>&gt;=50%</v>
      </c>
      <c r="J333" s="21">
        <v>3.7</v>
      </c>
      <c r="K333" s="7">
        <v>7945</v>
      </c>
      <c r="L333" s="7">
        <f t="shared" si="22"/>
        <v>2</v>
      </c>
      <c r="M333" s="6" t="s">
        <v>7294</v>
      </c>
      <c r="N333" s="6" t="s">
        <v>7295</v>
      </c>
      <c r="O333" s="6" t="s">
        <v>7296</v>
      </c>
      <c r="P333" s="6" t="s">
        <v>7297</v>
      </c>
      <c r="Q333" s="6" t="str">
        <f>IFERROR(LEFT(C333, FIND("|",C333)-1),C333)</f>
        <v>Home&amp;Kitchen</v>
      </c>
      <c r="R333" s="41">
        <f>E333*K333</f>
        <v>3170055</v>
      </c>
      <c r="S333" s="31">
        <f t="shared" si="23"/>
        <v>29396.5</v>
      </c>
      <c r="T333" s="6" t="str">
        <f>TRIM(RIGHT(C333,LEN(C333)-FIND("@",SUBSTITUTE(C333,"|","@",LEN(C333)-LEN(SUBSTITUTE(C333,"|",""))))))</f>
        <v>LaundryBaskets</v>
      </c>
      <c r="U333" s="33">
        <v>399</v>
      </c>
    </row>
    <row r="334" spans="1:21">
      <c r="A334" s="5" t="s">
        <v>4018</v>
      </c>
      <c r="B334" s="6" t="s">
        <v>4019</v>
      </c>
      <c r="C334" s="6" t="s">
        <v>2855</v>
      </c>
      <c r="D334" s="24">
        <v>629</v>
      </c>
      <c r="E334" s="36">
        <v>1390</v>
      </c>
      <c r="F334" s="36" t="str">
        <f t="shared" si="20"/>
        <v>&gt;500</v>
      </c>
      <c r="G334" s="27">
        <v>0.55000000000000004</v>
      </c>
      <c r="H334" s="27" t="str">
        <f t="shared" si="21"/>
        <v>&gt;50%</v>
      </c>
      <c r="I334" s="14" t="str">
        <f>IF(G334&lt;0.5,"&lt;50%","&gt;=50%")</f>
        <v>&gt;=50%</v>
      </c>
      <c r="J334" s="21">
        <v>4.4000000000000004</v>
      </c>
      <c r="K334" s="7">
        <v>6301</v>
      </c>
      <c r="L334" s="7">
        <f t="shared" si="22"/>
        <v>2</v>
      </c>
      <c r="M334" s="6" t="s">
        <v>4020</v>
      </c>
      <c r="N334" s="6" t="s">
        <v>4021</v>
      </c>
      <c r="O334" s="6" t="s">
        <v>4022</v>
      </c>
      <c r="P334" s="6" t="s">
        <v>4023</v>
      </c>
      <c r="Q334" s="6" t="str">
        <f>IFERROR(LEFT(C334, FIND("|",C334)-1),C334)</f>
        <v>Computers&amp;Accessories</v>
      </c>
      <c r="R334" s="41">
        <f>E334*K334</f>
        <v>8758390</v>
      </c>
      <c r="S334" s="31">
        <f t="shared" si="23"/>
        <v>27724.400000000001</v>
      </c>
      <c r="T334" s="6" t="str">
        <f>TRIM(RIGHT(C334,LEN(C334)-FIND("@",SUBSTITUTE(C334,"|","@",LEN(C334)-LEN(SUBSTITUTE(C334,"|",""))))))</f>
        <v>Mice</v>
      </c>
      <c r="U334" s="33">
        <v>1390</v>
      </c>
    </row>
    <row r="335" spans="1:21">
      <c r="A335" s="5" t="s">
        <v>7693</v>
      </c>
      <c r="B335" s="6" t="s">
        <v>7694</v>
      </c>
      <c r="C335" s="6" t="s">
        <v>5029</v>
      </c>
      <c r="D335" s="24">
        <v>949</v>
      </c>
      <c r="E335" s="36">
        <v>2299</v>
      </c>
      <c r="F335" s="36" t="str">
        <f t="shared" si="20"/>
        <v>&gt;500</v>
      </c>
      <c r="G335" s="27">
        <v>0.59</v>
      </c>
      <c r="H335" s="27" t="str">
        <f t="shared" si="21"/>
        <v>&gt;50%</v>
      </c>
      <c r="I335" s="14" t="str">
        <f>IF(G335&lt;0.5,"&lt;50%","&gt;=50%")</f>
        <v>&gt;=50%</v>
      </c>
      <c r="J335" s="21">
        <v>3.6</v>
      </c>
      <c r="K335" s="7">
        <v>550</v>
      </c>
      <c r="L335" s="7">
        <f t="shared" si="22"/>
        <v>1</v>
      </c>
      <c r="M335" s="6" t="s">
        <v>7695</v>
      </c>
      <c r="N335" s="6" t="s">
        <v>7696</v>
      </c>
      <c r="O335" s="6" t="s">
        <v>7697</v>
      </c>
      <c r="P335" s="6" t="s">
        <v>7698</v>
      </c>
      <c r="Q335" s="6" t="str">
        <f>IFERROR(LEFT(C335, FIND("|",C335)-1),C335)</f>
        <v>Home&amp;Kitchen</v>
      </c>
      <c r="R335" s="41">
        <f>E335*K335</f>
        <v>1264450</v>
      </c>
      <c r="S335" s="31">
        <f t="shared" si="23"/>
        <v>1980</v>
      </c>
      <c r="T335" s="6" t="str">
        <f>TRIM(RIGHT(C335,LEN(C335)-FIND("@",SUBSTITUTE(C335,"|","@",LEN(C335)-LEN(SUBSTITUTE(C335,"|",""))))))</f>
        <v>ElectricHeaters</v>
      </c>
      <c r="U335" s="33">
        <v>2299</v>
      </c>
    </row>
    <row r="336" spans="1:21">
      <c r="A336" s="5" t="s">
        <v>4392</v>
      </c>
      <c r="B336" s="6" t="s">
        <v>4393</v>
      </c>
      <c r="C336" s="6" t="s">
        <v>4394</v>
      </c>
      <c r="D336" s="24">
        <v>90</v>
      </c>
      <c r="E336" s="36">
        <v>100</v>
      </c>
      <c r="F336" s="36" t="str">
        <f t="shared" si="20"/>
        <v>&lt;200</v>
      </c>
      <c r="G336" s="27">
        <v>0.1</v>
      </c>
      <c r="H336" s="27" t="str">
        <f t="shared" si="21"/>
        <v>10-25%</v>
      </c>
      <c r="I336" s="14" t="str">
        <f>IF(G336&lt;0.5,"&lt;50%","&gt;=50%")</f>
        <v>&lt;50%</v>
      </c>
      <c r="J336" s="21">
        <v>4.4000000000000004</v>
      </c>
      <c r="K336" s="7">
        <v>10718</v>
      </c>
      <c r="L336" s="7">
        <f t="shared" si="22"/>
        <v>2</v>
      </c>
      <c r="M336" s="6" t="s">
        <v>4395</v>
      </c>
      <c r="N336" s="6" t="s">
        <v>4396</v>
      </c>
      <c r="O336" s="6" t="s">
        <v>4397</v>
      </c>
      <c r="P336" s="6" t="s">
        <v>4398</v>
      </c>
      <c r="Q336" s="6" t="str">
        <f>IFERROR(LEFT(C336, FIND("|",C336)-1),C336)</f>
        <v>Home&amp;Kitchen</v>
      </c>
      <c r="R336" s="41">
        <f>E336*K336</f>
        <v>1071800</v>
      </c>
      <c r="S336" s="31">
        <f t="shared" si="23"/>
        <v>47159.200000000004</v>
      </c>
      <c r="T336" s="6" t="str">
        <f>TRIM(RIGHT(C336,LEN(C336)-FIND("@",SUBSTITUTE(C336,"|","@",LEN(C336)-LEN(SUBSTITUTE(C336,"|",""))))))</f>
        <v>Pens</v>
      </c>
      <c r="U336" s="33">
        <v>100</v>
      </c>
    </row>
    <row r="337" spans="1:21">
      <c r="A337" s="5" t="s">
        <v>3898</v>
      </c>
      <c r="B337" s="6" t="s">
        <v>3899</v>
      </c>
      <c r="C337" s="6" t="s">
        <v>2955</v>
      </c>
      <c r="D337" s="24">
        <v>478</v>
      </c>
      <c r="E337" s="36">
        <v>699</v>
      </c>
      <c r="F337" s="36" t="str">
        <f t="shared" si="20"/>
        <v>&gt;500</v>
      </c>
      <c r="G337" s="27">
        <v>0.32</v>
      </c>
      <c r="H337" s="27" t="str">
        <f t="shared" si="21"/>
        <v>25-50%</v>
      </c>
      <c r="I337" s="14" t="str">
        <f>IF(G337&lt;0.5,"&lt;50%","&gt;=50%")</f>
        <v>&lt;50%</v>
      </c>
      <c r="J337" s="21">
        <v>3.8</v>
      </c>
      <c r="K337" s="7">
        <v>20218</v>
      </c>
      <c r="L337" s="7">
        <f t="shared" si="22"/>
        <v>2</v>
      </c>
      <c r="M337" s="6" t="s">
        <v>3900</v>
      </c>
      <c r="N337" s="6" t="s">
        <v>3901</v>
      </c>
      <c r="O337" s="6" t="s">
        <v>3902</v>
      </c>
      <c r="P337" s="6" t="s">
        <v>3903</v>
      </c>
      <c r="Q337" s="6" t="str">
        <f>IFERROR(LEFT(C337, FIND("|",C337)-1),C337)</f>
        <v>MusicalInstruments</v>
      </c>
      <c r="R337" s="41">
        <f>E337*K337</f>
        <v>14132382</v>
      </c>
      <c r="S337" s="31">
        <f t="shared" si="23"/>
        <v>76828.399999999994</v>
      </c>
      <c r="T337" s="6" t="str">
        <f>TRIM(RIGHT(C337,LEN(C337)-FIND("@",SUBSTITUTE(C337,"|","@",LEN(C337)-LEN(SUBSTITUTE(C337,"|",""))))))</f>
        <v>Condenser</v>
      </c>
      <c r="U337" s="33">
        <v>699</v>
      </c>
    </row>
    <row r="338" spans="1:21">
      <c r="A338" s="5" t="s">
        <v>6607</v>
      </c>
      <c r="B338" s="6" t="s">
        <v>6608</v>
      </c>
      <c r="C338" s="6" t="s">
        <v>5167</v>
      </c>
      <c r="D338" s="24">
        <v>6800</v>
      </c>
      <c r="E338" s="36">
        <v>11500</v>
      </c>
      <c r="F338" s="36" t="str">
        <f t="shared" si="20"/>
        <v>&gt;500</v>
      </c>
      <c r="G338" s="27">
        <v>0.41</v>
      </c>
      <c r="H338" s="27" t="str">
        <f t="shared" si="21"/>
        <v>25-50%</v>
      </c>
      <c r="I338" s="14" t="str">
        <f>IF(G338&lt;0.5,"&lt;50%","&gt;=50%")</f>
        <v>&lt;50%</v>
      </c>
      <c r="J338" s="21">
        <v>4.0999999999999996</v>
      </c>
      <c r="K338" s="7">
        <v>10308</v>
      </c>
      <c r="L338" s="7">
        <f t="shared" si="22"/>
        <v>2</v>
      </c>
      <c r="M338" s="6" t="s">
        <v>6609</v>
      </c>
      <c r="N338" s="6" t="s">
        <v>6610</v>
      </c>
      <c r="O338" s="6" t="s">
        <v>6611</v>
      </c>
      <c r="P338" s="6" t="s">
        <v>6612</v>
      </c>
      <c r="Q338" s="6" t="str">
        <f>IFERROR(LEFT(C338, FIND("|",C338)-1),C338)</f>
        <v>Home&amp;Kitchen</v>
      </c>
      <c r="R338" s="41">
        <f>E338*K338</f>
        <v>118542000</v>
      </c>
      <c r="S338" s="31">
        <f t="shared" si="23"/>
        <v>42262.799999999996</v>
      </c>
      <c r="T338" s="6" t="str">
        <f>TRIM(RIGHT(C338,LEN(C338)-FIND("@",SUBSTITUTE(C338,"|","@",LEN(C338)-LEN(SUBSTITUTE(C338,"|",""))))))</f>
        <v>StorageWaterHeaters</v>
      </c>
      <c r="U338" s="33">
        <v>11500</v>
      </c>
    </row>
    <row r="339" spans="1:21">
      <c r="A339" s="5" t="s">
        <v>586</v>
      </c>
      <c r="B339" s="6" t="s">
        <v>587</v>
      </c>
      <c r="C339" s="6" t="s">
        <v>13</v>
      </c>
      <c r="D339" s="24">
        <v>449</v>
      </c>
      <c r="E339" s="36">
        <v>1299</v>
      </c>
      <c r="F339" s="36" t="str">
        <f t="shared" si="20"/>
        <v>&gt;500</v>
      </c>
      <c r="G339" s="27">
        <v>0.65</v>
      </c>
      <c r="H339" s="27" t="str">
        <f t="shared" si="21"/>
        <v>&gt;50%</v>
      </c>
      <c r="I339" s="14" t="str">
        <f>IF(G339&lt;0.5,"&lt;50%","&gt;=50%")</f>
        <v>&gt;=50%</v>
      </c>
      <c r="J339" s="21">
        <v>4.2</v>
      </c>
      <c r="K339" s="7">
        <v>24269</v>
      </c>
      <c r="L339" s="7">
        <f t="shared" si="22"/>
        <v>2</v>
      </c>
      <c r="M339" s="6" t="s">
        <v>588</v>
      </c>
      <c r="N339" s="6" t="s">
        <v>15</v>
      </c>
      <c r="O339" s="6" t="s">
        <v>16</v>
      </c>
      <c r="P339" s="6" t="s">
        <v>17</v>
      </c>
      <c r="Q339" s="6" t="str">
        <f>IFERROR(LEFT(C339, FIND("|",C339)-1),C339)</f>
        <v>Computers&amp;Accessories</v>
      </c>
      <c r="R339" s="41">
        <f>E339*K339</f>
        <v>31525431</v>
      </c>
      <c r="S339" s="31">
        <f t="shared" si="23"/>
        <v>101929.8</v>
      </c>
      <c r="T339" s="6" t="str">
        <f>TRIM(RIGHT(C339,LEN(C339)-FIND("@",SUBSTITUTE(C339,"|","@",LEN(C339)-LEN(SUBSTITUTE(C339,"|",""))))))</f>
        <v>USBCables</v>
      </c>
      <c r="U339" s="33">
        <v>1299</v>
      </c>
    </row>
    <row r="340" spans="1:21">
      <c r="A340" s="5" t="s">
        <v>499</v>
      </c>
      <c r="B340" s="6" t="s">
        <v>500</v>
      </c>
      <c r="C340" s="6" t="s">
        <v>13</v>
      </c>
      <c r="D340" s="24">
        <v>649</v>
      </c>
      <c r="E340" s="36">
        <v>1999</v>
      </c>
      <c r="F340" s="36" t="str">
        <f t="shared" si="20"/>
        <v>&gt;500</v>
      </c>
      <c r="G340" s="27">
        <v>0.68</v>
      </c>
      <c r="H340" s="27" t="str">
        <f t="shared" si="21"/>
        <v>&gt;50%</v>
      </c>
      <c r="I340" s="14" t="str">
        <f>IF(G340&lt;0.5,"&lt;50%","&gt;=50%")</f>
        <v>&gt;=50%</v>
      </c>
      <c r="J340" s="21">
        <v>4.2</v>
      </c>
      <c r="K340" s="7">
        <v>24269</v>
      </c>
      <c r="L340" s="7">
        <f t="shared" si="22"/>
        <v>2</v>
      </c>
      <c r="M340" s="6" t="s">
        <v>255</v>
      </c>
      <c r="N340" s="6" t="s">
        <v>15</v>
      </c>
      <c r="O340" s="6" t="s">
        <v>16</v>
      </c>
      <c r="P340" s="6" t="s">
        <v>17</v>
      </c>
      <c r="Q340" s="6" t="str">
        <f>IFERROR(LEFT(C340, FIND("|",C340)-1),C340)</f>
        <v>Computers&amp;Accessories</v>
      </c>
      <c r="R340" s="41">
        <f>E340*K340</f>
        <v>48513731</v>
      </c>
      <c r="S340" s="31">
        <f t="shared" si="23"/>
        <v>101929.8</v>
      </c>
      <c r="T340" s="6" t="str">
        <f>TRIM(RIGHT(C340,LEN(C340)-FIND("@",SUBSTITUTE(C340,"|","@",LEN(C340)-LEN(SUBSTITUTE(C340,"|",""))))))</f>
        <v>USBCables</v>
      </c>
      <c r="U340" s="33">
        <v>1999</v>
      </c>
    </row>
    <row r="341" spans="1:21">
      <c r="A341" s="5" t="s">
        <v>1172</v>
      </c>
      <c r="B341" s="6" t="s">
        <v>1173</v>
      </c>
      <c r="C341" s="6" t="s">
        <v>13</v>
      </c>
      <c r="D341" s="24">
        <v>649</v>
      </c>
      <c r="E341" s="36">
        <v>1999</v>
      </c>
      <c r="F341" s="36" t="str">
        <f t="shared" si="20"/>
        <v>&gt;500</v>
      </c>
      <c r="G341" s="27">
        <v>0.68</v>
      </c>
      <c r="H341" s="27" t="str">
        <f t="shared" si="21"/>
        <v>&gt;50%</v>
      </c>
      <c r="I341" s="14" t="str">
        <f>IF(G341&lt;0.5,"&lt;50%","&gt;=50%")</f>
        <v>&gt;=50%</v>
      </c>
      <c r="J341" s="21">
        <v>4.2</v>
      </c>
      <c r="K341" s="7">
        <v>24269</v>
      </c>
      <c r="L341" s="7">
        <f t="shared" si="22"/>
        <v>2</v>
      </c>
      <c r="M341" s="6" t="s">
        <v>1174</v>
      </c>
      <c r="N341" s="6" t="s">
        <v>15</v>
      </c>
      <c r="O341" s="6" t="s">
        <v>16</v>
      </c>
      <c r="P341" s="6" t="s">
        <v>17</v>
      </c>
      <c r="Q341" s="6" t="str">
        <f>IFERROR(LEFT(C341, FIND("|",C341)-1),C341)</f>
        <v>Computers&amp;Accessories</v>
      </c>
      <c r="R341" s="41">
        <f>E341*K341</f>
        <v>48513731</v>
      </c>
      <c r="S341" s="31">
        <f t="shared" si="23"/>
        <v>101929.8</v>
      </c>
      <c r="T341" s="6" t="str">
        <f>TRIM(RIGHT(C341,LEN(C341)-FIND("@",SUBSTITUTE(C341,"|","@",LEN(C341)-LEN(SUBSTITUTE(C341,"|",""))))))</f>
        <v>USBCables</v>
      </c>
      <c r="U341" s="33">
        <v>1999</v>
      </c>
    </row>
    <row r="342" spans="1:21">
      <c r="A342" s="5" t="s">
        <v>3095</v>
      </c>
      <c r="B342" s="6" t="s">
        <v>3096</v>
      </c>
      <c r="C342" s="6" t="s">
        <v>2848</v>
      </c>
      <c r="D342" s="24">
        <v>889</v>
      </c>
      <c r="E342" s="36">
        <v>2500</v>
      </c>
      <c r="F342" s="36" t="str">
        <f t="shared" si="20"/>
        <v>&gt;500</v>
      </c>
      <c r="G342" s="27">
        <v>0.64</v>
      </c>
      <c r="H342" s="27" t="str">
        <f t="shared" si="21"/>
        <v>&gt;50%</v>
      </c>
      <c r="I342" s="14" t="str">
        <f>IF(G342&lt;0.5,"&lt;50%","&gt;=50%")</f>
        <v>&gt;=50%</v>
      </c>
      <c r="J342" s="21">
        <v>4.3</v>
      </c>
      <c r="K342" s="7">
        <v>55747</v>
      </c>
      <c r="L342" s="7">
        <f t="shared" si="22"/>
        <v>2</v>
      </c>
      <c r="M342" s="6" t="s">
        <v>3097</v>
      </c>
      <c r="N342" s="6" t="s">
        <v>3098</v>
      </c>
      <c r="O342" s="6" t="s">
        <v>3099</v>
      </c>
      <c r="P342" s="6" t="s">
        <v>3100</v>
      </c>
      <c r="Q342" s="6" t="str">
        <f>IFERROR(LEFT(C342, FIND("|",C342)-1),C342)</f>
        <v>Computers&amp;Accessories</v>
      </c>
      <c r="R342" s="41">
        <f>E342*K342</f>
        <v>139367500</v>
      </c>
      <c r="S342" s="31">
        <f t="shared" si="23"/>
        <v>239712.09999999998</v>
      </c>
      <c r="T342" s="6" t="str">
        <f>TRIM(RIGHT(C342,LEN(C342)-FIND("@",SUBSTITUTE(C342,"|","@",LEN(C342)-LEN(SUBSTITUTE(C342,"|",""))))))</f>
        <v>PenDrives</v>
      </c>
      <c r="U342" s="33">
        <v>2500</v>
      </c>
    </row>
    <row r="343" spans="1:21">
      <c r="A343" s="5" t="s">
        <v>574</v>
      </c>
      <c r="B343" s="6" t="s">
        <v>575</v>
      </c>
      <c r="C343" s="6" t="s">
        <v>13</v>
      </c>
      <c r="D343" s="24">
        <v>349</v>
      </c>
      <c r="E343" s="36">
        <v>999</v>
      </c>
      <c r="F343" s="36" t="str">
        <f t="shared" si="20"/>
        <v>&gt;500</v>
      </c>
      <c r="G343" s="27">
        <v>0.65</v>
      </c>
      <c r="H343" s="27" t="str">
        <f t="shared" si="21"/>
        <v>&gt;50%</v>
      </c>
      <c r="I343" s="14" t="str">
        <f>IF(G343&lt;0.5,"&lt;50%","&gt;=50%")</f>
        <v>&gt;=50%</v>
      </c>
      <c r="J343" s="21">
        <v>4.2</v>
      </c>
      <c r="K343" s="7">
        <v>13120</v>
      </c>
      <c r="L343" s="7">
        <f t="shared" si="22"/>
        <v>2</v>
      </c>
      <c r="M343" s="6" t="s">
        <v>576</v>
      </c>
      <c r="N343" s="6" t="s">
        <v>577</v>
      </c>
      <c r="O343" s="6" t="s">
        <v>578</v>
      </c>
      <c r="P343" s="6" t="s">
        <v>579</v>
      </c>
      <c r="Q343" s="6" t="str">
        <f>IFERROR(LEFT(C343, FIND("|",C343)-1),C343)</f>
        <v>Computers&amp;Accessories</v>
      </c>
      <c r="R343" s="41">
        <f>E343*K343</f>
        <v>13106880</v>
      </c>
      <c r="S343" s="31">
        <f t="shared" si="23"/>
        <v>55104</v>
      </c>
      <c r="T343" s="6" t="str">
        <f>TRIM(RIGHT(C343,LEN(C343)-FIND("@",SUBSTITUTE(C343,"|","@",LEN(C343)-LEN(SUBSTITUTE(C343,"|",""))))))</f>
        <v>USBCables</v>
      </c>
      <c r="U343" s="33">
        <v>999</v>
      </c>
    </row>
    <row r="344" spans="1:21">
      <c r="A344" s="5" t="s">
        <v>896</v>
      </c>
      <c r="B344" s="6" t="s">
        <v>897</v>
      </c>
      <c r="C344" s="6" t="s">
        <v>13</v>
      </c>
      <c r="D344" s="24">
        <v>399</v>
      </c>
      <c r="E344" s="36">
        <v>1299</v>
      </c>
      <c r="F344" s="36" t="str">
        <f t="shared" si="20"/>
        <v>&gt;500</v>
      </c>
      <c r="G344" s="27">
        <v>0.69</v>
      </c>
      <c r="H344" s="27" t="str">
        <f t="shared" si="21"/>
        <v>&gt;50%</v>
      </c>
      <c r="I344" s="14" t="str">
        <f>IF(G344&lt;0.5,"&lt;50%","&gt;=50%")</f>
        <v>&gt;=50%</v>
      </c>
      <c r="J344" s="21">
        <v>4.2</v>
      </c>
      <c r="K344" s="7">
        <v>13120</v>
      </c>
      <c r="L344" s="7">
        <f t="shared" si="22"/>
        <v>2</v>
      </c>
      <c r="M344" s="6" t="s">
        <v>898</v>
      </c>
      <c r="N344" s="6" t="s">
        <v>577</v>
      </c>
      <c r="O344" s="6" t="s">
        <v>578</v>
      </c>
      <c r="P344" s="6" t="s">
        <v>579</v>
      </c>
      <c r="Q344" s="6" t="str">
        <f>IFERROR(LEFT(C344, FIND("|",C344)-1),C344)</f>
        <v>Computers&amp;Accessories</v>
      </c>
      <c r="R344" s="41">
        <f>E344*K344</f>
        <v>17042880</v>
      </c>
      <c r="S344" s="31">
        <f t="shared" si="23"/>
        <v>55104</v>
      </c>
      <c r="T344" s="6" t="str">
        <f>TRIM(RIGHT(C344,LEN(C344)-FIND("@",SUBSTITUTE(C344,"|","@",LEN(C344)-LEN(SUBSTITUTE(C344,"|",""))))))</f>
        <v>USBCables</v>
      </c>
      <c r="U344" s="33">
        <v>1299</v>
      </c>
    </row>
    <row r="345" spans="1:21">
      <c r="A345" s="5" t="s">
        <v>3107</v>
      </c>
      <c r="B345" s="6" t="s">
        <v>3108</v>
      </c>
      <c r="C345" s="6" t="s">
        <v>2855</v>
      </c>
      <c r="D345" s="24">
        <v>569</v>
      </c>
      <c r="E345" s="36">
        <v>1299</v>
      </c>
      <c r="F345" s="36" t="str">
        <f t="shared" si="20"/>
        <v>&gt;500</v>
      </c>
      <c r="G345" s="27">
        <v>0.56000000000000005</v>
      </c>
      <c r="H345" s="27" t="str">
        <f t="shared" si="21"/>
        <v>&gt;50%</v>
      </c>
      <c r="I345" s="14" t="str">
        <f>IF(G345&lt;0.5,"&lt;50%","&gt;=50%")</f>
        <v>&gt;=50%</v>
      </c>
      <c r="J345" s="21">
        <v>4.4000000000000004</v>
      </c>
      <c r="K345" s="7">
        <v>9275</v>
      </c>
      <c r="L345" s="7">
        <f t="shared" si="22"/>
        <v>2</v>
      </c>
      <c r="M345" s="6" t="s">
        <v>3109</v>
      </c>
      <c r="N345" s="6" t="s">
        <v>3110</v>
      </c>
      <c r="O345" s="6" t="s">
        <v>3111</v>
      </c>
      <c r="P345" s="6" t="s">
        <v>3112</v>
      </c>
      <c r="Q345" s="6" t="str">
        <f>IFERROR(LEFT(C345, FIND("|",C345)-1),C345)</f>
        <v>Computers&amp;Accessories</v>
      </c>
      <c r="R345" s="41">
        <f>E345*K345</f>
        <v>12048225</v>
      </c>
      <c r="S345" s="31">
        <f t="shared" si="23"/>
        <v>40810</v>
      </c>
      <c r="T345" s="6" t="str">
        <f>TRIM(RIGHT(C345,LEN(C345)-FIND("@",SUBSTITUTE(C345,"|","@",LEN(C345)-LEN(SUBSTITUTE(C345,"|",""))))))</f>
        <v>Mice</v>
      </c>
      <c r="U345" s="33">
        <v>1299</v>
      </c>
    </row>
    <row r="346" spans="1:21">
      <c r="A346" s="5" t="s">
        <v>2905</v>
      </c>
      <c r="B346" s="6" t="s">
        <v>2906</v>
      </c>
      <c r="C346" s="6" t="s">
        <v>1834</v>
      </c>
      <c r="D346" s="24">
        <v>499</v>
      </c>
      <c r="E346" s="36">
        <v>999</v>
      </c>
      <c r="F346" s="36" t="str">
        <f t="shared" si="20"/>
        <v>&gt;500</v>
      </c>
      <c r="G346" s="27">
        <v>0.5</v>
      </c>
      <c r="H346" s="27" t="str">
        <f t="shared" si="21"/>
        <v>&gt;50%</v>
      </c>
      <c r="I346" s="14" t="str">
        <f>IF(G346&lt;0.5,"&lt;50%","&gt;=50%")</f>
        <v>&gt;=50%</v>
      </c>
      <c r="J346" s="21">
        <v>3.9</v>
      </c>
      <c r="K346" s="7">
        <v>92995</v>
      </c>
      <c r="L346" s="7">
        <f t="shared" si="22"/>
        <v>2</v>
      </c>
      <c r="M346" s="6" t="s">
        <v>2907</v>
      </c>
      <c r="N346" s="6" t="s">
        <v>2908</v>
      </c>
      <c r="O346" s="6" t="s">
        <v>2909</v>
      </c>
      <c r="P346" s="6" t="s">
        <v>2910</v>
      </c>
      <c r="Q346" s="6" t="str">
        <f>IFERROR(LEFT(C346, FIND("|",C346)-1),C346)</f>
        <v>Electronics</v>
      </c>
      <c r="R346" s="41">
        <f>E346*K346</f>
        <v>92902005</v>
      </c>
      <c r="S346" s="31">
        <f t="shared" si="23"/>
        <v>362680.5</v>
      </c>
      <c r="T346" s="6" t="str">
        <f>TRIM(RIGHT(C346,LEN(C346)-FIND("@",SUBSTITUTE(C346,"|","@",LEN(C346)-LEN(SUBSTITUTE(C346,"|",""))))))</f>
        <v>In-Ear</v>
      </c>
      <c r="U346" s="33">
        <v>999</v>
      </c>
    </row>
    <row r="347" spans="1:21">
      <c r="A347" s="5" t="s">
        <v>253</v>
      </c>
      <c r="B347" s="6" t="s">
        <v>254</v>
      </c>
      <c r="C347" s="6" t="s">
        <v>13</v>
      </c>
      <c r="D347" s="24">
        <v>399</v>
      </c>
      <c r="E347" s="36">
        <v>1099</v>
      </c>
      <c r="F347" s="36" t="str">
        <f t="shared" si="20"/>
        <v>&gt;500</v>
      </c>
      <c r="G347" s="27">
        <v>0.64</v>
      </c>
      <c r="H347" s="27" t="str">
        <f t="shared" si="21"/>
        <v>&gt;50%</v>
      </c>
      <c r="I347" s="14" t="str">
        <f>IF(G347&lt;0.5,"&lt;50%","&gt;=50%")</f>
        <v>&gt;=50%</v>
      </c>
      <c r="J347" s="21">
        <v>4.2</v>
      </c>
      <c r="K347" s="7">
        <v>24269</v>
      </c>
      <c r="L347" s="7">
        <f t="shared" si="22"/>
        <v>2</v>
      </c>
      <c r="M347" s="6" t="s">
        <v>255</v>
      </c>
      <c r="N347" s="6" t="s">
        <v>15</v>
      </c>
      <c r="O347" s="6" t="s">
        <v>16</v>
      </c>
      <c r="P347" s="6" t="s">
        <v>17</v>
      </c>
      <c r="Q347" s="6" t="str">
        <f>IFERROR(LEFT(C347, FIND("|",C347)-1),C347)</f>
        <v>Computers&amp;Accessories</v>
      </c>
      <c r="R347" s="41">
        <f>E347*K347</f>
        <v>26671631</v>
      </c>
      <c r="S347" s="31">
        <f t="shared" si="23"/>
        <v>101929.8</v>
      </c>
      <c r="T347" s="6" t="str">
        <f>TRIM(RIGHT(C347,LEN(C347)-FIND("@",SUBSTITUTE(C347,"|","@",LEN(C347)-LEN(SUBSTITUTE(C347,"|",""))))))</f>
        <v>USBCables</v>
      </c>
      <c r="U347" s="33">
        <v>1099</v>
      </c>
    </row>
    <row r="348" spans="1:21">
      <c r="A348" s="5" t="s">
        <v>11</v>
      </c>
      <c r="B348" s="6" t="s">
        <v>12</v>
      </c>
      <c r="C348" s="6" t="s">
        <v>13</v>
      </c>
      <c r="D348" s="24">
        <v>399</v>
      </c>
      <c r="E348" s="36">
        <v>1099</v>
      </c>
      <c r="F348" s="36" t="str">
        <f t="shared" si="20"/>
        <v>&gt;500</v>
      </c>
      <c r="G348" s="27">
        <v>0.64</v>
      </c>
      <c r="H348" s="27" t="str">
        <f t="shared" si="21"/>
        <v>&gt;50%</v>
      </c>
      <c r="I348" s="14" t="str">
        <f>IF(G348&lt;0.5,"&lt;50%","&gt;=50%")</f>
        <v>&gt;=50%</v>
      </c>
      <c r="J348" s="21">
        <v>4.2</v>
      </c>
      <c r="K348" s="7">
        <v>24269</v>
      </c>
      <c r="L348" s="7">
        <f t="shared" si="22"/>
        <v>2</v>
      </c>
      <c r="M348" s="6" t="s">
        <v>14</v>
      </c>
      <c r="N348" s="6" t="s">
        <v>15</v>
      </c>
      <c r="O348" s="6" t="s">
        <v>16</v>
      </c>
      <c r="P348" s="6" t="s">
        <v>17</v>
      </c>
      <c r="Q348" s="6" t="str">
        <f>IFERROR(LEFT(C348, FIND("|",C348)-1),C348)</f>
        <v>Computers&amp;Accessories</v>
      </c>
      <c r="R348" s="41">
        <f>E348*K348</f>
        <v>26671631</v>
      </c>
      <c r="S348" s="31">
        <f t="shared" si="23"/>
        <v>101929.8</v>
      </c>
      <c r="T348" s="6" t="str">
        <f>TRIM(RIGHT(C348,LEN(C348)-FIND("@",SUBSTITUTE(C348,"|","@",LEN(C348)-LEN(SUBSTITUTE(C348,"|",""))))))</f>
        <v>USBCables</v>
      </c>
      <c r="U348" s="33">
        <v>1099</v>
      </c>
    </row>
    <row r="349" spans="1:21">
      <c r="A349" s="5" t="s">
        <v>7341</v>
      </c>
      <c r="B349" s="6" t="s">
        <v>7342</v>
      </c>
      <c r="C349" s="6" t="s">
        <v>5343</v>
      </c>
      <c r="D349" s="24">
        <v>1928</v>
      </c>
      <c r="E349" s="36">
        <v>2590</v>
      </c>
      <c r="F349" s="36" t="str">
        <f t="shared" si="20"/>
        <v>&gt;500</v>
      </c>
      <c r="G349" s="27">
        <v>0.26</v>
      </c>
      <c r="H349" s="27" t="str">
        <f t="shared" si="21"/>
        <v>25-50%</v>
      </c>
      <c r="I349" s="14" t="str">
        <f>IF(G349&lt;0.5,"&lt;50%","&gt;=50%")</f>
        <v>&lt;50%</v>
      </c>
      <c r="J349" s="21">
        <v>4</v>
      </c>
      <c r="K349" s="7">
        <v>2377</v>
      </c>
      <c r="L349" s="7">
        <f t="shared" si="22"/>
        <v>2</v>
      </c>
      <c r="M349" s="6" t="s">
        <v>7343</v>
      </c>
      <c r="N349" s="6" t="s">
        <v>7344</v>
      </c>
      <c r="O349" s="6" t="s">
        <v>7345</v>
      </c>
      <c r="P349" s="6" t="s">
        <v>7346</v>
      </c>
      <c r="Q349" s="6" t="str">
        <f>IFERROR(LEFT(C349, FIND("|",C349)-1),C349)</f>
        <v>Home&amp;Kitchen</v>
      </c>
      <c r="R349" s="41">
        <f>E349*K349</f>
        <v>6156430</v>
      </c>
      <c r="S349" s="31">
        <f t="shared" si="23"/>
        <v>9508</v>
      </c>
      <c r="T349" s="6" t="str">
        <f>TRIM(RIGHT(C349,LEN(C349)-FIND("@",SUBSTITUTE(C349,"|","@",LEN(C349)-LEN(SUBSTITUTE(C349,"|",""))))))</f>
        <v>SandwichMakers</v>
      </c>
      <c r="U349" s="33">
        <v>2590</v>
      </c>
    </row>
    <row r="350" spans="1:21">
      <c r="A350" s="5" t="s">
        <v>7663</v>
      </c>
      <c r="B350" s="6" t="s">
        <v>7664</v>
      </c>
      <c r="C350" s="6" t="s">
        <v>5036</v>
      </c>
      <c r="D350" s="24">
        <v>2320</v>
      </c>
      <c r="E350" s="36">
        <v>3290</v>
      </c>
      <c r="F350" s="36" t="str">
        <f t="shared" si="20"/>
        <v>&gt;500</v>
      </c>
      <c r="G350" s="27">
        <v>0.28999999999999998</v>
      </c>
      <c r="H350" s="27" t="str">
        <f t="shared" si="21"/>
        <v>25-50%</v>
      </c>
      <c r="I350" s="14" t="str">
        <f>IF(G350&lt;0.5,"&lt;50%","&gt;=50%")</f>
        <v>&lt;50%</v>
      </c>
      <c r="J350" s="21">
        <v>3.8</v>
      </c>
      <c r="K350" s="7">
        <v>195</v>
      </c>
      <c r="L350" s="7">
        <f t="shared" si="22"/>
        <v>1</v>
      </c>
      <c r="M350" s="6" t="s">
        <v>7665</v>
      </c>
      <c r="N350" s="6" t="s">
        <v>7666</v>
      </c>
      <c r="O350" s="6" t="s">
        <v>7667</v>
      </c>
      <c r="P350" s="6" t="s">
        <v>7668</v>
      </c>
      <c r="Q350" s="6" t="str">
        <f>IFERROR(LEFT(C350, FIND("|",C350)-1),C350)</f>
        <v>Home&amp;Kitchen</v>
      </c>
      <c r="R350" s="41">
        <f>E350*K350</f>
        <v>641550</v>
      </c>
      <c r="S350" s="31">
        <f t="shared" si="23"/>
        <v>741</v>
      </c>
      <c r="T350" s="6" t="str">
        <f>TRIM(RIGHT(C350,LEN(C350)-FIND("@",SUBSTITUTE(C350,"|","@",LEN(C350)-LEN(SUBSTITUTE(C350,"|",""))))))</f>
        <v>FanHeaters</v>
      </c>
      <c r="U350" s="33">
        <v>3290</v>
      </c>
    </row>
    <row r="351" spans="1:21">
      <c r="A351" s="5" t="s">
        <v>6969</v>
      </c>
      <c r="B351" s="6" t="s">
        <v>6970</v>
      </c>
      <c r="C351" s="6" t="s">
        <v>5210</v>
      </c>
      <c r="D351" s="24">
        <v>640</v>
      </c>
      <c r="E351" s="36">
        <v>1020</v>
      </c>
      <c r="F351" s="36" t="str">
        <f t="shared" si="20"/>
        <v>&gt;500</v>
      </c>
      <c r="G351" s="27">
        <v>0.37</v>
      </c>
      <c r="H351" s="27" t="str">
        <f t="shared" si="21"/>
        <v>25-50%</v>
      </c>
      <c r="I351" s="14" t="str">
        <f>IF(G351&lt;0.5,"&lt;50%","&gt;=50%")</f>
        <v>&lt;50%</v>
      </c>
      <c r="J351" s="21">
        <v>4.0999999999999996</v>
      </c>
      <c r="K351" s="7">
        <v>5059</v>
      </c>
      <c r="L351" s="7">
        <f t="shared" si="22"/>
        <v>2</v>
      </c>
      <c r="M351" s="6" t="s">
        <v>6971</v>
      </c>
      <c r="N351" s="6" t="s">
        <v>6972</v>
      </c>
      <c r="O351" s="6" t="s">
        <v>6973</v>
      </c>
      <c r="P351" s="6" t="s">
        <v>6974</v>
      </c>
      <c r="Q351" s="6" t="str">
        <f>IFERROR(LEFT(C351, FIND("|",C351)-1),C351)</f>
        <v>Home&amp;Kitchen</v>
      </c>
      <c r="R351" s="41">
        <f>E351*K351</f>
        <v>5160180</v>
      </c>
      <c r="S351" s="31">
        <f t="shared" si="23"/>
        <v>20741.899999999998</v>
      </c>
      <c r="T351" s="6" t="str">
        <f>TRIM(RIGHT(C351,LEN(C351)-FIND("@",SUBSTITUTE(C351,"|","@",LEN(C351)-LEN(SUBSTITUTE(C351,"|",""))))))</f>
        <v>ImmersionRods</v>
      </c>
      <c r="U351" s="33">
        <v>1020</v>
      </c>
    </row>
    <row r="352" spans="1:21">
      <c r="A352" s="5" t="s">
        <v>2967</v>
      </c>
      <c r="B352" s="6" t="s">
        <v>2968</v>
      </c>
      <c r="C352" s="6" t="s">
        <v>2969</v>
      </c>
      <c r="D352" s="24">
        <v>50</v>
      </c>
      <c r="E352" s="36">
        <v>50</v>
      </c>
      <c r="F352" s="36" t="str">
        <f t="shared" si="20"/>
        <v>&lt;200</v>
      </c>
      <c r="G352" s="27">
        <v>0</v>
      </c>
      <c r="H352" s="27" t="str">
        <f t="shared" si="21"/>
        <v>10%</v>
      </c>
      <c r="I352" s="14" t="str">
        <f>IF(G352&lt;0.5,"&lt;50%","&gt;=50%")</f>
        <v>&lt;50%</v>
      </c>
      <c r="J352" s="21">
        <v>4.3</v>
      </c>
      <c r="K352" s="7">
        <v>5792</v>
      </c>
      <c r="L352" s="7">
        <f t="shared" si="22"/>
        <v>2</v>
      </c>
      <c r="M352" s="6" t="s">
        <v>2970</v>
      </c>
      <c r="N352" s="6" t="s">
        <v>2971</v>
      </c>
      <c r="O352" s="6" t="s">
        <v>2972</v>
      </c>
      <c r="P352" s="6" t="s">
        <v>2973</v>
      </c>
      <c r="Q352" s="6" t="str">
        <f>IFERROR(LEFT(C352, FIND("|",C352)-1),C352)</f>
        <v>OfficeProducts</v>
      </c>
      <c r="R352" s="41">
        <f>E352*K352</f>
        <v>289600</v>
      </c>
      <c r="S352" s="31">
        <f t="shared" si="23"/>
        <v>24905.599999999999</v>
      </c>
      <c r="T352" s="6" t="str">
        <f>TRIM(RIGHT(C352,LEN(C352)-FIND("@",SUBSTITUTE(C352,"|","@",LEN(C352)-LEN(SUBSTITUTE(C352,"|",""))))))</f>
        <v>GelInkRollerballPens</v>
      </c>
      <c r="U352" s="33">
        <v>50</v>
      </c>
    </row>
    <row r="353" spans="1:21">
      <c r="A353" s="5" t="s">
        <v>6369</v>
      </c>
      <c r="B353" s="6" t="s">
        <v>6370</v>
      </c>
      <c r="C353" s="6" t="s">
        <v>5422</v>
      </c>
      <c r="D353" s="24">
        <v>1599</v>
      </c>
      <c r="E353" s="36">
        <v>1999</v>
      </c>
      <c r="F353" s="36" t="str">
        <f t="shared" si="20"/>
        <v>&gt;500</v>
      </c>
      <c r="G353" s="27">
        <v>0.2</v>
      </c>
      <c r="H353" s="27" t="str">
        <f t="shared" si="21"/>
        <v>10-25%</v>
      </c>
      <c r="I353" s="14" t="str">
        <f>IF(G353&lt;0.5,"&lt;50%","&gt;=50%")</f>
        <v>&lt;50%</v>
      </c>
      <c r="J353" s="21">
        <v>4.4000000000000004</v>
      </c>
      <c r="K353" s="7">
        <v>1558</v>
      </c>
      <c r="L353" s="7">
        <f t="shared" si="22"/>
        <v>2</v>
      </c>
      <c r="M353" s="6" t="s">
        <v>6371</v>
      </c>
      <c r="N353" s="6" t="s">
        <v>6372</v>
      </c>
      <c r="O353" s="6" t="s">
        <v>6373</v>
      </c>
      <c r="P353" s="6" t="s">
        <v>6374</v>
      </c>
      <c r="Q353" s="6" t="str">
        <f>IFERROR(LEFT(C353, FIND("|",C353)-1),C353)</f>
        <v>Home&amp;Kitchen</v>
      </c>
      <c r="R353" s="41">
        <f>E353*K353</f>
        <v>3114442</v>
      </c>
      <c r="S353" s="31">
        <f t="shared" si="23"/>
        <v>6855.2000000000007</v>
      </c>
      <c r="T353" s="6" t="str">
        <f>TRIM(RIGHT(C353,LEN(C353)-FIND("@",SUBSTITUTE(C353,"|","@",LEN(C353)-LEN(SUBSTITUTE(C353,"|",""))))))</f>
        <v>MiniFoodProcessors&amp;Choppers</v>
      </c>
      <c r="U353" s="33">
        <v>1999</v>
      </c>
    </row>
    <row r="354" spans="1:21">
      <c r="A354" s="5" t="s">
        <v>4854</v>
      </c>
      <c r="B354" s="6" t="s">
        <v>4855</v>
      </c>
      <c r="C354" s="6" t="s">
        <v>4856</v>
      </c>
      <c r="D354" s="24">
        <v>598</v>
      </c>
      <c r="E354" s="36">
        <v>1150</v>
      </c>
      <c r="F354" s="36" t="str">
        <f t="shared" si="20"/>
        <v>&gt;500</v>
      </c>
      <c r="G354" s="27">
        <v>0.48</v>
      </c>
      <c r="H354" s="27" t="str">
        <f t="shared" si="21"/>
        <v>25-50%</v>
      </c>
      <c r="I354" s="14" t="str">
        <f>IF(G354&lt;0.5,"&lt;50%","&gt;=50%")</f>
        <v>&lt;50%</v>
      </c>
      <c r="J354" s="21">
        <v>4.0999999999999996</v>
      </c>
      <c r="K354" s="7">
        <v>2535</v>
      </c>
      <c r="L354" s="7">
        <f t="shared" si="22"/>
        <v>2</v>
      </c>
      <c r="M354" s="6" t="s">
        <v>4857</v>
      </c>
      <c r="N354" s="6" t="s">
        <v>4858</v>
      </c>
      <c r="O354" s="6" t="s">
        <v>4859</v>
      </c>
      <c r="P354" s="6" t="s">
        <v>4860</v>
      </c>
      <c r="Q354" s="6" t="str">
        <f>IFERROR(LEFT(C354, FIND("|",C354)-1),C354)</f>
        <v>Computers&amp;Accessories</v>
      </c>
      <c r="R354" s="41">
        <f>E354*K354</f>
        <v>2915250</v>
      </c>
      <c r="S354" s="31">
        <f t="shared" si="23"/>
        <v>10393.5</v>
      </c>
      <c r="T354" s="6" t="str">
        <f>TRIM(RIGHT(C354,LEN(C354)-FIND("@",SUBSTITUTE(C354,"|","@",LEN(C354)-LEN(SUBSTITUTE(C354,"|",""))))))</f>
        <v>TonerCartridges</v>
      </c>
      <c r="U354" s="33">
        <v>1150</v>
      </c>
    </row>
    <row r="355" spans="1:21">
      <c r="A355" s="5" t="s">
        <v>3435</v>
      </c>
      <c r="B355" s="6" t="s">
        <v>3436</v>
      </c>
      <c r="C355" s="6" t="s">
        <v>2995</v>
      </c>
      <c r="D355" s="24">
        <v>448</v>
      </c>
      <c r="E355" s="36">
        <v>699</v>
      </c>
      <c r="F355" s="36" t="str">
        <f t="shared" si="20"/>
        <v>&gt;500</v>
      </c>
      <c r="G355" s="27">
        <v>0.36</v>
      </c>
      <c r="H355" s="27" t="str">
        <f t="shared" si="21"/>
        <v>25-50%</v>
      </c>
      <c r="I355" s="14" t="str">
        <f>IF(G355&lt;0.5,"&lt;50%","&gt;=50%")</f>
        <v>&lt;50%</v>
      </c>
      <c r="J355" s="21">
        <v>3.9</v>
      </c>
      <c r="K355" s="7">
        <v>17348</v>
      </c>
      <c r="L355" s="7">
        <f t="shared" si="22"/>
        <v>2</v>
      </c>
      <c r="M355" s="6" t="s">
        <v>3437</v>
      </c>
      <c r="N355" s="6" t="s">
        <v>3438</v>
      </c>
      <c r="O355" s="6" t="s">
        <v>3439</v>
      </c>
      <c r="P355" s="6" t="s">
        <v>3440</v>
      </c>
      <c r="Q355" s="6" t="str">
        <f>IFERROR(LEFT(C355, FIND("|",C355)-1),C355)</f>
        <v>Computers&amp;Accessories</v>
      </c>
      <c r="R355" s="41">
        <f>E355*K355</f>
        <v>12126252</v>
      </c>
      <c r="S355" s="31">
        <f t="shared" si="23"/>
        <v>67657.2</v>
      </c>
      <c r="T355" s="6" t="str">
        <f>TRIM(RIGHT(C355,LEN(C355)-FIND("@",SUBSTITUTE(C355,"|","@",LEN(C355)-LEN(SUBSTITUTE(C355,"|",""))))))</f>
        <v>Keyboard&amp;MouseSets</v>
      </c>
      <c r="U355" s="33">
        <v>699</v>
      </c>
    </row>
    <row r="356" spans="1:21">
      <c r="A356" s="5" t="s">
        <v>256</v>
      </c>
      <c r="B356" s="6" t="s">
        <v>257</v>
      </c>
      <c r="C356" s="6" t="s">
        <v>62</v>
      </c>
      <c r="D356" s="24">
        <v>999</v>
      </c>
      <c r="E356" s="36">
        <v>1599</v>
      </c>
      <c r="F356" s="36" t="str">
        <f t="shared" si="20"/>
        <v>&gt;500</v>
      </c>
      <c r="G356" s="27">
        <v>0.38</v>
      </c>
      <c r="H356" s="27" t="str">
        <f t="shared" si="21"/>
        <v>25-50%</v>
      </c>
      <c r="I356" s="14" t="str">
        <f>IF(G356&lt;0.5,"&lt;50%","&gt;=50%")</f>
        <v>&lt;50%</v>
      </c>
      <c r="J356" s="21">
        <v>4.3</v>
      </c>
      <c r="K356" s="7">
        <v>12093</v>
      </c>
      <c r="L356" s="7">
        <f t="shared" si="22"/>
        <v>2</v>
      </c>
      <c r="M356" s="6" t="s">
        <v>258</v>
      </c>
      <c r="N356" s="6" t="s">
        <v>259</v>
      </c>
      <c r="O356" s="6" t="s">
        <v>260</v>
      </c>
      <c r="P356" s="6" t="s">
        <v>261</v>
      </c>
      <c r="Q356" s="6" t="str">
        <f>IFERROR(LEFT(C356, FIND("|",C356)-1),C356)</f>
        <v>Computers&amp;Accessories</v>
      </c>
      <c r="R356" s="41">
        <f>E356*K356</f>
        <v>19336707</v>
      </c>
      <c r="S356" s="31">
        <f t="shared" si="23"/>
        <v>51999.9</v>
      </c>
      <c r="T356" s="6" t="str">
        <f>TRIM(RIGHT(C356,LEN(C356)-FIND("@",SUBSTITUTE(C356,"|","@",LEN(C356)-LEN(SUBSTITUTE(C356,"|",""))))))</f>
        <v>WirelessUSBAdapters</v>
      </c>
      <c r="U356" s="33">
        <v>1599</v>
      </c>
    </row>
    <row r="357" spans="1:21">
      <c r="A357" s="5" t="s">
        <v>864</v>
      </c>
      <c r="B357" s="6" t="s">
        <v>865</v>
      </c>
      <c r="C357" s="6" t="s">
        <v>804</v>
      </c>
      <c r="D357" s="24">
        <v>1089</v>
      </c>
      <c r="E357" s="36">
        <v>1600</v>
      </c>
      <c r="F357" s="36" t="str">
        <f t="shared" si="20"/>
        <v>&gt;500</v>
      </c>
      <c r="G357" s="27">
        <v>0.32</v>
      </c>
      <c r="H357" s="27" t="str">
        <f t="shared" si="21"/>
        <v>25-50%</v>
      </c>
      <c r="I357" s="14" t="str">
        <f>IF(G357&lt;0.5,"&lt;50%","&gt;=50%")</f>
        <v>&lt;50%</v>
      </c>
      <c r="J357" s="21">
        <v>4</v>
      </c>
      <c r="K357" s="7">
        <v>3565</v>
      </c>
      <c r="L357" s="7">
        <f t="shared" si="22"/>
        <v>2</v>
      </c>
      <c r="M357" s="6" t="s">
        <v>866</v>
      </c>
      <c r="N357" s="6" t="s">
        <v>867</v>
      </c>
      <c r="O357" s="6" t="s">
        <v>868</v>
      </c>
      <c r="P357" s="6" t="s">
        <v>869</v>
      </c>
      <c r="Q357" s="6" t="str">
        <f>IFERROR(LEFT(C357, FIND("|",C357)-1),C357)</f>
        <v>Electronics</v>
      </c>
      <c r="R357" s="41">
        <f>E357*K357</f>
        <v>5704000</v>
      </c>
      <c r="S357" s="31">
        <f t="shared" si="23"/>
        <v>14260</v>
      </c>
      <c r="T357" s="6" t="str">
        <f>TRIM(RIGHT(C357,LEN(C357)-FIND("@",SUBSTITUTE(C357,"|","@",LEN(C357)-LEN(SUBSTITUTE(C357,"|",""))))))</f>
        <v>OpticalCables</v>
      </c>
      <c r="U357" s="33">
        <v>1600</v>
      </c>
    </row>
    <row r="358" spans="1:21">
      <c r="A358" s="5" t="s">
        <v>79</v>
      </c>
      <c r="B358" s="6" t="s">
        <v>80</v>
      </c>
      <c r="C358" s="6" t="s">
        <v>81</v>
      </c>
      <c r="D358" s="24">
        <v>219</v>
      </c>
      <c r="E358" s="36">
        <v>700</v>
      </c>
      <c r="F358" s="36" t="str">
        <f t="shared" si="20"/>
        <v>&gt;500</v>
      </c>
      <c r="G358" s="27">
        <v>0.69</v>
      </c>
      <c r="H358" s="27" t="str">
        <f t="shared" si="21"/>
        <v>&gt;50%</v>
      </c>
      <c r="I358" s="14" t="str">
        <f>IF(G358&lt;0.5,"&lt;50%","&gt;=50%")</f>
        <v>&gt;=50%</v>
      </c>
      <c r="J358" s="21">
        <v>4.4000000000000004</v>
      </c>
      <c r="K358" s="7">
        <v>426973</v>
      </c>
      <c r="L358" s="7">
        <f t="shared" si="22"/>
        <v>2</v>
      </c>
      <c r="M358" s="6" t="s">
        <v>82</v>
      </c>
      <c r="N358" s="6" t="s">
        <v>83</v>
      </c>
      <c r="O358" s="6" t="s">
        <v>84</v>
      </c>
      <c r="P358" s="6" t="s">
        <v>85</v>
      </c>
      <c r="Q358" s="6" t="str">
        <f>IFERROR(LEFT(C358, FIND("|",C358)-1),C358)</f>
        <v>Electronics</v>
      </c>
      <c r="R358" s="41">
        <f>E358*K358</f>
        <v>298881100</v>
      </c>
      <c r="S358" s="31">
        <f t="shared" si="23"/>
        <v>1878681.2000000002</v>
      </c>
      <c r="T358" s="6" t="str">
        <f>TRIM(RIGHT(C358,LEN(C358)-FIND("@",SUBSTITUTE(C358,"|","@",LEN(C358)-LEN(SUBSTITUTE(C358,"|",""))))))</f>
        <v>HDMICables</v>
      </c>
      <c r="U358" s="33">
        <v>700</v>
      </c>
    </row>
    <row r="359" spans="1:21">
      <c r="A359" s="5" t="s">
        <v>2981</v>
      </c>
      <c r="B359" s="6" t="s">
        <v>2982</v>
      </c>
      <c r="C359" s="6" t="s">
        <v>1834</v>
      </c>
      <c r="D359" s="24">
        <v>449</v>
      </c>
      <c r="E359" s="36">
        <v>1290</v>
      </c>
      <c r="F359" s="36" t="str">
        <f t="shared" si="20"/>
        <v>&gt;500</v>
      </c>
      <c r="G359" s="27">
        <v>0.65</v>
      </c>
      <c r="H359" s="27" t="str">
        <f t="shared" si="21"/>
        <v>&gt;50%</v>
      </c>
      <c r="I359" s="14" t="str">
        <f>IF(G359&lt;0.5,"&lt;50%","&gt;=50%")</f>
        <v>&gt;=50%</v>
      </c>
      <c r="J359" s="21">
        <v>4.0999999999999996</v>
      </c>
      <c r="K359" s="7">
        <v>91770</v>
      </c>
      <c r="L359" s="7">
        <f t="shared" si="22"/>
        <v>2</v>
      </c>
      <c r="M359" s="6" t="s">
        <v>2983</v>
      </c>
      <c r="N359" s="6" t="s">
        <v>2984</v>
      </c>
      <c r="O359" s="6" t="s">
        <v>2985</v>
      </c>
      <c r="P359" s="6" t="s">
        <v>2986</v>
      </c>
      <c r="Q359" s="6" t="str">
        <f>IFERROR(LEFT(C359, FIND("|",C359)-1),C359)</f>
        <v>Electronics</v>
      </c>
      <c r="R359" s="41">
        <f>E359*K359</f>
        <v>118383300</v>
      </c>
      <c r="S359" s="31">
        <f t="shared" si="23"/>
        <v>376256.99999999994</v>
      </c>
      <c r="T359" s="6" t="str">
        <f>TRIM(RIGHT(C359,LEN(C359)-FIND("@",SUBSTITUTE(C359,"|","@",LEN(C359)-LEN(SUBSTITUTE(C359,"|",""))))))</f>
        <v>In-Ear</v>
      </c>
      <c r="U359" s="33">
        <v>1290</v>
      </c>
    </row>
    <row r="360" spans="1:21">
      <c r="A360" s="5" t="s">
        <v>4785</v>
      </c>
      <c r="B360" s="6" t="s">
        <v>4786</v>
      </c>
      <c r="C360" s="6" t="s">
        <v>4063</v>
      </c>
      <c r="D360" s="24">
        <v>1699</v>
      </c>
      <c r="E360" s="36">
        <v>3499</v>
      </c>
      <c r="F360" s="36" t="str">
        <f t="shared" si="20"/>
        <v>&gt;500</v>
      </c>
      <c r="G360" s="27">
        <v>0.51</v>
      </c>
      <c r="H360" s="27" t="str">
        <f t="shared" si="21"/>
        <v>&gt;50%</v>
      </c>
      <c r="I360" s="14" t="str">
        <f>IF(G360&lt;0.5,"&lt;50%","&gt;=50%")</f>
        <v>&gt;=50%</v>
      </c>
      <c r="J360" s="21">
        <v>3.6</v>
      </c>
      <c r="K360" s="7">
        <v>7689</v>
      </c>
      <c r="L360" s="7">
        <f t="shared" si="22"/>
        <v>2</v>
      </c>
      <c r="M360" s="6" t="s">
        <v>4787</v>
      </c>
      <c r="N360" s="6" t="s">
        <v>4788</v>
      </c>
      <c r="O360" s="6" t="s">
        <v>4789</v>
      </c>
      <c r="P360" s="6" t="s">
        <v>4790</v>
      </c>
      <c r="Q360" s="6" t="str">
        <f>IFERROR(LEFT(C360, FIND("|",C360)-1),C360)</f>
        <v>Computers&amp;Accessories</v>
      </c>
      <c r="R360" s="41">
        <f>E360*K360</f>
        <v>26903811</v>
      </c>
      <c r="S360" s="31">
        <f t="shared" si="23"/>
        <v>27680.400000000001</v>
      </c>
      <c r="T360" s="6" t="str">
        <f>TRIM(RIGHT(C360,LEN(C360)-FIND("@",SUBSTITUTE(C360,"|","@",LEN(C360)-LEN(SUBSTITUTE(C360,"|",""))))))</f>
        <v>LaptopChargers&amp;PowerSupplies</v>
      </c>
      <c r="U360" s="33">
        <v>3499</v>
      </c>
    </row>
    <row r="361" spans="1:21">
      <c r="A361" s="5" t="s">
        <v>3993</v>
      </c>
      <c r="B361" s="6" t="s">
        <v>3994</v>
      </c>
      <c r="C361" s="6" t="s">
        <v>3995</v>
      </c>
      <c r="D361" s="24">
        <v>499</v>
      </c>
      <c r="E361" s="36">
        <v>799</v>
      </c>
      <c r="F361" s="36" t="str">
        <f t="shared" si="20"/>
        <v>&gt;500</v>
      </c>
      <c r="G361" s="27">
        <v>0.38</v>
      </c>
      <c r="H361" s="27" t="str">
        <f t="shared" si="21"/>
        <v>25-50%</v>
      </c>
      <c r="I361" s="14" t="str">
        <f>IF(G361&lt;0.5,"&lt;50%","&gt;=50%")</f>
        <v>&lt;50%</v>
      </c>
      <c r="J361" s="21">
        <v>3.9</v>
      </c>
      <c r="K361" s="7">
        <v>6742</v>
      </c>
      <c r="L361" s="7">
        <f t="shared" si="22"/>
        <v>2</v>
      </c>
      <c r="M361" s="6" t="s">
        <v>3996</v>
      </c>
      <c r="N361" s="6" t="s">
        <v>3997</v>
      </c>
      <c r="O361" s="6" t="s">
        <v>3998</v>
      </c>
      <c r="P361" s="6" t="s">
        <v>3999</v>
      </c>
      <c r="Q361" s="6" t="str">
        <f>IFERROR(LEFT(C361, FIND("|",C361)-1),C361)</f>
        <v>Electronics</v>
      </c>
      <c r="R361" s="41">
        <f>E361*K361</f>
        <v>5386858</v>
      </c>
      <c r="S361" s="31">
        <f t="shared" si="23"/>
        <v>26293.8</v>
      </c>
      <c r="T361" s="6" t="str">
        <f>TRIM(RIGHT(C361,LEN(C361)-FIND("@",SUBSTITUTE(C361,"|","@",LEN(C361)-LEN(SUBSTITUTE(C361,"|",""))))))</f>
        <v>MultimediaSpeakerSystems</v>
      </c>
      <c r="U361" s="33">
        <v>799</v>
      </c>
    </row>
    <row r="362" spans="1:21">
      <c r="A362" s="5" t="s">
        <v>3267</v>
      </c>
      <c r="B362" s="6" t="s">
        <v>3268</v>
      </c>
      <c r="C362" s="6" t="s">
        <v>3083</v>
      </c>
      <c r="D362" s="24">
        <v>309</v>
      </c>
      <c r="E362" s="36">
        <v>404</v>
      </c>
      <c r="F362" s="36" t="str">
        <f t="shared" si="20"/>
        <v>200-500</v>
      </c>
      <c r="G362" s="27">
        <v>0.24</v>
      </c>
      <c r="H362" s="27" t="str">
        <f t="shared" si="21"/>
        <v>10-25%</v>
      </c>
      <c r="I362" s="14" t="str">
        <f>IF(G362&lt;0.5,"&lt;50%","&gt;=50%")</f>
        <v>&lt;50%</v>
      </c>
      <c r="J362" s="21">
        <v>4.4000000000000004</v>
      </c>
      <c r="K362" s="7">
        <v>8614</v>
      </c>
      <c r="L362" s="7">
        <f t="shared" si="22"/>
        <v>2</v>
      </c>
      <c r="M362" s="6" t="s">
        <v>3269</v>
      </c>
      <c r="N362" s="6" t="s">
        <v>3270</v>
      </c>
      <c r="O362" s="6" t="s">
        <v>3271</v>
      </c>
      <c r="P362" s="6" t="s">
        <v>3272</v>
      </c>
      <c r="Q362" s="6" t="str">
        <f>IFERROR(LEFT(C362, FIND("|",C362)-1),C362)</f>
        <v>Computers&amp;Accessories</v>
      </c>
      <c r="R362" s="41">
        <f>E362*K362</f>
        <v>3480056</v>
      </c>
      <c r="S362" s="31">
        <f t="shared" si="23"/>
        <v>37901.600000000006</v>
      </c>
      <c r="T362" s="6" t="str">
        <f>TRIM(RIGHT(C362,LEN(C362)-FIND("@",SUBSTITUTE(C362,"|","@",LEN(C362)-LEN(SUBSTITUTE(C362,"|",""))))))</f>
        <v>InkjetInkCartridges</v>
      </c>
      <c r="U362" s="33">
        <v>404</v>
      </c>
    </row>
    <row r="363" spans="1:21">
      <c r="A363" s="5" t="s">
        <v>3273</v>
      </c>
      <c r="B363" s="6" t="s">
        <v>3274</v>
      </c>
      <c r="C363" s="6" t="s">
        <v>2608</v>
      </c>
      <c r="D363" s="24">
        <v>599</v>
      </c>
      <c r="E363" s="36">
        <v>1399</v>
      </c>
      <c r="F363" s="36" t="str">
        <f t="shared" si="20"/>
        <v>&gt;500</v>
      </c>
      <c r="G363" s="27">
        <v>0.56999999999999995</v>
      </c>
      <c r="H363" s="27" t="str">
        <f t="shared" si="21"/>
        <v>&gt;50%</v>
      </c>
      <c r="I363" s="14" t="str">
        <f>IF(G363&lt;0.5,"&lt;50%","&gt;=50%")</f>
        <v>&gt;=50%</v>
      </c>
      <c r="J363" s="21">
        <v>3.8</v>
      </c>
      <c r="K363" s="7">
        <v>60026</v>
      </c>
      <c r="L363" s="7">
        <f t="shared" si="22"/>
        <v>2</v>
      </c>
      <c r="M363" s="6" t="s">
        <v>3275</v>
      </c>
      <c r="N363" s="6" t="s">
        <v>3276</v>
      </c>
      <c r="O363" s="6" t="s">
        <v>3277</v>
      </c>
      <c r="P363" s="6" t="s">
        <v>3278</v>
      </c>
      <c r="Q363" s="6" t="str">
        <f>IFERROR(LEFT(C363, FIND("|",C363)-1),C363)</f>
        <v>Electronics</v>
      </c>
      <c r="R363" s="41">
        <f>E363*K363</f>
        <v>83976374</v>
      </c>
      <c r="S363" s="31">
        <f t="shared" si="23"/>
        <v>228098.8</v>
      </c>
      <c r="T363" s="6" t="str">
        <f>TRIM(RIGHT(C363,LEN(C363)-FIND("@",SUBSTITUTE(C363,"|","@",LEN(C363)-LEN(SUBSTITUTE(C363,"|",""))))))</f>
        <v>On-Ear</v>
      </c>
      <c r="U363" s="33">
        <v>1399</v>
      </c>
    </row>
    <row r="364" spans="1:21">
      <c r="A364" s="5" t="s">
        <v>4187</v>
      </c>
      <c r="B364" s="6" t="s">
        <v>4188</v>
      </c>
      <c r="C364" s="6" t="s">
        <v>2855</v>
      </c>
      <c r="D364" s="24">
        <v>149</v>
      </c>
      <c r="E364" s="36">
        <v>249</v>
      </c>
      <c r="F364" s="36" t="str">
        <f t="shared" si="20"/>
        <v>200-500</v>
      </c>
      <c r="G364" s="27">
        <v>0.4</v>
      </c>
      <c r="H364" s="27" t="str">
        <f t="shared" si="21"/>
        <v>25-50%</v>
      </c>
      <c r="I364" s="14" t="str">
        <f>IF(G364&lt;0.5,"&lt;50%","&gt;=50%")</f>
        <v>&lt;50%</v>
      </c>
      <c r="J364" s="21">
        <v>4</v>
      </c>
      <c r="K364" s="7">
        <v>5057</v>
      </c>
      <c r="L364" s="7">
        <f t="shared" si="22"/>
        <v>2</v>
      </c>
      <c r="M364" s="6" t="s">
        <v>4189</v>
      </c>
      <c r="N364" s="6" t="s">
        <v>4190</v>
      </c>
      <c r="O364" s="6" t="s">
        <v>4191</v>
      </c>
      <c r="P364" s="6" t="s">
        <v>4192</v>
      </c>
      <c r="Q364" s="6" t="str">
        <f>IFERROR(LEFT(C364, FIND("|",C364)-1),C364)</f>
        <v>Computers&amp;Accessories</v>
      </c>
      <c r="R364" s="41">
        <f>E364*K364</f>
        <v>1259193</v>
      </c>
      <c r="S364" s="31">
        <f t="shared" si="23"/>
        <v>20228</v>
      </c>
      <c r="T364" s="6" t="str">
        <f>TRIM(RIGHT(C364,LEN(C364)-FIND("@",SUBSTITUTE(C364,"|","@",LEN(C364)-LEN(SUBSTITUTE(C364,"|",""))))))</f>
        <v>Mice</v>
      </c>
      <c r="U364" s="33">
        <v>249</v>
      </c>
    </row>
    <row r="365" spans="1:21">
      <c r="A365" s="5" t="s">
        <v>7202</v>
      </c>
      <c r="B365" s="6" t="s">
        <v>7203</v>
      </c>
      <c r="C365" s="6" t="s">
        <v>5120</v>
      </c>
      <c r="D365" s="24">
        <v>889</v>
      </c>
      <c r="E365" s="36">
        <v>1295</v>
      </c>
      <c r="F365" s="36" t="str">
        <f t="shared" si="20"/>
        <v>&gt;500</v>
      </c>
      <c r="G365" s="27">
        <v>0.31</v>
      </c>
      <c r="H365" s="27" t="str">
        <f t="shared" si="21"/>
        <v>25-50%</v>
      </c>
      <c r="I365" s="14" t="str">
        <f>IF(G365&lt;0.5,"&lt;50%","&gt;=50%")</f>
        <v>&lt;50%</v>
      </c>
      <c r="J365" s="21">
        <v>4.3</v>
      </c>
      <c r="K365" s="7">
        <v>6400</v>
      </c>
      <c r="L365" s="7">
        <f t="shared" si="22"/>
        <v>2</v>
      </c>
      <c r="M365" s="6" t="s">
        <v>7204</v>
      </c>
      <c r="N365" s="6" t="s">
        <v>7205</v>
      </c>
      <c r="O365" s="6" t="s">
        <v>7206</v>
      </c>
      <c r="P365" s="6" t="s">
        <v>7207</v>
      </c>
      <c r="Q365" s="6" t="str">
        <f>IFERROR(LEFT(C365, FIND("|",C365)-1),C365)</f>
        <v>Home&amp;Kitchen</v>
      </c>
      <c r="R365" s="41">
        <f>E365*K365</f>
        <v>8288000</v>
      </c>
      <c r="S365" s="31">
        <f t="shared" si="23"/>
        <v>27520</v>
      </c>
      <c r="T365" s="6" t="str">
        <f>TRIM(RIGHT(C365,LEN(C365)-FIND("@",SUBSTITUTE(C365,"|","@",LEN(C365)-LEN(SUBSTITUTE(C365,"|",""))))))</f>
        <v>DryIrons</v>
      </c>
      <c r="U365" s="33">
        <v>1295</v>
      </c>
    </row>
    <row r="366" spans="1:21">
      <c r="A366" s="5" t="s">
        <v>7165</v>
      </c>
      <c r="B366" s="6" t="s">
        <v>7166</v>
      </c>
      <c r="C366" s="6" t="s">
        <v>5120</v>
      </c>
      <c r="D366" s="24">
        <v>849</v>
      </c>
      <c r="E366" s="36">
        <v>1190</v>
      </c>
      <c r="F366" s="36" t="str">
        <f t="shared" si="20"/>
        <v>&gt;500</v>
      </c>
      <c r="G366" s="27">
        <v>0.28999999999999998</v>
      </c>
      <c r="H366" s="27" t="str">
        <f t="shared" si="21"/>
        <v>25-50%</v>
      </c>
      <c r="I366" s="14" t="str">
        <f>IF(G366&lt;0.5,"&lt;50%","&gt;=50%")</f>
        <v>&lt;50%</v>
      </c>
      <c r="J366" s="21">
        <v>4.2</v>
      </c>
      <c r="K366" s="7">
        <v>4184</v>
      </c>
      <c r="L366" s="7">
        <f t="shared" si="22"/>
        <v>2</v>
      </c>
      <c r="M366" s="6" t="s">
        <v>7167</v>
      </c>
      <c r="N366" s="6" t="s">
        <v>7168</v>
      </c>
      <c r="O366" s="6" t="s">
        <v>7169</v>
      </c>
      <c r="P366" s="6" t="s">
        <v>7170</v>
      </c>
      <c r="Q366" s="6" t="str">
        <f>IFERROR(LEFT(C366, FIND("|",C366)-1),C366)</f>
        <v>Home&amp;Kitchen</v>
      </c>
      <c r="R366" s="41">
        <f>E366*K366</f>
        <v>4978960</v>
      </c>
      <c r="S366" s="31">
        <f t="shared" si="23"/>
        <v>17572.8</v>
      </c>
      <c r="T366" s="6" t="str">
        <f>TRIM(RIGHT(C366,LEN(C366)-FIND("@",SUBSTITUTE(C366,"|","@",LEN(C366)-LEN(SUBSTITUTE(C366,"|",""))))))</f>
        <v>DryIrons</v>
      </c>
      <c r="U366" s="33">
        <v>1190</v>
      </c>
    </row>
    <row r="367" spans="1:21">
      <c r="A367" s="5" t="s">
        <v>4939</v>
      </c>
      <c r="B367" s="6" t="s">
        <v>4940</v>
      </c>
      <c r="C367" s="6" t="s">
        <v>4881</v>
      </c>
      <c r="D367" s="24">
        <v>420</v>
      </c>
      <c r="E367" s="36">
        <v>420</v>
      </c>
      <c r="F367" s="36" t="str">
        <f t="shared" si="20"/>
        <v>200-500</v>
      </c>
      <c r="G367" s="27">
        <v>0</v>
      </c>
      <c r="H367" s="27" t="str">
        <f t="shared" si="21"/>
        <v>10%</v>
      </c>
      <c r="I367" s="14" t="str">
        <f>IF(G367&lt;0.5,"&lt;50%","&gt;=50%")</f>
        <v>&lt;50%</v>
      </c>
      <c r="J367" s="21">
        <v>4.2</v>
      </c>
      <c r="K367" s="7">
        <v>1926</v>
      </c>
      <c r="L367" s="7">
        <f t="shared" si="22"/>
        <v>2</v>
      </c>
      <c r="M367" s="6" t="s">
        <v>4941</v>
      </c>
      <c r="N367" s="6" t="s">
        <v>4942</v>
      </c>
      <c r="O367" s="6" t="s">
        <v>4943</v>
      </c>
      <c r="P367" s="6" t="s">
        <v>4944</v>
      </c>
      <c r="Q367" s="6" t="str">
        <f>IFERROR(LEFT(C367, FIND("|",C367)-1),C367)</f>
        <v>OfficeProducts</v>
      </c>
      <c r="R367" s="41">
        <f>E367*K367</f>
        <v>808920</v>
      </c>
      <c r="S367" s="31">
        <f t="shared" si="23"/>
        <v>8089.2000000000007</v>
      </c>
      <c r="T367" s="6" t="str">
        <f>TRIM(RIGHT(C367,LEN(C367)-FIND("@",SUBSTITUTE(C367,"|","@",LEN(C367)-LEN(SUBSTITUTE(C367,"|",""))))))</f>
        <v>LiquidInkRollerballPens</v>
      </c>
      <c r="U367" s="33">
        <v>420</v>
      </c>
    </row>
    <row r="368" spans="1:21">
      <c r="A368" s="5" t="s">
        <v>4700</v>
      </c>
      <c r="B368" s="6" t="s">
        <v>4701</v>
      </c>
      <c r="C368" s="6" t="s">
        <v>3637</v>
      </c>
      <c r="D368" s="24">
        <v>269</v>
      </c>
      <c r="E368" s="36">
        <v>1099</v>
      </c>
      <c r="F368" s="36" t="str">
        <f t="shared" si="20"/>
        <v>&gt;500</v>
      </c>
      <c r="G368" s="27">
        <v>0.76</v>
      </c>
      <c r="H368" s="27" t="str">
        <f t="shared" si="21"/>
        <v>&gt;50%</v>
      </c>
      <c r="I368" s="14" t="str">
        <f>IF(G368&lt;0.5,"&lt;50%","&gt;=50%")</f>
        <v>&gt;=50%</v>
      </c>
      <c r="J368" s="21">
        <v>4.0999999999999996</v>
      </c>
      <c r="K368" s="7">
        <v>1092</v>
      </c>
      <c r="L368" s="7">
        <f t="shared" si="22"/>
        <v>2</v>
      </c>
      <c r="M368" s="6" t="s">
        <v>4702</v>
      </c>
      <c r="N368" s="6" t="s">
        <v>4703</v>
      </c>
      <c r="O368" s="6" t="s">
        <v>4704</v>
      </c>
      <c r="P368" s="6" t="s">
        <v>4705</v>
      </c>
      <c r="Q368" s="6" t="str">
        <f>IFERROR(LEFT(C368, FIND("|",C368)-1),C368)</f>
        <v>Computers&amp;Accessories</v>
      </c>
      <c r="R368" s="41">
        <f>E368*K368</f>
        <v>1200108</v>
      </c>
      <c r="S368" s="31">
        <f t="shared" si="23"/>
        <v>4477.2</v>
      </c>
      <c r="T368" s="6" t="str">
        <f>TRIM(RIGHT(C368,LEN(C368)-FIND("@",SUBSTITUTE(C368,"|","@",LEN(C368)-LEN(SUBSTITUTE(C368,"|",""))))))</f>
        <v>LaptopSleeves&amp;Slipcases</v>
      </c>
      <c r="U368" s="33">
        <v>1099</v>
      </c>
    </row>
    <row r="369" spans="1:21">
      <c r="A369" s="5" t="s">
        <v>3159</v>
      </c>
      <c r="B369" s="6" t="s">
        <v>3160</v>
      </c>
      <c r="C369" s="6" t="s">
        <v>1834</v>
      </c>
      <c r="D369" s="24">
        <v>899</v>
      </c>
      <c r="E369" s="36">
        <v>4499</v>
      </c>
      <c r="F369" s="36" t="str">
        <f t="shared" si="20"/>
        <v>&gt;500</v>
      </c>
      <c r="G369" s="27">
        <v>0.8</v>
      </c>
      <c r="H369" s="27" t="str">
        <f t="shared" si="21"/>
        <v>&gt;50%</v>
      </c>
      <c r="I369" s="14" t="str">
        <f>IF(G369&lt;0.5,"&lt;50%","&gt;=50%")</f>
        <v>&gt;=50%</v>
      </c>
      <c r="J369" s="21">
        <v>3.8</v>
      </c>
      <c r="K369" s="7">
        <v>103052</v>
      </c>
      <c r="L369" s="7">
        <f t="shared" si="22"/>
        <v>2</v>
      </c>
      <c r="M369" s="6" t="s">
        <v>3161</v>
      </c>
      <c r="N369" s="6" t="s">
        <v>3162</v>
      </c>
      <c r="O369" s="6" t="s">
        <v>3163</v>
      </c>
      <c r="P369" s="6" t="s">
        <v>3164</v>
      </c>
      <c r="Q369" s="6" t="str">
        <f>IFERROR(LEFT(C369, FIND("|",C369)-1),C369)</f>
        <v>Electronics</v>
      </c>
      <c r="R369" s="41">
        <f>E369*K369</f>
        <v>463630948</v>
      </c>
      <c r="S369" s="31">
        <f t="shared" si="23"/>
        <v>391597.6</v>
      </c>
      <c r="T369" s="6" t="str">
        <f>TRIM(RIGHT(C369,LEN(C369)-FIND("@",SUBSTITUTE(C369,"|","@",LEN(C369)-LEN(SUBSTITUTE(C369,"|",""))))))</f>
        <v>In-Ear</v>
      </c>
      <c r="U369" s="33">
        <v>4499</v>
      </c>
    </row>
    <row r="370" spans="1:21">
      <c r="A370" s="5" t="s">
        <v>7140</v>
      </c>
      <c r="B370" s="6" t="s">
        <v>7141</v>
      </c>
      <c r="C370" s="6" t="s">
        <v>5210</v>
      </c>
      <c r="D370" s="24">
        <v>335</v>
      </c>
      <c r="E370" s="36">
        <v>510</v>
      </c>
      <c r="F370" s="36" t="str">
        <f t="shared" si="20"/>
        <v>&gt;500</v>
      </c>
      <c r="G370" s="27">
        <v>0.34</v>
      </c>
      <c r="H370" s="27" t="str">
        <f t="shared" si="21"/>
        <v>25-50%</v>
      </c>
      <c r="I370" s="14" t="str">
        <f>IF(G370&lt;0.5,"&lt;50%","&gt;=50%")</f>
        <v>&lt;50%</v>
      </c>
      <c r="J370" s="21">
        <v>3.8</v>
      </c>
      <c r="K370" s="7">
        <v>3195</v>
      </c>
      <c r="L370" s="7">
        <f t="shared" si="22"/>
        <v>2</v>
      </c>
      <c r="M370" s="6" t="s">
        <v>7142</v>
      </c>
      <c r="N370" s="6" t="s">
        <v>7143</v>
      </c>
      <c r="O370" s="6" t="s">
        <v>7144</v>
      </c>
      <c r="P370" s="6" t="s">
        <v>7145</v>
      </c>
      <c r="Q370" s="6" t="str">
        <f>IFERROR(LEFT(C370, FIND("|",C370)-1),C370)</f>
        <v>Home&amp;Kitchen</v>
      </c>
      <c r="R370" s="41">
        <f>E370*K370</f>
        <v>1629450</v>
      </c>
      <c r="S370" s="31">
        <f t="shared" si="23"/>
        <v>12141</v>
      </c>
      <c r="T370" s="6" t="str">
        <f>TRIM(RIGHT(C370,LEN(C370)-FIND("@",SUBSTITUTE(C370,"|","@",LEN(C370)-LEN(SUBSTITUTE(C370,"|",""))))))</f>
        <v>ImmersionRods</v>
      </c>
      <c r="U370" s="33">
        <v>510</v>
      </c>
    </row>
    <row r="371" spans="1:21">
      <c r="A371" s="5" t="s">
        <v>460</v>
      </c>
      <c r="B371" s="6" t="s">
        <v>461</v>
      </c>
      <c r="C371" s="6" t="s">
        <v>13</v>
      </c>
      <c r="D371" s="24">
        <v>399</v>
      </c>
      <c r="E371" s="36">
        <v>1099</v>
      </c>
      <c r="F371" s="36" t="str">
        <f t="shared" si="20"/>
        <v>&gt;500</v>
      </c>
      <c r="G371" s="27">
        <v>0.64</v>
      </c>
      <c r="H371" s="27" t="str">
        <f t="shared" si="21"/>
        <v>&gt;50%</v>
      </c>
      <c r="I371" s="14" t="str">
        <f>IF(G371&lt;0.5,"&lt;50%","&gt;=50%")</f>
        <v>&gt;=50%</v>
      </c>
      <c r="J371" s="21">
        <v>4.2</v>
      </c>
      <c r="K371" s="7">
        <v>24269</v>
      </c>
      <c r="L371" s="7">
        <f t="shared" si="22"/>
        <v>2</v>
      </c>
      <c r="M371" s="6" t="s">
        <v>462</v>
      </c>
      <c r="N371" s="6" t="s">
        <v>15</v>
      </c>
      <c r="O371" s="6" t="s">
        <v>16</v>
      </c>
      <c r="P371" s="6" t="s">
        <v>17</v>
      </c>
      <c r="Q371" s="6" t="str">
        <f>IFERROR(LEFT(C371, FIND("|",C371)-1),C371)</f>
        <v>Computers&amp;Accessories</v>
      </c>
      <c r="R371" s="41">
        <f>E371*K371</f>
        <v>26671631</v>
      </c>
      <c r="S371" s="31">
        <f t="shared" si="23"/>
        <v>101929.8</v>
      </c>
      <c r="T371" s="6" t="str">
        <f>TRIM(RIGHT(C371,LEN(C371)-FIND("@",SUBSTITUTE(C371,"|","@",LEN(C371)-LEN(SUBSTITUTE(C371,"|",""))))))</f>
        <v>USBCables</v>
      </c>
      <c r="U371" s="33">
        <v>1099</v>
      </c>
    </row>
    <row r="372" spans="1:21">
      <c r="A372" s="5" t="s">
        <v>917</v>
      </c>
      <c r="B372" s="6" t="s">
        <v>918</v>
      </c>
      <c r="C372" s="6" t="s">
        <v>62</v>
      </c>
      <c r="D372" s="24">
        <v>1399</v>
      </c>
      <c r="E372" s="36">
        <v>2499</v>
      </c>
      <c r="F372" s="36" t="str">
        <f t="shared" si="20"/>
        <v>&gt;500</v>
      </c>
      <c r="G372" s="27">
        <v>0.44</v>
      </c>
      <c r="H372" s="27" t="str">
        <f t="shared" si="21"/>
        <v>25-50%</v>
      </c>
      <c r="I372" s="14" t="str">
        <f>IF(G372&lt;0.5,"&lt;50%","&gt;=50%")</f>
        <v>&lt;50%</v>
      </c>
      <c r="J372" s="21">
        <v>4.4000000000000004</v>
      </c>
      <c r="K372" s="7">
        <v>23169</v>
      </c>
      <c r="L372" s="7">
        <f t="shared" si="22"/>
        <v>2</v>
      </c>
      <c r="M372" s="6" t="s">
        <v>919</v>
      </c>
      <c r="N372" s="6" t="s">
        <v>920</v>
      </c>
      <c r="O372" s="6" t="s">
        <v>921</v>
      </c>
      <c r="P372" s="6" t="s">
        <v>922</v>
      </c>
      <c r="Q372" s="6" t="str">
        <f>IFERROR(LEFT(C372, FIND("|",C372)-1),C372)</f>
        <v>Computers&amp;Accessories</v>
      </c>
      <c r="R372" s="41">
        <f>E372*K372</f>
        <v>57899331</v>
      </c>
      <c r="S372" s="31">
        <f t="shared" si="23"/>
        <v>101943.6</v>
      </c>
      <c r="T372" s="6" t="str">
        <f>TRIM(RIGHT(C372,LEN(C372)-FIND("@",SUBSTITUTE(C372,"|","@",LEN(C372)-LEN(SUBSTITUTE(C372,"|",""))))))</f>
        <v>WirelessUSBAdapters</v>
      </c>
      <c r="U372" s="33">
        <v>2499</v>
      </c>
    </row>
    <row r="373" spans="1:21">
      <c r="A373" s="5" t="s">
        <v>1009</v>
      </c>
      <c r="B373" s="6" t="s">
        <v>1010</v>
      </c>
      <c r="C373" s="6" t="s">
        <v>310</v>
      </c>
      <c r="D373" s="24">
        <v>5699</v>
      </c>
      <c r="E373" s="36">
        <v>11000</v>
      </c>
      <c r="F373" s="36" t="str">
        <f t="shared" si="20"/>
        <v>&gt;500</v>
      </c>
      <c r="G373" s="27">
        <v>0.48</v>
      </c>
      <c r="H373" s="27" t="str">
        <f t="shared" si="21"/>
        <v>25-50%</v>
      </c>
      <c r="I373" s="14" t="str">
        <f>IF(G373&lt;0.5,"&lt;50%","&gt;=50%")</f>
        <v>&lt;50%</v>
      </c>
      <c r="J373" s="21">
        <v>4.2</v>
      </c>
      <c r="K373" s="7">
        <v>4003</v>
      </c>
      <c r="L373" s="7">
        <f t="shared" si="22"/>
        <v>2</v>
      </c>
      <c r="M373" s="6" t="s">
        <v>1011</v>
      </c>
      <c r="N373" s="6" t="s">
        <v>312</v>
      </c>
      <c r="O373" s="6" t="s">
        <v>313</v>
      </c>
      <c r="P373" s="6" t="s">
        <v>314</v>
      </c>
      <c r="Q373" s="6" t="str">
        <f>IFERROR(LEFT(C373, FIND("|",C373)-1),C373)</f>
        <v>Electronics</v>
      </c>
      <c r="R373" s="41">
        <f>E373*K373</f>
        <v>44033000</v>
      </c>
      <c r="S373" s="31">
        <f t="shared" si="23"/>
        <v>16812.600000000002</v>
      </c>
      <c r="T373" s="6" t="str">
        <f>TRIM(RIGHT(C373,LEN(C373)-FIND("@",SUBSTITUTE(C373,"|","@",LEN(C373)-LEN(SUBSTITUTE(C373,"|",""))))))</f>
        <v>StandardTelevisions</v>
      </c>
      <c r="U373" s="33">
        <v>11000</v>
      </c>
    </row>
    <row r="374" spans="1:21">
      <c r="A374" s="5" t="s">
        <v>308</v>
      </c>
      <c r="B374" s="6" t="s">
        <v>309</v>
      </c>
      <c r="C374" s="6" t="s">
        <v>310</v>
      </c>
      <c r="D374" s="24">
        <v>6999</v>
      </c>
      <c r="E374" s="36">
        <v>12999</v>
      </c>
      <c r="F374" s="36" t="str">
        <f t="shared" si="20"/>
        <v>&gt;500</v>
      </c>
      <c r="G374" s="27">
        <v>0.46</v>
      </c>
      <c r="H374" s="27" t="str">
        <f t="shared" si="21"/>
        <v>25-50%</v>
      </c>
      <c r="I374" s="14" t="str">
        <f>IF(G374&lt;0.5,"&lt;50%","&gt;=50%")</f>
        <v>&lt;50%</v>
      </c>
      <c r="J374" s="21">
        <v>4.2</v>
      </c>
      <c r="K374" s="7">
        <v>4003</v>
      </c>
      <c r="L374" s="7">
        <f t="shared" si="22"/>
        <v>2</v>
      </c>
      <c r="M374" s="6" t="s">
        <v>311</v>
      </c>
      <c r="N374" s="6" t="s">
        <v>312</v>
      </c>
      <c r="O374" s="6" t="s">
        <v>313</v>
      </c>
      <c r="P374" s="6" t="s">
        <v>314</v>
      </c>
      <c r="Q374" s="6" t="str">
        <f>IFERROR(LEFT(C374, FIND("|",C374)-1),C374)</f>
        <v>Electronics</v>
      </c>
      <c r="R374" s="41">
        <f>E374*K374</f>
        <v>52034997</v>
      </c>
      <c r="S374" s="31">
        <f t="shared" si="23"/>
        <v>16812.600000000002</v>
      </c>
      <c r="T374" s="6" t="str">
        <f>TRIM(RIGHT(C374,LEN(C374)-FIND("@",SUBSTITUTE(C374,"|","@",LEN(C374)-LEN(SUBSTITUTE(C374,"|",""))))))</f>
        <v>StandardTelevisions</v>
      </c>
      <c r="U374" s="33">
        <v>12999</v>
      </c>
    </row>
    <row r="375" spans="1:21">
      <c r="A375" s="5" t="s">
        <v>5464</v>
      </c>
      <c r="B375" s="6" t="s">
        <v>5465</v>
      </c>
      <c r="C375" s="6" t="s">
        <v>5127</v>
      </c>
      <c r="D375" s="24">
        <v>6999</v>
      </c>
      <c r="E375" s="36">
        <v>10590</v>
      </c>
      <c r="F375" s="36" t="str">
        <f t="shared" si="20"/>
        <v>&gt;500</v>
      </c>
      <c r="G375" s="27">
        <v>0.34</v>
      </c>
      <c r="H375" s="27" t="str">
        <f t="shared" si="21"/>
        <v>25-50%</v>
      </c>
      <c r="I375" s="14" t="str">
        <f>IF(G375&lt;0.5,"&lt;50%","&gt;=50%")</f>
        <v>&lt;50%</v>
      </c>
      <c r="J375" s="21">
        <v>4.4000000000000004</v>
      </c>
      <c r="K375" s="7">
        <v>11499</v>
      </c>
      <c r="L375" s="7">
        <f t="shared" si="22"/>
        <v>2</v>
      </c>
      <c r="M375" s="6" t="s">
        <v>5466</v>
      </c>
      <c r="N375" s="6" t="s">
        <v>5467</v>
      </c>
      <c r="O375" s="6" t="s">
        <v>5468</v>
      </c>
      <c r="P375" s="6" t="s">
        <v>5469</v>
      </c>
      <c r="Q375" s="6" t="str">
        <f>IFERROR(LEFT(C375, FIND("|",C375)-1),C375)</f>
        <v>Home&amp;Kitchen</v>
      </c>
      <c r="R375" s="41">
        <f>E375*K375</f>
        <v>121774410</v>
      </c>
      <c r="S375" s="31">
        <f t="shared" si="23"/>
        <v>50595.600000000006</v>
      </c>
      <c r="T375" s="6" t="str">
        <f>TRIM(RIGHT(C375,LEN(C375)-FIND("@",SUBSTITUTE(C375,"|","@",LEN(C375)-LEN(SUBSTITUTE(C375,"|",""))))))</f>
        <v>MixerGrinders</v>
      </c>
      <c r="U375" s="33">
        <v>10590</v>
      </c>
    </row>
    <row r="376" spans="1:21">
      <c r="A376" s="5" t="s">
        <v>5837</v>
      </c>
      <c r="B376" s="6" t="s">
        <v>5838</v>
      </c>
      <c r="C376" s="6" t="s">
        <v>5043</v>
      </c>
      <c r="D376" s="24">
        <v>245</v>
      </c>
      <c r="E376" s="36">
        <v>299</v>
      </c>
      <c r="F376" s="36" t="str">
        <f t="shared" si="20"/>
        <v>200-500</v>
      </c>
      <c r="G376" s="27">
        <v>0.18</v>
      </c>
      <c r="H376" s="27" t="str">
        <f t="shared" si="21"/>
        <v>10-25%</v>
      </c>
      <c r="I376" s="14" t="str">
        <f>IF(G376&lt;0.5,"&lt;50%","&gt;=50%")</f>
        <v>&lt;50%</v>
      </c>
      <c r="J376" s="21">
        <v>4.0999999999999996</v>
      </c>
      <c r="K376" s="7">
        <v>1660</v>
      </c>
      <c r="L376" s="7">
        <f t="shared" si="22"/>
        <v>2</v>
      </c>
      <c r="M376" s="6" t="s">
        <v>5839</v>
      </c>
      <c r="N376" s="6" t="s">
        <v>5840</v>
      </c>
      <c r="O376" s="6" t="s">
        <v>5841</v>
      </c>
      <c r="P376" s="6" t="s">
        <v>5842</v>
      </c>
      <c r="Q376" s="6" t="str">
        <f>IFERROR(LEFT(C376, FIND("|",C376)-1),C376)</f>
        <v>Home&amp;Kitchen</v>
      </c>
      <c r="R376" s="41">
        <f>E376*K376</f>
        <v>496340</v>
      </c>
      <c r="S376" s="31">
        <f t="shared" si="23"/>
        <v>6805.9999999999991</v>
      </c>
      <c r="T376" s="6" t="str">
        <f>TRIM(RIGHT(C376,LEN(C376)-FIND("@",SUBSTITUTE(C376,"|","@",LEN(C376)-LEN(SUBSTITUTE(C376,"|",""))))))</f>
        <v>LintShavers</v>
      </c>
      <c r="U376" s="33">
        <v>299</v>
      </c>
    </row>
    <row r="377" spans="1:21">
      <c r="A377" s="5" t="s">
        <v>3791</v>
      </c>
      <c r="B377" s="6" t="s">
        <v>3792</v>
      </c>
      <c r="C377" s="6" t="s">
        <v>2875</v>
      </c>
      <c r="D377" s="24">
        <v>549</v>
      </c>
      <c r="E377" s="36">
        <v>1999</v>
      </c>
      <c r="F377" s="36" t="str">
        <f t="shared" si="20"/>
        <v>&gt;500</v>
      </c>
      <c r="G377" s="27">
        <v>0.73</v>
      </c>
      <c r="H377" s="27" t="str">
        <f t="shared" si="21"/>
        <v>&gt;50%</v>
      </c>
      <c r="I377" s="14" t="str">
        <f>IF(G377&lt;0.5,"&lt;50%","&gt;=50%")</f>
        <v>&gt;=50%</v>
      </c>
      <c r="J377" s="21">
        <v>3.6</v>
      </c>
      <c r="K377" s="7">
        <v>6422</v>
      </c>
      <c r="L377" s="7">
        <f t="shared" si="22"/>
        <v>2</v>
      </c>
      <c r="M377" s="6" t="s">
        <v>3793</v>
      </c>
      <c r="N377" s="6" t="s">
        <v>3794</v>
      </c>
      <c r="O377" s="6" t="s">
        <v>3795</v>
      </c>
      <c r="P377" s="6" t="s">
        <v>3796</v>
      </c>
      <c r="Q377" s="6" t="str">
        <f>IFERROR(LEFT(C377, FIND("|",C377)-1),C377)</f>
        <v>Computers&amp;Accessories</v>
      </c>
      <c r="R377" s="41">
        <f>E377*K377</f>
        <v>12837578</v>
      </c>
      <c r="S377" s="31">
        <f t="shared" si="23"/>
        <v>23119.200000000001</v>
      </c>
      <c r="T377" s="6" t="str">
        <f>TRIM(RIGHT(C377,LEN(C377)-FIND("@",SUBSTITUTE(C377,"|","@",LEN(C377)-LEN(SUBSTITUTE(C377,"|",""))))))</f>
        <v>Lapdesks</v>
      </c>
      <c r="U377" s="33">
        <v>1999</v>
      </c>
    </row>
    <row r="378" spans="1:21">
      <c r="A378" s="5" t="s">
        <v>6168</v>
      </c>
      <c r="B378" s="6" t="s">
        <v>6169</v>
      </c>
      <c r="C378" s="6" t="s">
        <v>6170</v>
      </c>
      <c r="D378" s="24">
        <v>1699</v>
      </c>
      <c r="E378" s="36">
        <v>1999</v>
      </c>
      <c r="F378" s="36" t="str">
        <f t="shared" si="20"/>
        <v>&gt;500</v>
      </c>
      <c r="G378" s="27">
        <v>0.15</v>
      </c>
      <c r="H378" s="27" t="str">
        <f t="shared" si="21"/>
        <v>10-25%</v>
      </c>
      <c r="I378" s="14" t="str">
        <f>IF(G378&lt;0.5,"&lt;50%","&gt;=50%")</f>
        <v>&lt;50%</v>
      </c>
      <c r="J378" s="21">
        <v>4.0999999999999996</v>
      </c>
      <c r="K378" s="7">
        <v>8873</v>
      </c>
      <c r="L378" s="7">
        <f t="shared" si="22"/>
        <v>2</v>
      </c>
      <c r="M378" s="6" t="s">
        <v>6171</v>
      </c>
      <c r="N378" s="6" t="s">
        <v>6172</v>
      </c>
      <c r="O378" s="6" t="s">
        <v>6173</v>
      </c>
      <c r="P378" s="6" t="s">
        <v>6174</v>
      </c>
      <c r="Q378" s="6" t="str">
        <f>IFERROR(LEFT(C378, FIND("|",C378)-1),C378)</f>
        <v>Home&amp;Kitchen</v>
      </c>
      <c r="R378" s="41">
        <f>E378*K378</f>
        <v>17737127</v>
      </c>
      <c r="S378" s="31">
        <f t="shared" si="23"/>
        <v>36379.299999999996</v>
      </c>
      <c r="T378" s="6" t="str">
        <f>TRIM(RIGHT(C378,LEN(C378)-FIND("@",SUBSTITUTE(C378,"|","@",LEN(C378)-LEN(SUBSTITUTE(C378,"|",""))))))</f>
        <v>OvenToasterGrills</v>
      </c>
      <c r="U378" s="33">
        <v>1999</v>
      </c>
    </row>
    <row r="379" spans="1:21">
      <c r="A379" s="5" t="s">
        <v>3026</v>
      </c>
      <c r="B379" s="6" t="s">
        <v>3027</v>
      </c>
      <c r="C379" s="6" t="s">
        <v>3028</v>
      </c>
      <c r="D379" s="24">
        <v>799</v>
      </c>
      <c r="E379" s="36">
        <v>3990</v>
      </c>
      <c r="F379" s="36" t="str">
        <f t="shared" si="20"/>
        <v>&gt;500</v>
      </c>
      <c r="G379" s="27">
        <v>0.8</v>
      </c>
      <c r="H379" s="27" t="str">
        <f t="shared" si="21"/>
        <v>&gt;50%</v>
      </c>
      <c r="I379" s="14" t="str">
        <f>IF(G379&lt;0.5,"&lt;50%","&gt;=50%")</f>
        <v>&gt;=50%</v>
      </c>
      <c r="J379" s="21">
        <v>4.3</v>
      </c>
      <c r="K379" s="7">
        <v>27139</v>
      </c>
      <c r="L379" s="7">
        <f t="shared" si="22"/>
        <v>2</v>
      </c>
      <c r="M379" s="6" t="s">
        <v>3029</v>
      </c>
      <c r="N379" s="6" t="s">
        <v>3030</v>
      </c>
      <c r="O379" s="6" t="s">
        <v>3031</v>
      </c>
      <c r="P379" s="6" t="s">
        <v>3032</v>
      </c>
      <c r="Q379" s="6" t="str">
        <f>IFERROR(LEFT(C379, FIND("|",C379)-1),C379)</f>
        <v>Electronics</v>
      </c>
      <c r="R379" s="41">
        <f>E379*K379</f>
        <v>108284610</v>
      </c>
      <c r="S379" s="31">
        <f t="shared" si="23"/>
        <v>116697.7</v>
      </c>
      <c r="T379" s="6" t="str">
        <f>TRIM(RIGHT(C379,LEN(C379)-FIND("@",SUBSTITUTE(C379,"|","@",LEN(C379)-LEN(SUBSTITUTE(C379,"|",""))))))</f>
        <v>Tabletop&amp;TravelTripods</v>
      </c>
      <c r="U379" s="33">
        <v>3990</v>
      </c>
    </row>
    <row r="380" spans="1:21">
      <c r="A380" s="5" t="s">
        <v>2212</v>
      </c>
      <c r="B380" s="6" t="s">
        <v>2213</v>
      </c>
      <c r="C380" s="6" t="s">
        <v>2078</v>
      </c>
      <c r="D380" s="24">
        <v>134</v>
      </c>
      <c r="E380" s="36">
        <v>699</v>
      </c>
      <c r="F380" s="36" t="str">
        <f t="shared" si="20"/>
        <v>&gt;500</v>
      </c>
      <c r="G380" s="27">
        <v>0.81</v>
      </c>
      <c r="H380" s="27" t="str">
        <f t="shared" si="21"/>
        <v>&gt;50%</v>
      </c>
      <c r="I380" s="14" t="str">
        <f>IF(G380&lt;0.5,"&lt;50%","&gt;=50%")</f>
        <v>&gt;=50%</v>
      </c>
      <c r="J380" s="21">
        <v>4.0999999999999996</v>
      </c>
      <c r="K380" s="7">
        <v>16685</v>
      </c>
      <c r="L380" s="7">
        <f t="shared" si="22"/>
        <v>2</v>
      </c>
      <c r="M380" s="6" t="s">
        <v>2214</v>
      </c>
      <c r="N380" s="6" t="s">
        <v>2215</v>
      </c>
      <c r="O380" s="6" t="s">
        <v>2216</v>
      </c>
      <c r="P380" s="6" t="s">
        <v>2217</v>
      </c>
      <c r="Q380" s="6" t="str">
        <f>IFERROR(LEFT(C380, FIND("|",C380)-1),C380)</f>
        <v>Electronics</v>
      </c>
      <c r="R380" s="41">
        <f>E380*K380</f>
        <v>11662815</v>
      </c>
      <c r="S380" s="31">
        <f t="shared" si="23"/>
        <v>68408.5</v>
      </c>
      <c r="T380" s="6" t="str">
        <f>TRIM(RIGHT(C380,LEN(C380)-FIND("@",SUBSTITUTE(C380,"|","@",LEN(C380)-LEN(SUBSTITUTE(C380,"|",""))))))</f>
        <v>Stands</v>
      </c>
      <c r="U380" s="33">
        <v>699</v>
      </c>
    </row>
    <row r="381" spans="1:21">
      <c r="A381" s="5" t="s">
        <v>3918</v>
      </c>
      <c r="B381" s="6" t="s">
        <v>3919</v>
      </c>
      <c r="C381" s="6" t="s">
        <v>3237</v>
      </c>
      <c r="D381" s="24">
        <v>1799</v>
      </c>
      <c r="E381" s="36">
        <v>4990</v>
      </c>
      <c r="F381" s="36" t="str">
        <f t="shared" si="20"/>
        <v>&gt;500</v>
      </c>
      <c r="G381" s="27">
        <v>0.64</v>
      </c>
      <c r="H381" s="27" t="str">
        <f t="shared" si="21"/>
        <v>&gt;50%</v>
      </c>
      <c r="I381" s="14" t="str">
        <f>IF(G381&lt;0.5,"&lt;50%","&gt;=50%")</f>
        <v>&gt;=50%</v>
      </c>
      <c r="J381" s="21">
        <v>4.2</v>
      </c>
      <c r="K381" s="7">
        <v>41226</v>
      </c>
      <c r="L381" s="7">
        <f t="shared" si="22"/>
        <v>2</v>
      </c>
      <c r="M381" s="6" t="s">
        <v>3920</v>
      </c>
      <c r="N381" s="6" t="s">
        <v>3921</v>
      </c>
      <c r="O381" s="6" t="s">
        <v>3922</v>
      </c>
      <c r="P381" s="6" t="s">
        <v>3923</v>
      </c>
      <c r="Q381" s="6" t="str">
        <f>IFERROR(LEFT(C381, FIND("|",C381)-1),C381)</f>
        <v>Electronics</v>
      </c>
      <c r="R381" s="41">
        <f>E381*K381</f>
        <v>205717740</v>
      </c>
      <c r="S381" s="31">
        <f t="shared" si="23"/>
        <v>173149.2</v>
      </c>
      <c r="T381" s="6" t="str">
        <f>TRIM(RIGHT(C381,LEN(C381)-FIND("@",SUBSTITUTE(C381,"|","@",LEN(C381)-LEN(SUBSTITUTE(C381,"|",""))))))</f>
        <v>BluetoothSpeakers</v>
      </c>
      <c r="U381" s="33">
        <v>4990</v>
      </c>
    </row>
    <row r="382" spans="1:21">
      <c r="A382" s="5" t="s">
        <v>5041</v>
      </c>
      <c r="B382" s="6" t="s">
        <v>5042</v>
      </c>
      <c r="C382" s="6" t="s">
        <v>5043</v>
      </c>
      <c r="D382" s="24">
        <v>455</v>
      </c>
      <c r="E382" s="36">
        <v>999</v>
      </c>
      <c r="F382" s="36" t="str">
        <f t="shared" si="20"/>
        <v>&gt;500</v>
      </c>
      <c r="G382" s="27">
        <v>0.54</v>
      </c>
      <c r="H382" s="27" t="str">
        <f t="shared" si="21"/>
        <v>&gt;50%</v>
      </c>
      <c r="I382" s="14" t="str">
        <f>IF(G382&lt;0.5,"&lt;50%","&gt;=50%")</f>
        <v>&gt;=50%</v>
      </c>
      <c r="J382" s="21">
        <v>4.0999999999999996</v>
      </c>
      <c r="K382" s="7">
        <v>3578</v>
      </c>
      <c r="L382" s="7">
        <f t="shared" si="22"/>
        <v>2</v>
      </c>
      <c r="M382" s="6" t="s">
        <v>5044</v>
      </c>
      <c r="N382" s="6" t="s">
        <v>5045</v>
      </c>
      <c r="O382" s="6" t="s">
        <v>5046</v>
      </c>
      <c r="P382" s="6" t="s">
        <v>5047</v>
      </c>
      <c r="Q382" s="6" t="str">
        <f>IFERROR(LEFT(C382, FIND("|",C382)-1),C382)</f>
        <v>Home&amp;Kitchen</v>
      </c>
      <c r="R382" s="41">
        <f>E382*K382</f>
        <v>3574422</v>
      </c>
      <c r="S382" s="31">
        <f t="shared" si="23"/>
        <v>14669.8</v>
      </c>
      <c r="T382" s="6" t="str">
        <f>TRIM(RIGHT(C382,LEN(C382)-FIND("@",SUBSTITUTE(C382,"|","@",LEN(C382)-LEN(SUBSTITUTE(C382,"|",""))))))</f>
        <v>LintShavers</v>
      </c>
      <c r="U382" s="33">
        <v>999</v>
      </c>
    </row>
    <row r="383" spans="1:21">
      <c r="A383" s="5" t="s">
        <v>6149</v>
      </c>
      <c r="B383" s="6" t="s">
        <v>6150</v>
      </c>
      <c r="C383" s="6" t="s">
        <v>5043</v>
      </c>
      <c r="D383" s="24">
        <v>799</v>
      </c>
      <c r="E383" s="36">
        <v>1230</v>
      </c>
      <c r="F383" s="36" t="str">
        <f t="shared" si="20"/>
        <v>&gt;500</v>
      </c>
      <c r="G383" s="27">
        <v>0.35</v>
      </c>
      <c r="H383" s="27" t="str">
        <f t="shared" si="21"/>
        <v>25-50%</v>
      </c>
      <c r="I383" s="14" t="str">
        <f>IF(G383&lt;0.5,"&lt;50%","&gt;=50%")</f>
        <v>&lt;50%</v>
      </c>
      <c r="J383" s="21">
        <v>4.0999999999999996</v>
      </c>
      <c r="K383" s="7">
        <v>2138</v>
      </c>
      <c r="L383" s="7">
        <f t="shared" si="22"/>
        <v>2</v>
      </c>
      <c r="M383" s="6" t="s">
        <v>6151</v>
      </c>
      <c r="N383" s="6" t="s">
        <v>6152</v>
      </c>
      <c r="O383" s="6" t="s">
        <v>6153</v>
      </c>
      <c r="P383" s="6" t="s">
        <v>6154</v>
      </c>
      <c r="Q383" s="6" t="str">
        <f>IFERROR(LEFT(C383, FIND("|",C383)-1),C383)</f>
        <v>Home&amp;Kitchen</v>
      </c>
      <c r="R383" s="41">
        <f>E383*K383</f>
        <v>2629740</v>
      </c>
      <c r="S383" s="31">
        <f t="shared" si="23"/>
        <v>8765.7999999999993</v>
      </c>
      <c r="T383" s="6" t="str">
        <f>TRIM(RIGHT(C383,LEN(C383)-FIND("@",SUBSTITUTE(C383,"|","@",LEN(C383)-LEN(SUBSTITUTE(C383,"|",""))))))</f>
        <v>LintShavers</v>
      </c>
      <c r="U383" s="33">
        <v>1230</v>
      </c>
    </row>
    <row r="384" spans="1:21">
      <c r="A384" s="5" t="s">
        <v>7577</v>
      </c>
      <c r="B384" s="6" t="s">
        <v>7578</v>
      </c>
      <c r="C384" s="6" t="s">
        <v>7579</v>
      </c>
      <c r="D384" s="24">
        <v>1982.84</v>
      </c>
      <c r="E384" s="36">
        <v>3300</v>
      </c>
      <c r="F384" s="36" t="str">
        <f t="shared" si="20"/>
        <v>&gt;500</v>
      </c>
      <c r="G384" s="27">
        <v>0.4</v>
      </c>
      <c r="H384" s="27" t="str">
        <f t="shared" si="21"/>
        <v>25-50%</v>
      </c>
      <c r="I384" s="14" t="str">
        <f>IF(G384&lt;0.5,"&lt;50%","&gt;=50%")</f>
        <v>&lt;50%</v>
      </c>
      <c r="J384" s="21">
        <v>4.0999999999999996</v>
      </c>
      <c r="K384" s="7">
        <v>5873</v>
      </c>
      <c r="L384" s="7">
        <f t="shared" si="22"/>
        <v>2</v>
      </c>
      <c r="M384" s="6" t="s">
        <v>7580</v>
      </c>
      <c r="N384" s="6" t="s">
        <v>7581</v>
      </c>
      <c r="O384" s="6" t="s">
        <v>7582</v>
      </c>
      <c r="P384" s="6" t="s">
        <v>7583</v>
      </c>
      <c r="Q384" s="6" t="str">
        <f>IFERROR(LEFT(C384, FIND("|",C384)-1),C384)</f>
        <v>Home&amp;Kitchen</v>
      </c>
      <c r="R384" s="41">
        <f>E384*K384</f>
        <v>19380900</v>
      </c>
      <c r="S384" s="31">
        <f t="shared" si="23"/>
        <v>24079.3</v>
      </c>
      <c r="T384" s="6" t="str">
        <f>TRIM(RIGHT(C384,LEN(C384)-FIND("@",SUBSTITUTE(C384,"|","@",LEN(C384)-LEN(SUBSTITUTE(C384,"|",""))))))</f>
        <v>PedestalFans</v>
      </c>
      <c r="U384" s="33">
        <v>3300</v>
      </c>
    </row>
    <row r="385" spans="1:21">
      <c r="A385" s="5" t="s">
        <v>5996</v>
      </c>
      <c r="B385" s="6" t="s">
        <v>5997</v>
      </c>
      <c r="C385" s="6" t="s">
        <v>5268</v>
      </c>
      <c r="D385" s="24">
        <v>1199</v>
      </c>
      <c r="E385" s="36">
        <v>1499</v>
      </c>
      <c r="F385" s="36" t="str">
        <f t="shared" si="20"/>
        <v>&gt;500</v>
      </c>
      <c r="G385" s="27">
        <v>0.2</v>
      </c>
      <c r="H385" s="27" t="str">
        <f t="shared" si="21"/>
        <v>10-25%</v>
      </c>
      <c r="I385" s="14" t="str">
        <f>IF(G385&lt;0.5,"&lt;50%","&gt;=50%")</f>
        <v>&lt;50%</v>
      </c>
      <c r="J385" s="21">
        <v>3.8</v>
      </c>
      <c r="K385" s="7">
        <v>2206</v>
      </c>
      <c r="L385" s="7">
        <f t="shared" si="22"/>
        <v>2</v>
      </c>
      <c r="M385" s="6" t="s">
        <v>5998</v>
      </c>
      <c r="N385" s="6" t="s">
        <v>5999</v>
      </c>
      <c r="O385" s="6" t="s">
        <v>6000</v>
      </c>
      <c r="P385" s="6" t="s">
        <v>6001</v>
      </c>
      <c r="Q385" s="6" t="str">
        <f>IFERROR(LEFT(C385, FIND("|",C385)-1),C385)</f>
        <v>Home&amp;Kitchen</v>
      </c>
      <c r="R385" s="41">
        <f>E385*K385</f>
        <v>3306794</v>
      </c>
      <c r="S385" s="31">
        <f t="shared" si="23"/>
        <v>8382.7999999999993</v>
      </c>
      <c r="T385" s="6" t="str">
        <f>TRIM(RIGHT(C385,LEN(C385)-FIND("@",SUBSTITUTE(C385,"|","@",LEN(C385)-LEN(SUBSTITUTE(C385,"|",""))))))</f>
        <v>JuicerMixerGrinders</v>
      </c>
      <c r="U385" s="33">
        <v>1499</v>
      </c>
    </row>
    <row r="386" spans="1:21">
      <c r="A386" s="5" t="s">
        <v>4562</v>
      </c>
      <c r="B386" s="6" t="s">
        <v>4563</v>
      </c>
      <c r="C386" s="6" t="s">
        <v>3148</v>
      </c>
      <c r="D386" s="24">
        <v>397</v>
      </c>
      <c r="E386" s="36">
        <v>899</v>
      </c>
      <c r="F386" s="36" t="str">
        <f t="shared" ref="F386:F449" si="24">IF(E386&lt;200,"&lt;200",IF(E386&lt;=500,"200-500","&gt;500"))</f>
        <v>&gt;500</v>
      </c>
      <c r="G386" s="27">
        <v>0.56000000000000005</v>
      </c>
      <c r="H386" s="27" t="str">
        <f t="shared" ref="H386:H449" si="25">IF(G386&lt;10%,"10%", IF(G386&lt;25%,"10-25%", IF(G386&lt;50%,"25-50%","&gt;50%")))</f>
        <v>&gt;50%</v>
      </c>
      <c r="I386" s="14" t="str">
        <f>IF(G386&lt;0.5,"&lt;50%","&gt;=50%")</f>
        <v>&gt;=50%</v>
      </c>
      <c r="J386" s="21">
        <v>4</v>
      </c>
      <c r="K386" s="7">
        <v>3025</v>
      </c>
      <c r="L386" s="7">
        <f t="shared" ref="L386:L449" si="26">IF(K386&lt;1000, 1, 2)</f>
        <v>2</v>
      </c>
      <c r="M386" s="6" t="s">
        <v>4564</v>
      </c>
      <c r="N386" s="6" t="s">
        <v>4565</v>
      </c>
      <c r="O386" s="6" t="s">
        <v>4566</v>
      </c>
      <c r="P386" s="6" t="s">
        <v>7740</v>
      </c>
      <c r="Q386" s="6" t="str">
        <f>IFERROR(LEFT(C386, FIND("|",C386)-1),C386)</f>
        <v>Computers&amp;Accessories</v>
      </c>
      <c r="R386" s="41">
        <f>E386*K386</f>
        <v>2719475</v>
      </c>
      <c r="S386" s="31">
        <f t="shared" ref="S386:S449" si="27">J386*K386</f>
        <v>12100</v>
      </c>
      <c r="T386" s="6" t="str">
        <f>TRIM(RIGHT(C386,LEN(C386)-FIND("@",SUBSTITUTE(C386,"|","@",LEN(C386)-LEN(SUBSTITUTE(C386,"|",""))))))</f>
        <v>HardDiskBags</v>
      </c>
      <c r="U386" s="33">
        <v>899</v>
      </c>
    </row>
    <row r="387" spans="1:21">
      <c r="A387" s="5" t="s">
        <v>7256</v>
      </c>
      <c r="B387" s="6" t="s">
        <v>7257</v>
      </c>
      <c r="C387" s="6" t="s">
        <v>6170</v>
      </c>
      <c r="D387" s="24">
        <v>8599</v>
      </c>
      <c r="E387" s="36">
        <v>8995</v>
      </c>
      <c r="F387" s="36" t="str">
        <f t="shared" si="24"/>
        <v>&gt;500</v>
      </c>
      <c r="G387" s="27">
        <v>0.04</v>
      </c>
      <c r="H387" s="27" t="str">
        <f t="shared" si="25"/>
        <v>10%</v>
      </c>
      <c r="I387" s="14" t="str">
        <f>IF(G387&lt;0.5,"&lt;50%","&gt;=50%")</f>
        <v>&lt;50%</v>
      </c>
      <c r="J387" s="21">
        <v>4.4000000000000004</v>
      </c>
      <c r="K387" s="7">
        <v>9734</v>
      </c>
      <c r="L387" s="7">
        <f t="shared" si="26"/>
        <v>2</v>
      </c>
      <c r="M387" s="6" t="s">
        <v>7258</v>
      </c>
      <c r="N387" s="6" t="s">
        <v>7259</v>
      </c>
      <c r="O387" s="6" t="s">
        <v>7260</v>
      </c>
      <c r="P387" s="6" t="s">
        <v>7261</v>
      </c>
      <c r="Q387" s="6" t="str">
        <f>IFERROR(LEFT(C387, FIND("|",C387)-1),C387)</f>
        <v>Home&amp;Kitchen</v>
      </c>
      <c r="R387" s="41">
        <f>E387*K387</f>
        <v>87557330</v>
      </c>
      <c r="S387" s="31">
        <f t="shared" si="27"/>
        <v>42829.600000000006</v>
      </c>
      <c r="T387" s="6" t="str">
        <f>TRIM(RIGHT(C387,LEN(C387)-FIND("@",SUBSTITUTE(C387,"|","@",LEN(C387)-LEN(SUBSTITUTE(C387,"|",""))))))</f>
        <v>OvenToasterGrills</v>
      </c>
      <c r="U387" s="33">
        <v>8995</v>
      </c>
    </row>
    <row r="388" spans="1:21">
      <c r="A388" s="5" t="s">
        <v>4633</v>
      </c>
      <c r="B388" s="6" t="s">
        <v>4634</v>
      </c>
      <c r="C388" s="6" t="s">
        <v>4635</v>
      </c>
      <c r="D388" s="24">
        <v>549</v>
      </c>
      <c r="E388" s="36">
        <v>1999</v>
      </c>
      <c r="F388" s="36" t="str">
        <f t="shared" si="24"/>
        <v>&gt;500</v>
      </c>
      <c r="G388" s="27">
        <v>0.73</v>
      </c>
      <c r="H388" s="27" t="str">
        <f t="shared" si="25"/>
        <v>&gt;50%</v>
      </c>
      <c r="I388" s="14" t="str">
        <f>IF(G388&lt;0.5,"&lt;50%","&gt;=50%")</f>
        <v>&gt;=50%</v>
      </c>
      <c r="J388" s="21">
        <v>4.3</v>
      </c>
      <c r="K388" s="7">
        <v>1367</v>
      </c>
      <c r="L388" s="7">
        <f t="shared" si="26"/>
        <v>2</v>
      </c>
      <c r="M388" s="6" t="s">
        <v>4636</v>
      </c>
      <c r="N388" s="6" t="s">
        <v>4637</v>
      </c>
      <c r="O388" s="6" t="s">
        <v>4638</v>
      </c>
      <c r="P388" s="6" t="s">
        <v>4639</v>
      </c>
      <c r="Q388" s="6" t="str">
        <f>IFERROR(LEFT(C388, FIND("|",C388)-1),C388)</f>
        <v>Computers&amp;Accessories</v>
      </c>
      <c r="R388" s="41">
        <f>E388*K388</f>
        <v>2732633</v>
      </c>
      <c r="S388" s="31">
        <f t="shared" si="27"/>
        <v>5878.0999999999995</v>
      </c>
      <c r="T388" s="6" t="str">
        <f>TRIM(RIGHT(C388,LEN(C388)-FIND("@",SUBSTITUTE(C388,"|","@",LEN(C388)-LEN(SUBSTITUTE(C388,"|",""))))))</f>
        <v>InkjetInkRefills&amp;Kits</v>
      </c>
      <c r="U388" s="33">
        <v>1999</v>
      </c>
    </row>
    <row r="389" spans="1:21">
      <c r="A389" s="5" t="s">
        <v>293</v>
      </c>
      <c r="B389" s="6" t="s">
        <v>294</v>
      </c>
      <c r="C389" s="6" t="s">
        <v>62</v>
      </c>
      <c r="D389" s="24">
        <v>1199</v>
      </c>
      <c r="E389" s="36">
        <v>2199</v>
      </c>
      <c r="F389" s="36" t="str">
        <f t="shared" si="24"/>
        <v>&gt;500</v>
      </c>
      <c r="G389" s="27">
        <v>0.45</v>
      </c>
      <c r="H389" s="27" t="str">
        <f t="shared" si="25"/>
        <v>25-50%</v>
      </c>
      <c r="I389" s="14" t="str">
        <f>IF(G389&lt;0.5,"&lt;50%","&gt;=50%")</f>
        <v>&lt;50%</v>
      </c>
      <c r="J389" s="21">
        <v>4.4000000000000004</v>
      </c>
      <c r="K389" s="7">
        <v>24780</v>
      </c>
      <c r="L389" s="7">
        <f t="shared" si="26"/>
        <v>2</v>
      </c>
      <c r="M389" s="6" t="s">
        <v>295</v>
      </c>
      <c r="N389" s="6" t="s">
        <v>296</v>
      </c>
      <c r="O389" s="6" t="s">
        <v>297</v>
      </c>
      <c r="P389" s="6" t="s">
        <v>298</v>
      </c>
      <c r="Q389" s="6" t="str">
        <f>IFERROR(LEFT(C389, FIND("|",C389)-1),C389)</f>
        <v>Computers&amp;Accessories</v>
      </c>
      <c r="R389" s="41">
        <f>E389*K389</f>
        <v>54491220</v>
      </c>
      <c r="S389" s="31">
        <f t="shared" si="27"/>
        <v>109032.00000000001</v>
      </c>
      <c r="T389" s="6" t="str">
        <f>TRIM(RIGHT(C389,LEN(C389)-FIND("@",SUBSTITUTE(C389,"|","@",LEN(C389)-LEN(SUBSTITUTE(C389,"|",""))))))</f>
        <v>WirelessUSBAdapters</v>
      </c>
      <c r="U389" s="33">
        <v>2199</v>
      </c>
    </row>
    <row r="390" spans="1:21">
      <c r="A390" s="5" t="s">
        <v>1224</v>
      </c>
      <c r="B390" s="6" t="s">
        <v>1225</v>
      </c>
      <c r="C390" s="6" t="s">
        <v>13</v>
      </c>
      <c r="D390" s="24">
        <v>159</v>
      </c>
      <c r="E390" s="36">
        <v>595</v>
      </c>
      <c r="F390" s="36" t="str">
        <f t="shared" si="24"/>
        <v>&gt;500</v>
      </c>
      <c r="G390" s="27">
        <v>0.73</v>
      </c>
      <c r="H390" s="27" t="str">
        <f t="shared" si="25"/>
        <v>&gt;50%</v>
      </c>
      <c r="I390" s="14" t="str">
        <f>IF(G390&lt;0.5,"&lt;50%","&gt;=50%")</f>
        <v>&gt;=50%</v>
      </c>
      <c r="J390" s="21">
        <v>4.3</v>
      </c>
      <c r="K390" s="7">
        <v>14184</v>
      </c>
      <c r="L390" s="7">
        <f t="shared" si="26"/>
        <v>2</v>
      </c>
      <c r="M390" s="6" t="s">
        <v>1226</v>
      </c>
      <c r="N390" s="6" t="s">
        <v>1227</v>
      </c>
      <c r="O390" s="6" t="s">
        <v>1228</v>
      </c>
      <c r="P390" s="6" t="s">
        <v>1229</v>
      </c>
      <c r="Q390" s="6" t="str">
        <f>IFERROR(LEFT(C390, FIND("|",C390)-1),C390)</f>
        <v>Computers&amp;Accessories</v>
      </c>
      <c r="R390" s="41">
        <f>E390*K390</f>
        <v>8439480</v>
      </c>
      <c r="S390" s="31">
        <f t="shared" si="27"/>
        <v>60991.199999999997</v>
      </c>
      <c r="T390" s="6" t="str">
        <f>TRIM(RIGHT(C390,LEN(C390)-FIND("@",SUBSTITUTE(C390,"|","@",LEN(C390)-LEN(SUBSTITUTE(C390,"|",""))))))</f>
        <v>USBCables</v>
      </c>
      <c r="U390" s="33">
        <v>595</v>
      </c>
    </row>
    <row r="391" spans="1:21">
      <c r="A391" s="5" t="s">
        <v>1955</v>
      </c>
      <c r="B391" s="6" t="s">
        <v>1956</v>
      </c>
      <c r="C391" s="6" t="s">
        <v>1957</v>
      </c>
      <c r="D391" s="24">
        <v>139</v>
      </c>
      <c r="E391" s="36">
        <v>495</v>
      </c>
      <c r="F391" s="36" t="str">
        <f t="shared" si="24"/>
        <v>200-500</v>
      </c>
      <c r="G391" s="27">
        <v>0.72</v>
      </c>
      <c r="H391" s="27" t="str">
        <f t="shared" si="25"/>
        <v>&gt;50%</v>
      </c>
      <c r="I391" s="14" t="str">
        <f>IF(G391&lt;0.5,"&lt;50%","&gt;=50%")</f>
        <v>&gt;=50%</v>
      </c>
      <c r="J391" s="21">
        <v>4.3</v>
      </c>
      <c r="K391" s="7">
        <v>14185</v>
      </c>
      <c r="L391" s="7">
        <f t="shared" si="26"/>
        <v>2</v>
      </c>
      <c r="M391" s="6" t="s">
        <v>1958</v>
      </c>
      <c r="N391" s="6" t="s">
        <v>1227</v>
      </c>
      <c r="O391" s="6" t="s">
        <v>1228</v>
      </c>
      <c r="P391" s="6" t="s">
        <v>1229</v>
      </c>
      <c r="Q391" s="6" t="str">
        <f>IFERROR(LEFT(C391, FIND("|",C391)-1),C391)</f>
        <v>Electronics</v>
      </c>
      <c r="R391" s="41">
        <f>E391*K391</f>
        <v>7021575</v>
      </c>
      <c r="S391" s="31">
        <f t="shared" si="27"/>
        <v>60995.5</v>
      </c>
      <c r="T391" s="6" t="str">
        <f>TRIM(RIGHT(C391,LEN(C391)-FIND("@",SUBSTITUTE(C391,"|","@",LEN(C391)-LEN(SUBSTITUTE(C391,"|",""))))))</f>
        <v>OTGAdapters</v>
      </c>
      <c r="U391" s="33">
        <v>495</v>
      </c>
    </row>
    <row r="392" spans="1:21">
      <c r="A392" s="5" t="s">
        <v>3211</v>
      </c>
      <c r="B392" s="6" t="s">
        <v>3212</v>
      </c>
      <c r="C392" s="6" t="s">
        <v>2862</v>
      </c>
      <c r="D392" s="24">
        <v>100</v>
      </c>
      <c r="E392" s="36">
        <v>499</v>
      </c>
      <c r="F392" s="36" t="str">
        <f t="shared" si="24"/>
        <v>200-500</v>
      </c>
      <c r="G392" s="27">
        <v>0.8</v>
      </c>
      <c r="H392" s="27" t="str">
        <f t="shared" si="25"/>
        <v>&gt;50%</v>
      </c>
      <c r="I392" s="14" t="str">
        <f>IF(G392&lt;0.5,"&lt;50%","&gt;=50%")</f>
        <v>&gt;=50%</v>
      </c>
      <c r="J392" s="21">
        <v>3.5</v>
      </c>
      <c r="K392" s="7">
        <v>9638</v>
      </c>
      <c r="L392" s="7">
        <f t="shared" si="26"/>
        <v>2</v>
      </c>
      <c r="M392" s="6" t="s">
        <v>3213</v>
      </c>
      <c r="N392" s="6" t="s">
        <v>3214</v>
      </c>
      <c r="O392" s="6" t="s">
        <v>3215</v>
      </c>
      <c r="P392" s="6" t="s">
        <v>3216</v>
      </c>
      <c r="Q392" s="6" t="str">
        <f>IFERROR(LEFT(C392, FIND("|",C392)-1),C392)</f>
        <v>Computers&amp;Accessories</v>
      </c>
      <c r="R392" s="41">
        <f>E392*K392</f>
        <v>4809362</v>
      </c>
      <c r="S392" s="31">
        <f t="shared" si="27"/>
        <v>33733</v>
      </c>
      <c r="T392" s="6" t="str">
        <f>TRIM(RIGHT(C392,LEN(C392)-FIND("@",SUBSTITUTE(C392,"|","@",LEN(C392)-LEN(SUBSTITUTE(C392,"|",""))))))</f>
        <v>GraphicTablets</v>
      </c>
      <c r="U392" s="33">
        <v>499</v>
      </c>
    </row>
    <row r="393" spans="1:21">
      <c r="A393" s="5" t="s">
        <v>2899</v>
      </c>
      <c r="B393" s="6" t="s">
        <v>2900</v>
      </c>
      <c r="C393" s="6" t="s">
        <v>2608</v>
      </c>
      <c r="D393" s="24">
        <v>1220</v>
      </c>
      <c r="E393" s="36">
        <v>3990</v>
      </c>
      <c r="F393" s="36" t="str">
        <f t="shared" si="24"/>
        <v>&gt;500</v>
      </c>
      <c r="G393" s="27">
        <v>0.69</v>
      </c>
      <c r="H393" s="27" t="str">
        <f t="shared" si="25"/>
        <v>&gt;50%</v>
      </c>
      <c r="I393" s="14" t="str">
        <f>IF(G393&lt;0.5,"&lt;50%","&gt;=50%")</f>
        <v>&gt;=50%</v>
      </c>
      <c r="J393" s="21">
        <v>4.0999999999999996</v>
      </c>
      <c r="K393" s="7">
        <v>107151</v>
      </c>
      <c r="L393" s="7">
        <f t="shared" si="26"/>
        <v>2</v>
      </c>
      <c r="M393" s="6" t="s">
        <v>2901</v>
      </c>
      <c r="N393" s="6" t="s">
        <v>2902</v>
      </c>
      <c r="O393" s="6" t="s">
        <v>2903</v>
      </c>
      <c r="P393" s="6" t="s">
        <v>2904</v>
      </c>
      <c r="Q393" s="6" t="str">
        <f>IFERROR(LEFT(C393, FIND("|",C393)-1),C393)</f>
        <v>Electronics</v>
      </c>
      <c r="R393" s="41">
        <f>E393*K393</f>
        <v>427532490</v>
      </c>
      <c r="S393" s="31">
        <f t="shared" si="27"/>
        <v>439319.1</v>
      </c>
      <c r="T393" s="6" t="str">
        <f>TRIM(RIGHT(C393,LEN(C393)-FIND("@",SUBSTITUTE(C393,"|","@",LEN(C393)-LEN(SUBSTITUTE(C393,"|",""))))))</f>
        <v>On-Ear</v>
      </c>
      <c r="U393" s="33">
        <v>3990</v>
      </c>
    </row>
    <row r="394" spans="1:21">
      <c r="A394" s="5" t="s">
        <v>7122</v>
      </c>
      <c r="B394" s="6" t="s">
        <v>7123</v>
      </c>
      <c r="C394" s="6" t="s">
        <v>5050</v>
      </c>
      <c r="D394" s="24">
        <v>295</v>
      </c>
      <c r="E394" s="36">
        <v>599</v>
      </c>
      <c r="F394" s="36" t="str">
        <f t="shared" si="24"/>
        <v>&gt;500</v>
      </c>
      <c r="G394" s="27">
        <v>0.51</v>
      </c>
      <c r="H394" s="27" t="str">
        <f t="shared" si="25"/>
        <v>&gt;50%</v>
      </c>
      <c r="I394" s="14" t="str">
        <f>IF(G394&lt;0.5,"&lt;50%","&gt;=50%")</f>
        <v>&gt;=50%</v>
      </c>
      <c r="J394" s="21">
        <v>4</v>
      </c>
      <c r="K394" s="7">
        <v>1644</v>
      </c>
      <c r="L394" s="7">
        <f t="shared" si="26"/>
        <v>2</v>
      </c>
      <c r="M394" s="6" t="s">
        <v>7124</v>
      </c>
      <c r="N394" s="6" t="s">
        <v>7125</v>
      </c>
      <c r="O394" s="6" t="s">
        <v>7126</v>
      </c>
      <c r="P394" s="6" t="s">
        <v>7127</v>
      </c>
      <c r="Q394" s="6" t="str">
        <f>IFERROR(LEFT(C394, FIND("|",C394)-1),C394)</f>
        <v>Home&amp;Kitchen</v>
      </c>
      <c r="R394" s="41">
        <f>E394*K394</f>
        <v>984756</v>
      </c>
      <c r="S394" s="31">
        <f t="shared" si="27"/>
        <v>6576</v>
      </c>
      <c r="T394" s="6" t="str">
        <f>TRIM(RIGHT(C394,LEN(C394)-FIND("@",SUBSTITUTE(C394,"|","@",LEN(C394)-LEN(SUBSTITUTE(C394,"|",""))))))</f>
        <v>DigitalKitchenScales</v>
      </c>
      <c r="U394" s="33">
        <v>599</v>
      </c>
    </row>
    <row r="395" spans="1:21">
      <c r="A395" s="5" t="s">
        <v>2352</v>
      </c>
      <c r="B395" s="6" t="s">
        <v>2353</v>
      </c>
      <c r="C395" s="6" t="s">
        <v>2078</v>
      </c>
      <c r="D395" s="24">
        <v>269</v>
      </c>
      <c r="E395" s="36">
        <v>1499</v>
      </c>
      <c r="F395" s="36" t="str">
        <f t="shared" si="24"/>
        <v>&gt;500</v>
      </c>
      <c r="G395" s="27">
        <v>0.82</v>
      </c>
      <c r="H395" s="27" t="str">
        <f t="shared" si="25"/>
        <v>&gt;50%</v>
      </c>
      <c r="I395" s="14" t="str">
        <f>IF(G395&lt;0.5,"&lt;50%","&gt;=50%")</f>
        <v>&gt;=50%</v>
      </c>
      <c r="J395" s="21">
        <v>4.5</v>
      </c>
      <c r="K395" s="7">
        <v>28978</v>
      </c>
      <c r="L395" s="7">
        <f t="shared" si="26"/>
        <v>2</v>
      </c>
      <c r="M395" s="6" t="s">
        <v>2354</v>
      </c>
      <c r="N395" s="6" t="s">
        <v>2355</v>
      </c>
      <c r="O395" s="6" t="s">
        <v>2356</v>
      </c>
      <c r="P395" s="6" t="s">
        <v>2357</v>
      </c>
      <c r="Q395" s="6" t="str">
        <f>IFERROR(LEFT(C395, FIND("|",C395)-1),C395)</f>
        <v>Electronics</v>
      </c>
      <c r="R395" s="41">
        <f>E395*K395</f>
        <v>43438022</v>
      </c>
      <c r="S395" s="31">
        <f t="shared" si="27"/>
        <v>130401</v>
      </c>
      <c r="T395" s="6" t="str">
        <f>TRIM(RIGHT(C395,LEN(C395)-FIND("@",SUBSTITUTE(C395,"|","@",LEN(C395)-LEN(SUBSTITUTE(C395,"|",""))))))</f>
        <v>Stands</v>
      </c>
      <c r="U395" s="33">
        <v>1499</v>
      </c>
    </row>
    <row r="396" spans="1:21">
      <c r="A396" s="5" t="s">
        <v>3119</v>
      </c>
      <c r="B396" s="6" t="s">
        <v>3120</v>
      </c>
      <c r="C396" s="6" t="s">
        <v>2962</v>
      </c>
      <c r="D396" s="24">
        <v>149</v>
      </c>
      <c r="E396" s="36">
        <v>180</v>
      </c>
      <c r="F396" s="36" t="str">
        <f t="shared" si="24"/>
        <v>&lt;200</v>
      </c>
      <c r="G396" s="27">
        <v>0.17</v>
      </c>
      <c r="H396" s="27" t="str">
        <f t="shared" si="25"/>
        <v>10-25%</v>
      </c>
      <c r="I396" s="14" t="str">
        <f>IF(G396&lt;0.5,"&lt;50%","&gt;=50%")</f>
        <v>&lt;50%</v>
      </c>
      <c r="J396" s="21">
        <v>4.4000000000000004</v>
      </c>
      <c r="K396" s="7">
        <v>644</v>
      </c>
      <c r="L396" s="7">
        <f t="shared" si="26"/>
        <v>1</v>
      </c>
      <c r="M396" s="6" t="s">
        <v>3121</v>
      </c>
      <c r="N396" s="6" t="s">
        <v>3122</v>
      </c>
      <c r="O396" s="6" t="s">
        <v>3123</v>
      </c>
      <c r="P396" s="6" t="s">
        <v>3124</v>
      </c>
      <c r="Q396" s="6" t="str">
        <f>IFERROR(LEFT(C396, FIND("|",C396)-1),C396)</f>
        <v>Electronics</v>
      </c>
      <c r="R396" s="41">
        <f>E396*K396</f>
        <v>115920</v>
      </c>
      <c r="S396" s="31">
        <f t="shared" si="27"/>
        <v>2833.6000000000004</v>
      </c>
      <c r="T396" s="6" t="str">
        <f>TRIM(RIGHT(C396,LEN(C396)-FIND("@",SUBSTITUTE(C396,"|","@",LEN(C396)-LEN(SUBSTITUTE(C396,"|",""))))))</f>
        <v>DisposableBatteries</v>
      </c>
      <c r="U396" s="33">
        <v>180</v>
      </c>
    </row>
    <row r="397" spans="1:21">
      <c r="A397" s="5" t="s">
        <v>2796</v>
      </c>
      <c r="B397" s="6" t="s">
        <v>2797</v>
      </c>
      <c r="C397" s="6" t="s">
        <v>2044</v>
      </c>
      <c r="D397" s="24">
        <v>599</v>
      </c>
      <c r="E397" s="36">
        <v>1399</v>
      </c>
      <c r="F397" s="36" t="str">
        <f t="shared" si="24"/>
        <v>&gt;500</v>
      </c>
      <c r="G397" s="27">
        <v>0.56999999999999995</v>
      </c>
      <c r="H397" s="27" t="str">
        <f t="shared" si="25"/>
        <v>&gt;50%</v>
      </c>
      <c r="I397" s="14" t="str">
        <f>IF(G397&lt;0.5,"&lt;50%","&gt;=50%")</f>
        <v>&gt;=50%</v>
      </c>
      <c r="J397" s="21">
        <v>4.0999999999999996</v>
      </c>
      <c r="K397" s="7">
        <v>14560</v>
      </c>
      <c r="L397" s="7">
        <f t="shared" si="26"/>
        <v>2</v>
      </c>
      <c r="M397" s="6" t="s">
        <v>2798</v>
      </c>
      <c r="N397" s="6" t="s">
        <v>2799</v>
      </c>
      <c r="O397" s="6" t="s">
        <v>2800</v>
      </c>
      <c r="P397" s="6" t="s">
        <v>2801</v>
      </c>
      <c r="Q397" s="6" t="str">
        <f>IFERROR(LEFT(C397, FIND("|",C397)-1),C397)</f>
        <v>Electronics</v>
      </c>
      <c r="R397" s="41">
        <f>E397*K397</f>
        <v>20369440</v>
      </c>
      <c r="S397" s="31">
        <f t="shared" si="27"/>
        <v>59695.999999999993</v>
      </c>
      <c r="T397" s="6" t="str">
        <f>TRIM(RIGHT(C397,LEN(C397)-FIND("@",SUBSTITUTE(C397,"|","@",LEN(C397)-LEN(SUBSTITUTE(C397,"|",""))))))</f>
        <v>SelfieSticks</v>
      </c>
      <c r="U397" s="33">
        <v>1399</v>
      </c>
    </row>
    <row r="398" spans="1:21">
      <c r="A398" s="5" t="s">
        <v>5215</v>
      </c>
      <c r="B398" s="6" t="s">
        <v>5216</v>
      </c>
      <c r="C398" s="6" t="s">
        <v>5022</v>
      </c>
      <c r="D398" s="24">
        <v>699</v>
      </c>
      <c r="E398" s="36">
        <v>1595</v>
      </c>
      <c r="F398" s="36" t="str">
        <f t="shared" si="24"/>
        <v>&gt;500</v>
      </c>
      <c r="G398" s="27">
        <v>0.56000000000000005</v>
      </c>
      <c r="H398" s="27" t="str">
        <f t="shared" si="25"/>
        <v>&gt;50%</v>
      </c>
      <c r="I398" s="14" t="str">
        <f>IF(G398&lt;0.5,"&lt;50%","&gt;=50%")</f>
        <v>&gt;=50%</v>
      </c>
      <c r="J398" s="21">
        <v>4.0999999999999996</v>
      </c>
      <c r="K398" s="7">
        <v>8090</v>
      </c>
      <c r="L398" s="7">
        <f t="shared" si="26"/>
        <v>2</v>
      </c>
      <c r="M398" s="6" t="s">
        <v>5217</v>
      </c>
      <c r="N398" s="6" t="s">
        <v>5218</v>
      </c>
      <c r="O398" s="6" t="s">
        <v>5219</v>
      </c>
      <c r="P398" s="6" t="s">
        <v>5220</v>
      </c>
      <c r="Q398" s="6" t="str">
        <f>IFERROR(LEFT(C398, FIND("|",C398)-1),C398)</f>
        <v>Home&amp;Kitchen</v>
      </c>
      <c r="R398" s="41">
        <f>E398*K398</f>
        <v>12903550</v>
      </c>
      <c r="S398" s="31">
        <f t="shared" si="27"/>
        <v>33169</v>
      </c>
      <c r="T398" s="6" t="str">
        <f>TRIM(RIGHT(C398,LEN(C398)-FIND("@",SUBSTITUTE(C398,"|","@",LEN(C398)-LEN(SUBSTITUTE(C398,"|",""))))))</f>
        <v>ElectricKettles</v>
      </c>
      <c r="U398" s="33">
        <v>1595</v>
      </c>
    </row>
    <row r="399" spans="1:21">
      <c r="A399" s="5" t="s">
        <v>5747</v>
      </c>
      <c r="B399" s="6" t="s">
        <v>5748</v>
      </c>
      <c r="C399" s="6" t="s">
        <v>5113</v>
      </c>
      <c r="D399" s="24">
        <v>1499</v>
      </c>
      <c r="E399" s="36">
        <v>2100</v>
      </c>
      <c r="F399" s="36" t="str">
        <f t="shared" si="24"/>
        <v>&gt;500</v>
      </c>
      <c r="G399" s="27">
        <v>0.28999999999999998</v>
      </c>
      <c r="H399" s="27" t="str">
        <f t="shared" si="25"/>
        <v>25-50%</v>
      </c>
      <c r="I399" s="14" t="str">
        <f>IF(G399&lt;0.5,"&lt;50%","&gt;=50%")</f>
        <v>&lt;50%</v>
      </c>
      <c r="J399" s="21">
        <v>4.0999999999999996</v>
      </c>
      <c r="K399" s="7">
        <v>6355</v>
      </c>
      <c r="L399" s="7">
        <f t="shared" si="26"/>
        <v>2</v>
      </c>
      <c r="M399" s="6" t="s">
        <v>5749</v>
      </c>
      <c r="N399" s="6" t="s">
        <v>5750</v>
      </c>
      <c r="O399" s="6" t="s">
        <v>5751</v>
      </c>
      <c r="P399" s="6" t="s">
        <v>5752</v>
      </c>
      <c r="Q399" s="6" t="str">
        <f>IFERROR(LEFT(C399, FIND("|",C399)-1),C399)</f>
        <v>Home&amp;Kitchen</v>
      </c>
      <c r="R399" s="41">
        <f>E399*K399</f>
        <v>13345500</v>
      </c>
      <c r="S399" s="31">
        <f t="shared" si="27"/>
        <v>26055.499999999996</v>
      </c>
      <c r="T399" s="6" t="str">
        <f>TRIM(RIGHT(C399,LEN(C399)-FIND("@",SUBSTITUTE(C399,"|","@",LEN(C399)-LEN(SUBSTITUTE(C399,"|",""))))))</f>
        <v>HandBlenders</v>
      </c>
      <c r="U399" s="33">
        <v>2100</v>
      </c>
    </row>
    <row r="400" spans="1:21">
      <c r="A400" s="5" t="s">
        <v>5008</v>
      </c>
      <c r="B400" s="6" t="s">
        <v>5009</v>
      </c>
      <c r="C400" s="6" t="s">
        <v>3418</v>
      </c>
      <c r="D400" s="24">
        <v>298</v>
      </c>
      <c r="E400" s="36">
        <v>999</v>
      </c>
      <c r="F400" s="36" t="str">
        <f t="shared" si="24"/>
        <v>&gt;500</v>
      </c>
      <c r="G400" s="27">
        <v>0.7</v>
      </c>
      <c r="H400" s="27" t="str">
        <f t="shared" si="25"/>
        <v>&gt;50%</v>
      </c>
      <c r="I400" s="14" t="str">
        <f>IF(G400&lt;0.5,"&lt;50%","&gt;=50%")</f>
        <v>&gt;=50%</v>
      </c>
      <c r="J400" s="21">
        <v>4.3</v>
      </c>
      <c r="K400" s="7">
        <v>1552</v>
      </c>
      <c r="L400" s="7">
        <f t="shared" si="26"/>
        <v>2</v>
      </c>
      <c r="M400" s="6" t="s">
        <v>5010</v>
      </c>
      <c r="N400" s="6" t="s">
        <v>5011</v>
      </c>
      <c r="O400" s="6" t="s">
        <v>5012</v>
      </c>
      <c r="P400" s="6" t="s">
        <v>5013</v>
      </c>
      <c r="Q400" s="6" t="str">
        <f>IFERROR(LEFT(C400, FIND("|",C400)-1),C400)</f>
        <v>Computers&amp;Accessories</v>
      </c>
      <c r="R400" s="41">
        <f>E400*K400</f>
        <v>1550448</v>
      </c>
      <c r="S400" s="31">
        <f t="shared" si="27"/>
        <v>6673.5999999999995</v>
      </c>
      <c r="T400" s="6" t="str">
        <f>TRIM(RIGHT(C400,LEN(C400)-FIND("@",SUBSTITUTE(C400,"|","@",LEN(C400)-LEN(SUBSTITUTE(C400,"|",""))))))</f>
        <v>Lamps</v>
      </c>
      <c r="U400" s="33">
        <v>999</v>
      </c>
    </row>
    <row r="401" spans="1:21">
      <c r="A401" s="5" t="s">
        <v>2987</v>
      </c>
      <c r="B401" s="6" t="s">
        <v>2988</v>
      </c>
      <c r="C401" s="6" t="s">
        <v>1834</v>
      </c>
      <c r="D401" s="24">
        <v>399</v>
      </c>
      <c r="E401" s="36">
        <v>1290</v>
      </c>
      <c r="F401" s="36" t="str">
        <f t="shared" si="24"/>
        <v>&gt;500</v>
      </c>
      <c r="G401" s="27">
        <v>0.69</v>
      </c>
      <c r="H401" s="27" t="str">
        <f t="shared" si="25"/>
        <v>&gt;50%</v>
      </c>
      <c r="I401" s="14" t="str">
        <f>IF(G401&lt;0.5,"&lt;50%","&gt;=50%")</f>
        <v>&gt;=50%</v>
      </c>
      <c r="J401" s="21">
        <v>4.2</v>
      </c>
      <c r="K401" s="7">
        <v>206</v>
      </c>
      <c r="L401" s="7">
        <f t="shared" si="26"/>
        <v>1</v>
      </c>
      <c r="M401" s="6" t="s">
        <v>2989</v>
      </c>
      <c r="N401" s="6" t="s">
        <v>2990</v>
      </c>
      <c r="O401" s="6" t="s">
        <v>2991</v>
      </c>
      <c r="P401" s="6" t="s">
        <v>2992</v>
      </c>
      <c r="Q401" s="6" t="str">
        <f>IFERROR(LEFT(C401, FIND("|",C401)-1),C401)</f>
        <v>Electronics</v>
      </c>
      <c r="R401" s="41">
        <f>E401*K401</f>
        <v>265740</v>
      </c>
      <c r="S401" s="31">
        <f t="shared" si="27"/>
        <v>865.2</v>
      </c>
      <c r="T401" s="6" t="str">
        <f>TRIM(RIGHT(C401,LEN(C401)-FIND("@",SUBSTITUTE(C401,"|","@",LEN(C401)-LEN(SUBSTITUTE(C401,"|",""))))))</f>
        <v>In-Ear</v>
      </c>
      <c r="U401" s="33">
        <v>1290</v>
      </c>
    </row>
    <row r="402" spans="1:21">
      <c r="A402" s="5" t="s">
        <v>6951</v>
      </c>
      <c r="B402" s="6" t="s">
        <v>6952</v>
      </c>
      <c r="C402" s="6" t="s">
        <v>6953</v>
      </c>
      <c r="D402" s="24">
        <v>12609</v>
      </c>
      <c r="E402" s="36">
        <v>23999</v>
      </c>
      <c r="F402" s="36" t="str">
        <f t="shared" si="24"/>
        <v>&gt;500</v>
      </c>
      <c r="G402" s="27">
        <v>0.47</v>
      </c>
      <c r="H402" s="27" t="str">
        <f t="shared" si="25"/>
        <v>25-50%</v>
      </c>
      <c r="I402" s="14" t="str">
        <f>IF(G402&lt;0.5,"&lt;50%","&gt;=50%")</f>
        <v>&lt;50%</v>
      </c>
      <c r="J402" s="21">
        <v>4.4000000000000004</v>
      </c>
      <c r="K402" s="7">
        <v>2288</v>
      </c>
      <c r="L402" s="7">
        <f t="shared" si="26"/>
        <v>2</v>
      </c>
      <c r="M402" s="6" t="s">
        <v>6954</v>
      </c>
      <c r="N402" s="6" t="s">
        <v>6955</v>
      </c>
      <c r="O402" s="6" t="s">
        <v>6956</v>
      </c>
      <c r="P402" s="6" t="s">
        <v>6957</v>
      </c>
      <c r="Q402" s="6" t="str">
        <f>IFERROR(LEFT(C402, FIND("|",C402)-1),C402)</f>
        <v>Home&amp;Kitchen</v>
      </c>
      <c r="R402" s="41">
        <f>E402*K402</f>
        <v>54909712</v>
      </c>
      <c r="S402" s="31">
        <f t="shared" si="27"/>
        <v>10067.200000000001</v>
      </c>
      <c r="T402" s="6" t="str">
        <f>TRIM(RIGHT(C402,LEN(C402)-FIND("@",SUBSTITUTE(C402,"|","@",LEN(C402)-LEN(SUBSTITUTE(C402,"|",""))))))</f>
        <v>ColdPressJuicers</v>
      </c>
      <c r="U402" s="33">
        <v>23999</v>
      </c>
    </row>
    <row r="403" spans="1:21">
      <c r="A403" s="5" t="s">
        <v>4834</v>
      </c>
      <c r="B403" s="6" t="s">
        <v>4835</v>
      </c>
      <c r="C403" s="6" t="s">
        <v>4836</v>
      </c>
      <c r="D403" s="24">
        <v>249</v>
      </c>
      <c r="E403" s="36">
        <v>599</v>
      </c>
      <c r="F403" s="36" t="str">
        <f t="shared" si="24"/>
        <v>&gt;500</v>
      </c>
      <c r="G403" s="27">
        <v>0.57999999999999996</v>
      </c>
      <c r="H403" s="27" t="str">
        <f t="shared" si="25"/>
        <v>&gt;50%</v>
      </c>
      <c r="I403" s="14" t="str">
        <f>IF(G403&lt;0.5,"&lt;50%","&gt;=50%")</f>
        <v>&gt;=50%</v>
      </c>
      <c r="J403" s="21">
        <v>4.5</v>
      </c>
      <c r="K403" s="7">
        <v>5985</v>
      </c>
      <c r="L403" s="7">
        <f t="shared" si="26"/>
        <v>2</v>
      </c>
      <c r="M403" s="6" t="s">
        <v>4837</v>
      </c>
      <c r="N403" s="6" t="s">
        <v>4838</v>
      </c>
      <c r="O403" s="6" t="s">
        <v>4839</v>
      </c>
      <c r="P403" s="6" t="s">
        <v>4840</v>
      </c>
      <c r="Q403" s="6" t="str">
        <f>IFERROR(LEFT(C403, FIND("|",C403)-1),C403)</f>
        <v>HomeImprovement</v>
      </c>
      <c r="R403" s="41">
        <f>E403*K403</f>
        <v>3585015</v>
      </c>
      <c r="S403" s="31">
        <f t="shared" si="27"/>
        <v>26932.5</v>
      </c>
      <c r="T403" s="6" t="str">
        <f>TRIM(RIGHT(C403,LEN(C403)-FIND("@",SUBSTITUTE(C403,"|","@",LEN(C403)-LEN(SUBSTITUTE(C403,"|",""))))))</f>
        <v>CordManagement</v>
      </c>
      <c r="U403" s="33">
        <v>599</v>
      </c>
    </row>
    <row r="404" spans="1:21">
      <c r="A404" s="5" t="s">
        <v>6429</v>
      </c>
      <c r="B404" s="6" t="s">
        <v>6430</v>
      </c>
      <c r="C404" s="6" t="s">
        <v>5881</v>
      </c>
      <c r="D404" s="24">
        <v>6236</v>
      </c>
      <c r="E404" s="36">
        <v>9999</v>
      </c>
      <c r="F404" s="36" t="str">
        <f t="shared" si="24"/>
        <v>&gt;500</v>
      </c>
      <c r="G404" s="27">
        <v>0.38</v>
      </c>
      <c r="H404" s="27" t="str">
        <f t="shared" si="25"/>
        <v>25-50%</v>
      </c>
      <c r="I404" s="14" t="str">
        <f>IF(G404&lt;0.5,"&lt;50%","&gt;=50%")</f>
        <v>&lt;50%</v>
      </c>
      <c r="J404" s="21">
        <v>4.0999999999999996</v>
      </c>
      <c r="K404" s="7">
        <v>3552</v>
      </c>
      <c r="L404" s="7">
        <f t="shared" si="26"/>
        <v>2</v>
      </c>
      <c r="M404" s="6" t="s">
        <v>6431</v>
      </c>
      <c r="N404" s="6" t="s">
        <v>6432</v>
      </c>
      <c r="O404" s="6" t="s">
        <v>6433</v>
      </c>
      <c r="P404" s="6" t="s">
        <v>6434</v>
      </c>
      <c r="Q404" s="6" t="str">
        <f>IFERROR(LEFT(C404, FIND("|",C404)-1),C404)</f>
        <v>Home&amp;Kitchen</v>
      </c>
      <c r="R404" s="41">
        <f>E404*K404</f>
        <v>35516448</v>
      </c>
      <c r="S404" s="31">
        <f t="shared" si="27"/>
        <v>14563.199999999999</v>
      </c>
      <c r="T404" s="6" t="str">
        <f>TRIM(RIGHT(C404,LEN(C404)-FIND("@",SUBSTITUTE(C404,"|","@",LEN(C404)-LEN(SUBSTITUTE(C404,"|",""))))))</f>
        <v>Wet-DryVacuums</v>
      </c>
      <c r="U404" s="33">
        <v>9999</v>
      </c>
    </row>
    <row r="405" spans="1:21">
      <c r="A405" s="5" t="s">
        <v>2137</v>
      </c>
      <c r="B405" s="6" t="s">
        <v>2138</v>
      </c>
      <c r="C405" s="6" t="s">
        <v>1781</v>
      </c>
      <c r="D405" s="24">
        <v>1799</v>
      </c>
      <c r="E405" s="36">
        <v>2499</v>
      </c>
      <c r="F405" s="36" t="str">
        <f t="shared" si="24"/>
        <v>&gt;500</v>
      </c>
      <c r="G405" s="27">
        <v>0.28000000000000003</v>
      </c>
      <c r="H405" s="27" t="str">
        <f t="shared" si="25"/>
        <v>25-50%</v>
      </c>
      <c r="I405" s="14" t="str">
        <f>IF(G405&lt;0.5,"&lt;50%","&gt;=50%")</f>
        <v>&lt;50%</v>
      </c>
      <c r="J405" s="21">
        <v>4.0999999999999996</v>
      </c>
      <c r="K405" s="7">
        <v>18678</v>
      </c>
      <c r="L405" s="7">
        <f t="shared" si="26"/>
        <v>2</v>
      </c>
      <c r="M405" s="6" t="s">
        <v>2139</v>
      </c>
      <c r="N405" s="6" t="s">
        <v>2140</v>
      </c>
      <c r="O405" s="6" t="s">
        <v>2141</v>
      </c>
      <c r="P405" s="6" t="s">
        <v>2142</v>
      </c>
      <c r="Q405" s="6" t="str">
        <f>IFERROR(LEFT(C405, FIND("|",C405)-1),C405)</f>
        <v>Electronics</v>
      </c>
      <c r="R405" s="41">
        <f>E405*K405</f>
        <v>46676322</v>
      </c>
      <c r="S405" s="31">
        <f t="shared" si="27"/>
        <v>76579.799999999988</v>
      </c>
      <c r="T405" s="6" t="str">
        <f>TRIM(RIGHT(C405,LEN(C405)-FIND("@",SUBSTITUTE(C405,"|","@",LEN(C405)-LEN(SUBSTITUTE(C405,"|",""))))))</f>
        <v>PowerBanks</v>
      </c>
      <c r="U405" s="33">
        <v>2499</v>
      </c>
    </row>
    <row r="406" spans="1:21">
      <c r="A406" s="5" t="s">
        <v>1603</v>
      </c>
      <c r="B406" s="6" t="s">
        <v>1604</v>
      </c>
      <c r="C406" s="6" t="s">
        <v>81</v>
      </c>
      <c r="D406" s="24">
        <v>499</v>
      </c>
      <c r="E406" s="36">
        <v>900</v>
      </c>
      <c r="F406" s="36" t="str">
        <f t="shared" si="24"/>
        <v>&gt;500</v>
      </c>
      <c r="G406" s="27">
        <v>0.45</v>
      </c>
      <c r="H406" s="27" t="str">
        <f t="shared" si="25"/>
        <v>25-50%</v>
      </c>
      <c r="I406" s="14" t="str">
        <f>IF(G406&lt;0.5,"&lt;50%","&gt;=50%")</f>
        <v>&lt;50%</v>
      </c>
      <c r="J406" s="21">
        <v>4.4000000000000004</v>
      </c>
      <c r="K406" s="7">
        <v>2165</v>
      </c>
      <c r="L406" s="7">
        <f t="shared" si="26"/>
        <v>2</v>
      </c>
      <c r="M406" s="6" t="s">
        <v>1605</v>
      </c>
      <c r="N406" s="6" t="s">
        <v>1606</v>
      </c>
      <c r="O406" s="6" t="s">
        <v>1607</v>
      </c>
      <c r="P406" s="6" t="s">
        <v>1608</v>
      </c>
      <c r="Q406" s="6" t="str">
        <f>IFERROR(LEFT(C406, FIND("|",C406)-1),C406)</f>
        <v>Electronics</v>
      </c>
      <c r="R406" s="41">
        <f>E406*K406</f>
        <v>1948500</v>
      </c>
      <c r="S406" s="31">
        <f t="shared" si="27"/>
        <v>9526</v>
      </c>
      <c r="T406" s="6" t="str">
        <f>TRIM(RIGHT(C406,LEN(C406)-FIND("@",SUBSTITUTE(C406,"|","@",LEN(C406)-LEN(SUBSTITUTE(C406,"|",""))))))</f>
        <v>HDMICables</v>
      </c>
      <c r="U406" s="33">
        <v>900</v>
      </c>
    </row>
    <row r="407" spans="1:21">
      <c r="A407" s="5" t="s">
        <v>6062</v>
      </c>
      <c r="B407" s="6" t="s">
        <v>6063</v>
      </c>
      <c r="C407" s="6" t="s">
        <v>5343</v>
      </c>
      <c r="D407" s="24">
        <v>260</v>
      </c>
      <c r="E407" s="36">
        <v>350</v>
      </c>
      <c r="F407" s="36" t="str">
        <f t="shared" si="24"/>
        <v>200-500</v>
      </c>
      <c r="G407" s="27">
        <v>0.26</v>
      </c>
      <c r="H407" s="27" t="str">
        <f t="shared" si="25"/>
        <v>25-50%</v>
      </c>
      <c r="I407" s="14" t="str">
        <f>IF(G407&lt;0.5,"&lt;50%","&gt;=50%")</f>
        <v>&lt;50%</v>
      </c>
      <c r="J407" s="21">
        <v>3.9</v>
      </c>
      <c r="K407" s="7">
        <v>13127</v>
      </c>
      <c r="L407" s="7">
        <f t="shared" si="26"/>
        <v>2</v>
      </c>
      <c r="M407" s="6" t="s">
        <v>6064</v>
      </c>
      <c r="N407" s="6" t="s">
        <v>6065</v>
      </c>
      <c r="O407" s="6" t="s">
        <v>6066</v>
      </c>
      <c r="P407" s="6" t="s">
        <v>6067</v>
      </c>
      <c r="Q407" s="6" t="str">
        <f>IFERROR(LEFT(C407, FIND("|",C407)-1),C407)</f>
        <v>Home&amp;Kitchen</v>
      </c>
      <c r="R407" s="41">
        <f>E407*K407</f>
        <v>4594450</v>
      </c>
      <c r="S407" s="31">
        <f t="shared" si="27"/>
        <v>51195.299999999996</v>
      </c>
      <c r="T407" s="6" t="str">
        <f>TRIM(RIGHT(C407,LEN(C407)-FIND("@",SUBSTITUTE(C407,"|","@",LEN(C407)-LEN(SUBSTITUTE(C407,"|",""))))))</f>
        <v>SandwichMakers</v>
      </c>
      <c r="U407" s="33">
        <v>350</v>
      </c>
    </row>
    <row r="408" spans="1:21">
      <c r="A408" s="5" t="s">
        <v>1527</v>
      </c>
      <c r="B408" s="6" t="s">
        <v>1528</v>
      </c>
      <c r="C408" s="6" t="s">
        <v>81</v>
      </c>
      <c r="D408" s="24">
        <v>609</v>
      </c>
      <c r="E408" s="36">
        <v>1500</v>
      </c>
      <c r="F408" s="36" t="str">
        <f t="shared" si="24"/>
        <v>&gt;500</v>
      </c>
      <c r="G408" s="27">
        <v>0.59</v>
      </c>
      <c r="H408" s="27" t="str">
        <f t="shared" si="25"/>
        <v>&gt;50%</v>
      </c>
      <c r="I408" s="14" t="str">
        <f>IF(G408&lt;0.5,"&lt;50%","&gt;=50%")</f>
        <v>&gt;=50%</v>
      </c>
      <c r="J408" s="21">
        <v>4.5</v>
      </c>
      <c r="K408" s="7">
        <v>1029</v>
      </c>
      <c r="L408" s="7">
        <f t="shared" si="26"/>
        <v>2</v>
      </c>
      <c r="M408" s="6" t="s">
        <v>1529</v>
      </c>
      <c r="N408" s="6" t="s">
        <v>1530</v>
      </c>
      <c r="O408" s="6" t="s">
        <v>1531</v>
      </c>
      <c r="P408" s="6" t="s">
        <v>1532</v>
      </c>
      <c r="Q408" s="6" t="str">
        <f>IFERROR(LEFT(C408, FIND("|",C408)-1),C408)</f>
        <v>Electronics</v>
      </c>
      <c r="R408" s="41">
        <f>E408*K408</f>
        <v>1543500</v>
      </c>
      <c r="S408" s="31">
        <f t="shared" si="27"/>
        <v>4630.5</v>
      </c>
      <c r="T408" s="6" t="str">
        <f>TRIM(RIGHT(C408,LEN(C408)-FIND("@",SUBSTITUTE(C408,"|","@",LEN(C408)-LEN(SUBSTITUTE(C408,"|",""))))))</f>
        <v>HDMICables</v>
      </c>
      <c r="U408" s="33">
        <v>1500</v>
      </c>
    </row>
    <row r="409" spans="1:21">
      <c r="A409" s="5" t="s">
        <v>4730</v>
      </c>
      <c r="B409" s="6" t="s">
        <v>4731</v>
      </c>
      <c r="C409" s="6" t="s">
        <v>3028</v>
      </c>
      <c r="D409" s="24">
        <v>326</v>
      </c>
      <c r="E409" s="36">
        <v>799</v>
      </c>
      <c r="F409" s="36" t="str">
        <f t="shared" si="24"/>
        <v>&gt;500</v>
      </c>
      <c r="G409" s="27">
        <v>0.59</v>
      </c>
      <c r="H409" s="27" t="str">
        <f t="shared" si="25"/>
        <v>&gt;50%</v>
      </c>
      <c r="I409" s="14" t="str">
        <f>IF(G409&lt;0.5,"&lt;50%","&gt;=50%")</f>
        <v>&gt;=50%</v>
      </c>
      <c r="J409" s="21">
        <v>4.4000000000000004</v>
      </c>
      <c r="K409" s="7">
        <v>10773</v>
      </c>
      <c r="L409" s="7">
        <f t="shared" si="26"/>
        <v>2</v>
      </c>
      <c r="M409" s="6" t="s">
        <v>4732</v>
      </c>
      <c r="N409" s="6" t="s">
        <v>4733</v>
      </c>
      <c r="O409" s="6" t="s">
        <v>4734</v>
      </c>
      <c r="P409" s="6" t="s">
        <v>4735</v>
      </c>
      <c r="Q409" s="6" t="str">
        <f>IFERROR(LEFT(C409, FIND("|",C409)-1),C409)</f>
        <v>Electronics</v>
      </c>
      <c r="R409" s="41">
        <f>E409*K409</f>
        <v>8607627</v>
      </c>
      <c r="S409" s="31">
        <f t="shared" si="27"/>
        <v>47401.200000000004</v>
      </c>
      <c r="T409" s="6" t="str">
        <f>TRIM(RIGHT(C409,LEN(C409)-FIND("@",SUBSTITUTE(C409,"|","@",LEN(C409)-LEN(SUBSTITUTE(C409,"|",""))))))</f>
        <v>Tabletop&amp;TravelTripods</v>
      </c>
      <c r="U409" s="33">
        <v>799</v>
      </c>
    </row>
    <row r="410" spans="1:21">
      <c r="A410" s="5" t="s">
        <v>4217</v>
      </c>
      <c r="B410" s="6" t="s">
        <v>4218</v>
      </c>
      <c r="C410" s="6" t="s">
        <v>3141</v>
      </c>
      <c r="D410" s="24">
        <v>199</v>
      </c>
      <c r="E410" s="36">
        <v>499</v>
      </c>
      <c r="F410" s="36" t="str">
        <f t="shared" si="24"/>
        <v>200-500</v>
      </c>
      <c r="G410" s="27">
        <v>0.6</v>
      </c>
      <c r="H410" s="27" t="str">
        <f t="shared" si="25"/>
        <v>&gt;50%</v>
      </c>
      <c r="I410" s="14" t="str">
        <f>IF(G410&lt;0.5,"&lt;50%","&gt;=50%")</f>
        <v>&gt;=50%</v>
      </c>
      <c r="J410" s="21">
        <v>4.3</v>
      </c>
      <c r="K410" s="7">
        <v>9998</v>
      </c>
      <c r="L410" s="7">
        <f t="shared" si="26"/>
        <v>2</v>
      </c>
      <c r="M410" s="6" t="s">
        <v>4219</v>
      </c>
      <c r="N410" s="6" t="s">
        <v>4220</v>
      </c>
      <c r="O410" s="6" t="s">
        <v>4221</v>
      </c>
      <c r="P410" s="6" t="s">
        <v>4222</v>
      </c>
      <c r="Q410" s="6" t="str">
        <f>IFERROR(LEFT(C410, FIND("|",C410)-1),C410)</f>
        <v>Computers&amp;Accessories</v>
      </c>
      <c r="R410" s="41">
        <f>E410*K410</f>
        <v>4989002</v>
      </c>
      <c r="S410" s="31">
        <f t="shared" si="27"/>
        <v>42991.4</v>
      </c>
      <c r="T410" s="6" t="str">
        <f>TRIM(RIGHT(C410,LEN(C410)-FIND("@",SUBSTITUTE(C410,"|","@",LEN(C410)-LEN(SUBSTITUTE(C410,"|",""))))))</f>
        <v>MousePads</v>
      </c>
      <c r="U410" s="33">
        <v>499</v>
      </c>
    </row>
    <row r="411" spans="1:21">
      <c r="A411" s="5" t="s">
        <v>5341</v>
      </c>
      <c r="B411" s="6" t="s">
        <v>5342</v>
      </c>
      <c r="C411" s="6" t="s">
        <v>5343</v>
      </c>
      <c r="D411" s="24">
        <v>1299</v>
      </c>
      <c r="E411" s="36">
        <v>1299</v>
      </c>
      <c r="F411" s="36" t="str">
        <f t="shared" si="24"/>
        <v>&gt;500</v>
      </c>
      <c r="G411" s="27">
        <v>0</v>
      </c>
      <c r="H411" s="27" t="str">
        <f t="shared" si="25"/>
        <v>10%</v>
      </c>
      <c r="I411" s="14" t="str">
        <f>IF(G411&lt;0.5,"&lt;50%","&gt;=50%")</f>
        <v>&lt;50%</v>
      </c>
      <c r="J411" s="21">
        <v>4.2</v>
      </c>
      <c r="K411" s="7">
        <v>40106</v>
      </c>
      <c r="L411" s="7">
        <f t="shared" si="26"/>
        <v>2</v>
      </c>
      <c r="M411" s="6" t="s">
        <v>5344</v>
      </c>
      <c r="N411" s="6" t="s">
        <v>5345</v>
      </c>
      <c r="O411" s="6" t="s">
        <v>5346</v>
      </c>
      <c r="P411" s="6" t="s">
        <v>5347</v>
      </c>
      <c r="Q411" s="6" t="str">
        <f>IFERROR(LEFT(C411, FIND("|",C411)-1),C411)</f>
        <v>Home&amp;Kitchen</v>
      </c>
      <c r="R411" s="41">
        <f>E411*K411</f>
        <v>52097694</v>
      </c>
      <c r="S411" s="31">
        <f t="shared" si="27"/>
        <v>168445.2</v>
      </c>
      <c r="T411" s="6" t="str">
        <f>TRIM(RIGHT(C411,LEN(C411)-FIND("@",SUBSTITUTE(C411,"|","@",LEN(C411)-LEN(SUBSTITUTE(C411,"|",""))))))</f>
        <v>SandwichMakers</v>
      </c>
      <c r="U411" s="33">
        <v>1299</v>
      </c>
    </row>
    <row r="412" spans="1:21">
      <c r="A412" s="5" t="s">
        <v>6764</v>
      </c>
      <c r="B412" s="6" t="s">
        <v>6765</v>
      </c>
      <c r="C412" s="6" t="s">
        <v>5120</v>
      </c>
      <c r="D412" s="24">
        <v>717</v>
      </c>
      <c r="E412" s="36">
        <v>1390</v>
      </c>
      <c r="F412" s="36" t="str">
        <f t="shared" si="24"/>
        <v>&gt;500</v>
      </c>
      <c r="G412" s="27">
        <v>0.48</v>
      </c>
      <c r="H412" s="27" t="str">
        <f t="shared" si="25"/>
        <v>25-50%</v>
      </c>
      <c r="I412" s="14" t="str">
        <f>IF(G412&lt;0.5,"&lt;50%","&gt;=50%")</f>
        <v>&lt;50%</v>
      </c>
      <c r="J412" s="21">
        <v>4</v>
      </c>
      <c r="K412" s="7">
        <v>4867</v>
      </c>
      <c r="L412" s="7">
        <f t="shared" si="26"/>
        <v>2</v>
      </c>
      <c r="M412" s="6" t="s">
        <v>6766</v>
      </c>
      <c r="N412" s="6" t="s">
        <v>6767</v>
      </c>
      <c r="O412" s="6" t="s">
        <v>6768</v>
      </c>
      <c r="P412" s="6" t="s">
        <v>6769</v>
      </c>
      <c r="Q412" s="6" t="str">
        <f>IFERROR(LEFT(C412, FIND("|",C412)-1),C412)</f>
        <v>Home&amp;Kitchen</v>
      </c>
      <c r="R412" s="41">
        <f>E412*K412</f>
        <v>6765130</v>
      </c>
      <c r="S412" s="31">
        <f t="shared" si="27"/>
        <v>19468</v>
      </c>
      <c r="T412" s="6" t="str">
        <f>TRIM(RIGHT(C412,LEN(C412)-FIND("@",SUBSTITUTE(C412,"|","@",LEN(C412)-LEN(SUBSTITUTE(C412,"|",""))))))</f>
        <v>DryIrons</v>
      </c>
      <c r="U412" s="33">
        <v>1390</v>
      </c>
    </row>
    <row r="413" spans="1:21">
      <c r="A413" s="5" t="s">
        <v>2206</v>
      </c>
      <c r="B413" s="6" t="s">
        <v>2207</v>
      </c>
      <c r="C413" s="6" t="s">
        <v>1834</v>
      </c>
      <c r="D413" s="24">
        <v>599</v>
      </c>
      <c r="E413" s="36">
        <v>1490</v>
      </c>
      <c r="F413" s="36" t="str">
        <f t="shared" si="24"/>
        <v>&gt;500</v>
      </c>
      <c r="G413" s="27">
        <v>0.6</v>
      </c>
      <c r="H413" s="27" t="str">
        <f t="shared" si="25"/>
        <v>&gt;50%</v>
      </c>
      <c r="I413" s="14" t="str">
        <f>IF(G413&lt;0.5,"&lt;50%","&gt;=50%")</f>
        <v>&gt;=50%</v>
      </c>
      <c r="J413" s="21">
        <v>4.0999999999999996</v>
      </c>
      <c r="K413" s="7">
        <v>161679</v>
      </c>
      <c r="L413" s="7">
        <f t="shared" si="26"/>
        <v>2</v>
      </c>
      <c r="M413" s="6" t="s">
        <v>2208</v>
      </c>
      <c r="N413" s="6" t="s">
        <v>2209</v>
      </c>
      <c r="O413" s="6" t="s">
        <v>2210</v>
      </c>
      <c r="P413" s="6" t="s">
        <v>2211</v>
      </c>
      <c r="Q413" s="6" t="str">
        <f>IFERROR(LEFT(C413, FIND("|",C413)-1),C413)</f>
        <v>Electronics</v>
      </c>
      <c r="R413" s="41">
        <f>E413*K413</f>
        <v>240901710</v>
      </c>
      <c r="S413" s="31">
        <f t="shared" si="27"/>
        <v>662883.89999999991</v>
      </c>
      <c r="T413" s="6" t="str">
        <f>TRIM(RIGHT(C413,LEN(C413)-FIND("@",SUBSTITUTE(C413,"|","@",LEN(C413)-LEN(SUBSTITUTE(C413,"|",""))))))</f>
        <v>In-Ear</v>
      </c>
      <c r="U413" s="33">
        <v>1490</v>
      </c>
    </row>
    <row r="414" spans="1:21">
      <c r="A414" s="5" t="s">
        <v>4167</v>
      </c>
      <c r="B414" s="6" t="s">
        <v>4168</v>
      </c>
      <c r="C414" s="6" t="s">
        <v>4169</v>
      </c>
      <c r="D414" s="24">
        <v>120</v>
      </c>
      <c r="E414" s="36">
        <v>120</v>
      </c>
      <c r="F414" s="36" t="str">
        <f t="shared" si="24"/>
        <v>&lt;200</v>
      </c>
      <c r="G414" s="27">
        <v>0</v>
      </c>
      <c r="H414" s="27" t="str">
        <f t="shared" si="25"/>
        <v>10%</v>
      </c>
      <c r="I414" s="14" t="str">
        <f>IF(G414&lt;0.5,"&lt;50%","&gt;=50%")</f>
        <v>&lt;50%</v>
      </c>
      <c r="J414" s="21">
        <v>4.0999999999999996</v>
      </c>
      <c r="K414" s="7">
        <v>4308</v>
      </c>
      <c r="L414" s="7">
        <f t="shared" si="26"/>
        <v>2</v>
      </c>
      <c r="M414" s="6" t="s">
        <v>4170</v>
      </c>
      <c r="N414" s="6" t="s">
        <v>4171</v>
      </c>
      <c r="O414" s="6" t="s">
        <v>4172</v>
      </c>
      <c r="P414" s="6" t="s">
        <v>4173</v>
      </c>
      <c r="Q414" s="6" t="str">
        <f>IFERROR(LEFT(C414, FIND("|",C414)-1),C414)</f>
        <v>OfficeProducts</v>
      </c>
      <c r="R414" s="41">
        <f>E414*K414</f>
        <v>516960</v>
      </c>
      <c r="S414" s="31">
        <f t="shared" si="27"/>
        <v>17662.8</v>
      </c>
      <c r="T414" s="6" t="str">
        <f>TRIM(RIGHT(C414,LEN(C414)-FIND("@",SUBSTITUTE(C414,"|","@",LEN(C414)-LEN(SUBSTITUTE(C414,"|",""))))))</f>
        <v>StickBallpointPens</v>
      </c>
      <c r="U414" s="33">
        <v>120</v>
      </c>
    </row>
    <row r="415" spans="1:21">
      <c r="A415" s="5" t="s">
        <v>3039</v>
      </c>
      <c r="B415" s="6" t="s">
        <v>3040</v>
      </c>
      <c r="C415" s="6" t="s">
        <v>2848</v>
      </c>
      <c r="D415" s="24">
        <v>519</v>
      </c>
      <c r="E415" s="36">
        <v>1350</v>
      </c>
      <c r="F415" s="36" t="str">
        <f t="shared" si="24"/>
        <v>&gt;500</v>
      </c>
      <c r="G415" s="27">
        <v>0.62</v>
      </c>
      <c r="H415" s="27" t="str">
        <f t="shared" si="25"/>
        <v>&gt;50%</v>
      </c>
      <c r="I415" s="14" t="str">
        <f>IF(G415&lt;0.5,"&lt;50%","&gt;=50%")</f>
        <v>&gt;=50%</v>
      </c>
      <c r="J415" s="21">
        <v>4.3</v>
      </c>
      <c r="K415" s="7">
        <v>30058</v>
      </c>
      <c r="L415" s="7">
        <f t="shared" si="26"/>
        <v>2</v>
      </c>
      <c r="M415" s="6" t="s">
        <v>3041</v>
      </c>
      <c r="N415" s="6" t="s">
        <v>3042</v>
      </c>
      <c r="O415" s="6" t="s">
        <v>3043</v>
      </c>
      <c r="P415" s="6" t="s">
        <v>3044</v>
      </c>
      <c r="Q415" s="6" t="str">
        <f>IFERROR(LEFT(C415, FIND("|",C415)-1),C415)</f>
        <v>Computers&amp;Accessories</v>
      </c>
      <c r="R415" s="41">
        <f>E415*K415</f>
        <v>40578300</v>
      </c>
      <c r="S415" s="31">
        <f t="shared" si="27"/>
        <v>129249.4</v>
      </c>
      <c r="T415" s="6" t="str">
        <f>TRIM(RIGHT(C415,LEN(C415)-FIND("@",SUBSTITUTE(C415,"|","@",LEN(C415)-LEN(SUBSTITUTE(C415,"|",""))))))</f>
        <v>PenDrives</v>
      </c>
      <c r="U415" s="33">
        <v>1350</v>
      </c>
    </row>
    <row r="416" spans="1:21">
      <c r="A416" s="5" t="s">
        <v>6643</v>
      </c>
      <c r="B416" s="6" t="s">
        <v>6644</v>
      </c>
      <c r="C416" s="6" t="s">
        <v>5881</v>
      </c>
      <c r="D416" s="24">
        <v>3859</v>
      </c>
      <c r="E416" s="36">
        <v>10295</v>
      </c>
      <c r="F416" s="36" t="str">
        <f t="shared" si="24"/>
        <v>&gt;500</v>
      </c>
      <c r="G416" s="27">
        <v>0.63</v>
      </c>
      <c r="H416" s="27" t="str">
        <f t="shared" si="25"/>
        <v>&gt;50%</v>
      </c>
      <c r="I416" s="14" t="str">
        <f>IF(G416&lt;0.5,"&lt;50%","&gt;=50%")</f>
        <v>&gt;=50%</v>
      </c>
      <c r="J416" s="21">
        <v>3.9</v>
      </c>
      <c r="K416" s="7">
        <v>8095</v>
      </c>
      <c r="L416" s="7">
        <f t="shared" si="26"/>
        <v>2</v>
      </c>
      <c r="M416" s="6" t="s">
        <v>6645</v>
      </c>
      <c r="N416" s="6" t="s">
        <v>6646</v>
      </c>
      <c r="O416" s="6" t="s">
        <v>6647</v>
      </c>
      <c r="P416" s="6" t="s">
        <v>6648</v>
      </c>
      <c r="Q416" s="6" t="str">
        <f>IFERROR(LEFT(C416, FIND("|",C416)-1),C416)</f>
        <v>Home&amp;Kitchen</v>
      </c>
      <c r="R416" s="41">
        <f>E416*K416</f>
        <v>83338025</v>
      </c>
      <c r="S416" s="31">
        <f t="shared" si="27"/>
        <v>31570.5</v>
      </c>
      <c r="T416" s="6" t="str">
        <f>TRIM(RIGHT(C416,LEN(C416)-FIND("@",SUBSTITUTE(C416,"|","@",LEN(C416)-LEN(SUBSTITUTE(C416,"|",""))))))</f>
        <v>Wet-DryVacuums</v>
      </c>
      <c r="U416" s="33">
        <v>10295</v>
      </c>
    </row>
    <row r="417" spans="1:21">
      <c r="A417" s="5" t="s">
        <v>6002</v>
      </c>
      <c r="B417" s="6" t="s">
        <v>6003</v>
      </c>
      <c r="C417" s="6" t="s">
        <v>5485</v>
      </c>
      <c r="D417" s="24">
        <v>1399</v>
      </c>
      <c r="E417" s="36">
        <v>2660</v>
      </c>
      <c r="F417" s="36" t="str">
        <f t="shared" si="24"/>
        <v>&gt;500</v>
      </c>
      <c r="G417" s="27">
        <v>0.47</v>
      </c>
      <c r="H417" s="27" t="str">
        <f t="shared" si="25"/>
        <v>25-50%</v>
      </c>
      <c r="I417" s="14" t="str">
        <f>IF(G417&lt;0.5,"&lt;50%","&gt;=50%")</f>
        <v>&lt;50%</v>
      </c>
      <c r="J417" s="21">
        <v>4.0999999999999996</v>
      </c>
      <c r="K417" s="7">
        <v>9349</v>
      </c>
      <c r="L417" s="7">
        <f t="shared" si="26"/>
        <v>2</v>
      </c>
      <c r="M417" s="6" t="s">
        <v>6004</v>
      </c>
      <c r="N417" s="6" t="s">
        <v>6005</v>
      </c>
      <c r="O417" s="6" t="s">
        <v>6006</v>
      </c>
      <c r="P417" s="6" t="s">
        <v>6007</v>
      </c>
      <c r="Q417" s="6" t="str">
        <f>IFERROR(LEFT(C417, FIND("|",C417)-1),C417)</f>
        <v>Home&amp;Kitchen</v>
      </c>
      <c r="R417" s="41">
        <f>E417*K417</f>
        <v>24868340</v>
      </c>
      <c r="S417" s="31">
        <f t="shared" si="27"/>
        <v>38330.899999999994</v>
      </c>
      <c r="T417" s="6" t="str">
        <f>TRIM(RIGHT(C417,LEN(C417)-FIND("@",SUBSTITUTE(C417,"|","@",LEN(C417)-LEN(SUBSTITUTE(C417,"|",""))))))</f>
        <v>CeilingFans</v>
      </c>
      <c r="U417" s="33">
        <v>2660</v>
      </c>
    </row>
    <row r="418" spans="1:21">
      <c r="A418" s="5" t="s">
        <v>5285</v>
      </c>
      <c r="B418" s="6" t="s">
        <v>5286</v>
      </c>
      <c r="C418" s="6" t="s">
        <v>5287</v>
      </c>
      <c r="D418" s="24">
        <v>1665</v>
      </c>
      <c r="E418" s="36">
        <v>2099</v>
      </c>
      <c r="F418" s="36" t="str">
        <f t="shared" si="24"/>
        <v>&gt;500</v>
      </c>
      <c r="G418" s="27">
        <v>0.21</v>
      </c>
      <c r="H418" s="27" t="str">
        <f t="shared" si="25"/>
        <v>10-25%</v>
      </c>
      <c r="I418" s="14" t="str">
        <f>IF(G418&lt;0.5,"&lt;50%","&gt;=50%")</f>
        <v>&lt;50%</v>
      </c>
      <c r="J418" s="21">
        <v>4</v>
      </c>
      <c r="K418" s="7">
        <v>14368</v>
      </c>
      <c r="L418" s="7">
        <f t="shared" si="26"/>
        <v>2</v>
      </c>
      <c r="M418" s="6" t="s">
        <v>5288</v>
      </c>
      <c r="N418" s="6" t="s">
        <v>5289</v>
      </c>
      <c r="O418" s="6" t="s">
        <v>5290</v>
      </c>
      <c r="P418" s="6" t="s">
        <v>5291</v>
      </c>
      <c r="Q418" s="6" t="str">
        <f>IFERROR(LEFT(C418, FIND("|",C418)-1),C418)</f>
        <v>Home&amp;Kitchen</v>
      </c>
      <c r="R418" s="41">
        <f>E418*K418</f>
        <v>30158432</v>
      </c>
      <c r="S418" s="31">
        <f t="shared" si="27"/>
        <v>57472</v>
      </c>
      <c r="T418" s="6" t="str">
        <f>TRIM(RIGHT(C418,LEN(C418)-FIND("@",SUBSTITUTE(C418,"|","@",LEN(C418)-LEN(SUBSTITUTE(C418,"|",""))))))</f>
        <v>HandheldVacuums</v>
      </c>
      <c r="U418" s="33">
        <v>2099</v>
      </c>
    </row>
    <row r="419" spans="1:21">
      <c r="A419" s="5" t="s">
        <v>4465</v>
      </c>
      <c r="B419" s="6" t="s">
        <v>4466</v>
      </c>
      <c r="C419" s="6" t="s">
        <v>3083</v>
      </c>
      <c r="D419" s="24">
        <v>596</v>
      </c>
      <c r="E419" s="36">
        <v>723</v>
      </c>
      <c r="F419" s="36" t="str">
        <f t="shared" si="24"/>
        <v>&gt;500</v>
      </c>
      <c r="G419" s="27">
        <v>0.18</v>
      </c>
      <c r="H419" s="27" t="str">
        <f t="shared" si="25"/>
        <v>10-25%</v>
      </c>
      <c r="I419" s="14" t="str">
        <f>IF(G419&lt;0.5,"&lt;50%","&gt;=50%")</f>
        <v>&lt;50%</v>
      </c>
      <c r="J419" s="21">
        <v>4.4000000000000004</v>
      </c>
      <c r="K419" s="7">
        <v>3219</v>
      </c>
      <c r="L419" s="7">
        <f t="shared" si="26"/>
        <v>2</v>
      </c>
      <c r="M419" s="6" t="s">
        <v>4467</v>
      </c>
      <c r="N419" s="6" t="s">
        <v>4468</v>
      </c>
      <c r="O419" s="6" t="s">
        <v>4469</v>
      </c>
      <c r="P419" s="6" t="s">
        <v>4470</v>
      </c>
      <c r="Q419" s="6" t="str">
        <f>IFERROR(LEFT(C419, FIND("|",C419)-1),C419)</f>
        <v>Computers&amp;Accessories</v>
      </c>
      <c r="R419" s="41">
        <f>E419*K419</f>
        <v>2327337</v>
      </c>
      <c r="S419" s="31">
        <f t="shared" si="27"/>
        <v>14163.6</v>
      </c>
      <c r="T419" s="6" t="str">
        <f>TRIM(RIGHT(C419,LEN(C419)-FIND("@",SUBSTITUTE(C419,"|","@",LEN(C419)-LEN(SUBSTITUTE(C419,"|",""))))))</f>
        <v>InkjetInkCartridges</v>
      </c>
      <c r="U419" s="33">
        <v>723</v>
      </c>
    </row>
    <row r="420" spans="1:21">
      <c r="A420" s="5" t="s">
        <v>7499</v>
      </c>
      <c r="B420" s="6" t="s">
        <v>7500</v>
      </c>
      <c r="C420" s="6" t="s">
        <v>5022</v>
      </c>
      <c r="D420" s="24">
        <v>809</v>
      </c>
      <c r="E420" s="36">
        <v>1950</v>
      </c>
      <c r="F420" s="36" t="str">
        <f t="shared" si="24"/>
        <v>&gt;500</v>
      </c>
      <c r="G420" s="27">
        <v>0.59</v>
      </c>
      <c r="H420" s="27" t="str">
        <f t="shared" si="25"/>
        <v>&gt;50%</v>
      </c>
      <c r="I420" s="14" t="str">
        <f>IF(G420&lt;0.5,"&lt;50%","&gt;=50%")</f>
        <v>&gt;=50%</v>
      </c>
      <c r="J420" s="21">
        <v>3.9</v>
      </c>
      <c r="K420" s="7">
        <v>710</v>
      </c>
      <c r="L420" s="7">
        <f t="shared" si="26"/>
        <v>1</v>
      </c>
      <c r="M420" s="6" t="s">
        <v>7501</v>
      </c>
      <c r="N420" s="6" t="s">
        <v>7502</v>
      </c>
      <c r="O420" s="6" t="s">
        <v>7503</v>
      </c>
      <c r="P420" s="6" t="s">
        <v>7504</v>
      </c>
      <c r="Q420" s="6" t="str">
        <f>IFERROR(LEFT(C420, FIND("|",C420)-1),C420)</f>
        <v>Home&amp;Kitchen</v>
      </c>
      <c r="R420" s="41">
        <f>E420*K420</f>
        <v>1384500</v>
      </c>
      <c r="S420" s="31">
        <f t="shared" si="27"/>
        <v>2769</v>
      </c>
      <c r="T420" s="6" t="str">
        <f>TRIM(RIGHT(C420,LEN(C420)-FIND("@",SUBSTITUTE(C420,"|","@",LEN(C420)-LEN(SUBSTITUTE(C420,"|",""))))))</f>
        <v>ElectricKettles</v>
      </c>
      <c r="U420" s="33">
        <v>1950</v>
      </c>
    </row>
    <row r="421" spans="1:21">
      <c r="A421" s="5" t="s">
        <v>6056</v>
      </c>
      <c r="B421" s="6" t="s">
        <v>6057</v>
      </c>
      <c r="C421" s="6" t="s">
        <v>5022</v>
      </c>
      <c r="D421" s="24">
        <v>664</v>
      </c>
      <c r="E421" s="36">
        <v>1490</v>
      </c>
      <c r="F421" s="36" t="str">
        <f t="shared" si="24"/>
        <v>&gt;500</v>
      </c>
      <c r="G421" s="27">
        <v>0.55000000000000004</v>
      </c>
      <c r="H421" s="27" t="str">
        <f t="shared" si="25"/>
        <v>&gt;50%</v>
      </c>
      <c r="I421" s="14" t="str">
        <f>IF(G421&lt;0.5,"&lt;50%","&gt;=50%")</f>
        <v>&gt;=50%</v>
      </c>
      <c r="J421" s="21">
        <v>4</v>
      </c>
      <c r="K421" s="7">
        <v>2198</v>
      </c>
      <c r="L421" s="7">
        <f t="shared" si="26"/>
        <v>2</v>
      </c>
      <c r="M421" s="6" t="s">
        <v>6058</v>
      </c>
      <c r="N421" s="6" t="s">
        <v>6059</v>
      </c>
      <c r="O421" s="6" t="s">
        <v>6060</v>
      </c>
      <c r="P421" s="6" t="s">
        <v>6061</v>
      </c>
      <c r="Q421" s="6" t="str">
        <f>IFERROR(LEFT(C421, FIND("|",C421)-1),C421)</f>
        <v>Home&amp;Kitchen</v>
      </c>
      <c r="R421" s="41">
        <f>E421*K421</f>
        <v>3275020</v>
      </c>
      <c r="S421" s="31">
        <f t="shared" si="27"/>
        <v>8792</v>
      </c>
      <c r="T421" s="6" t="str">
        <f>TRIM(RIGHT(C421,LEN(C421)-FIND("@",SUBSTITUTE(C421,"|","@",LEN(C421)-LEN(SUBSTITUTE(C421,"|",""))))))</f>
        <v>ElectricKettles</v>
      </c>
      <c r="U421" s="33">
        <v>1490</v>
      </c>
    </row>
    <row r="422" spans="1:21">
      <c r="A422" s="5" t="s">
        <v>2893</v>
      </c>
      <c r="B422" s="6" t="s">
        <v>2894</v>
      </c>
      <c r="C422" s="6" t="s">
        <v>1834</v>
      </c>
      <c r="D422" s="24">
        <v>149</v>
      </c>
      <c r="E422" s="36">
        <v>399</v>
      </c>
      <c r="F422" s="36" t="str">
        <f t="shared" si="24"/>
        <v>200-500</v>
      </c>
      <c r="G422" s="27">
        <v>0.63</v>
      </c>
      <c r="H422" s="27" t="str">
        <f t="shared" si="25"/>
        <v>&gt;50%</v>
      </c>
      <c r="I422" s="14" t="str">
        <f>IF(G422&lt;0.5,"&lt;50%","&gt;=50%")</f>
        <v>&gt;=50%</v>
      </c>
      <c r="J422" s="21">
        <v>3.5</v>
      </c>
      <c r="K422" s="7">
        <v>21764</v>
      </c>
      <c r="L422" s="7">
        <f t="shared" si="26"/>
        <v>2</v>
      </c>
      <c r="M422" s="6" t="s">
        <v>2895</v>
      </c>
      <c r="N422" s="6" t="s">
        <v>2896</v>
      </c>
      <c r="O422" s="6" t="s">
        <v>2897</v>
      </c>
      <c r="P422" s="6" t="s">
        <v>2898</v>
      </c>
      <c r="Q422" s="6" t="str">
        <f>IFERROR(LEFT(C422, FIND("|",C422)-1),C422)</f>
        <v>Electronics</v>
      </c>
      <c r="R422" s="41">
        <f>E422*K422</f>
        <v>8683836</v>
      </c>
      <c r="S422" s="31">
        <f t="shared" si="27"/>
        <v>76174</v>
      </c>
      <c r="T422" s="6" t="str">
        <f>TRIM(RIGHT(C422,LEN(C422)-FIND("@",SUBSTITUTE(C422,"|","@",LEN(C422)-LEN(SUBSTITUTE(C422,"|",""))))))</f>
        <v>In-Ear</v>
      </c>
      <c r="U422" s="33">
        <v>399</v>
      </c>
    </row>
    <row r="423" spans="1:21">
      <c r="A423" s="5" t="s">
        <v>4640</v>
      </c>
      <c r="B423" s="6" t="s">
        <v>4641</v>
      </c>
      <c r="C423" s="6" t="s">
        <v>4587</v>
      </c>
      <c r="D423" s="24">
        <v>749</v>
      </c>
      <c r="E423" s="36">
        <v>1799</v>
      </c>
      <c r="F423" s="36" t="str">
        <f t="shared" si="24"/>
        <v>&gt;500</v>
      </c>
      <c r="G423" s="27">
        <v>0.57999999999999996</v>
      </c>
      <c r="H423" s="27" t="str">
        <f t="shared" si="25"/>
        <v>&gt;50%</v>
      </c>
      <c r="I423" s="14" t="str">
        <f>IF(G423&lt;0.5,"&lt;50%","&gt;=50%")</f>
        <v>&gt;=50%</v>
      </c>
      <c r="J423" s="21">
        <v>4</v>
      </c>
      <c r="K423" s="7">
        <v>13199</v>
      </c>
      <c r="L423" s="7">
        <f t="shared" si="26"/>
        <v>2</v>
      </c>
      <c r="M423" s="6" t="s">
        <v>4642</v>
      </c>
      <c r="N423" s="6" t="s">
        <v>4643</v>
      </c>
      <c r="O423" s="6" t="s">
        <v>4644</v>
      </c>
      <c r="P423" s="6" t="s">
        <v>4645</v>
      </c>
      <c r="Q423" s="6" t="str">
        <f>IFERROR(LEFT(C423, FIND("|",C423)-1),C423)</f>
        <v>Computers&amp;Accessories</v>
      </c>
      <c r="R423" s="41">
        <f>E423*K423</f>
        <v>23745001</v>
      </c>
      <c r="S423" s="31">
        <f t="shared" si="27"/>
        <v>52796</v>
      </c>
      <c r="T423" s="6" t="str">
        <f>TRIM(RIGHT(C423,LEN(C423)-FIND("@",SUBSTITUTE(C423,"|","@",LEN(C423)-LEN(SUBSTITUTE(C423,"|",""))))))</f>
        <v>Headsets</v>
      </c>
      <c r="U423" s="33">
        <v>1799</v>
      </c>
    </row>
    <row r="424" spans="1:21">
      <c r="A424" s="5" t="s">
        <v>7053</v>
      </c>
      <c r="B424" s="6" t="s">
        <v>7054</v>
      </c>
      <c r="C424" s="6" t="s">
        <v>5167</v>
      </c>
      <c r="D424" s="24">
        <v>8699</v>
      </c>
      <c r="E424" s="36">
        <v>16899</v>
      </c>
      <c r="F424" s="36" t="str">
        <f t="shared" si="24"/>
        <v>&gt;500</v>
      </c>
      <c r="G424" s="27">
        <v>0.49</v>
      </c>
      <c r="H424" s="27" t="str">
        <f t="shared" si="25"/>
        <v>25-50%</v>
      </c>
      <c r="I424" s="14" t="str">
        <f>IF(G424&lt;0.5,"&lt;50%","&gt;=50%")</f>
        <v>&lt;50%</v>
      </c>
      <c r="J424" s="21">
        <v>4.2</v>
      </c>
      <c r="K424" s="7">
        <v>3195</v>
      </c>
      <c r="L424" s="7">
        <f t="shared" si="26"/>
        <v>2</v>
      </c>
      <c r="M424" s="6" t="s">
        <v>7055</v>
      </c>
      <c r="N424" s="6" t="s">
        <v>7056</v>
      </c>
      <c r="O424" s="6" t="s">
        <v>7057</v>
      </c>
      <c r="P424" s="6" t="s">
        <v>7058</v>
      </c>
      <c r="Q424" s="6" t="str">
        <f>IFERROR(LEFT(C424, FIND("|",C424)-1),C424)</f>
        <v>Home&amp;Kitchen</v>
      </c>
      <c r="R424" s="41">
        <f>E424*K424</f>
        <v>53992305</v>
      </c>
      <c r="S424" s="31">
        <f t="shared" si="27"/>
        <v>13419</v>
      </c>
      <c r="T424" s="6" t="str">
        <f>TRIM(RIGHT(C424,LEN(C424)-FIND("@",SUBSTITUTE(C424,"|","@",LEN(C424)-LEN(SUBSTITUTE(C424,"|",""))))))</f>
        <v>StorageWaterHeaters</v>
      </c>
      <c r="U424" s="33">
        <v>16899</v>
      </c>
    </row>
    <row r="425" spans="1:21">
      <c r="A425" s="5" t="s">
        <v>2934</v>
      </c>
      <c r="B425" s="6" t="s">
        <v>2935</v>
      </c>
      <c r="C425" s="6" t="s">
        <v>1834</v>
      </c>
      <c r="D425" s="24">
        <v>329</v>
      </c>
      <c r="E425" s="36">
        <v>999</v>
      </c>
      <c r="F425" s="36" t="str">
        <f t="shared" si="24"/>
        <v>&gt;500</v>
      </c>
      <c r="G425" s="27">
        <v>0.67</v>
      </c>
      <c r="H425" s="27" t="str">
        <f t="shared" si="25"/>
        <v>&gt;50%</v>
      </c>
      <c r="I425" s="14" t="str">
        <f>IF(G425&lt;0.5,"&lt;50%","&gt;=50%")</f>
        <v>&gt;=50%</v>
      </c>
      <c r="J425" s="21">
        <v>3.9</v>
      </c>
      <c r="K425" s="7">
        <v>77027</v>
      </c>
      <c r="L425" s="7">
        <f t="shared" si="26"/>
        <v>2</v>
      </c>
      <c r="M425" s="6" t="s">
        <v>2936</v>
      </c>
      <c r="N425" s="6" t="s">
        <v>2937</v>
      </c>
      <c r="O425" s="6" t="s">
        <v>2938</v>
      </c>
      <c r="P425" s="6" t="s">
        <v>2939</v>
      </c>
      <c r="Q425" s="6" t="str">
        <f>IFERROR(LEFT(C425, FIND("|",C425)-1),C425)</f>
        <v>Electronics</v>
      </c>
      <c r="R425" s="41">
        <f>E425*K425</f>
        <v>76949973</v>
      </c>
      <c r="S425" s="31">
        <f t="shared" si="27"/>
        <v>300405.3</v>
      </c>
      <c r="T425" s="6" t="str">
        <f>TRIM(RIGHT(C425,LEN(C425)-FIND("@",SUBSTITUTE(C425,"|","@",LEN(C425)-LEN(SUBSTITUTE(C425,"|",""))))))</f>
        <v>In-Ear</v>
      </c>
      <c r="U425" s="33">
        <v>999</v>
      </c>
    </row>
    <row r="426" spans="1:21">
      <c r="A426" s="5" t="s">
        <v>4511</v>
      </c>
      <c r="B426" s="6" t="s">
        <v>4512</v>
      </c>
      <c r="C426" s="6" t="s">
        <v>3514</v>
      </c>
      <c r="D426" s="24">
        <v>1234</v>
      </c>
      <c r="E426" s="36">
        <v>1599</v>
      </c>
      <c r="F426" s="36" t="str">
        <f t="shared" si="24"/>
        <v>&gt;500</v>
      </c>
      <c r="G426" s="27">
        <v>0.23</v>
      </c>
      <c r="H426" s="27" t="str">
        <f t="shared" si="25"/>
        <v>10-25%</v>
      </c>
      <c r="I426" s="14" t="str">
        <f>IF(G426&lt;0.5,"&lt;50%","&gt;=50%")</f>
        <v>&lt;50%</v>
      </c>
      <c r="J426" s="21">
        <v>4.5</v>
      </c>
      <c r="K426" s="7">
        <v>16680</v>
      </c>
      <c r="L426" s="7">
        <f t="shared" si="26"/>
        <v>2</v>
      </c>
      <c r="M426" s="6" t="s">
        <v>4513</v>
      </c>
      <c r="N426" s="6" t="s">
        <v>4514</v>
      </c>
      <c r="O426" s="6" t="s">
        <v>4515</v>
      </c>
      <c r="P426" s="6" t="s">
        <v>4516</v>
      </c>
      <c r="Q426" s="6" t="str">
        <f>IFERROR(LEFT(C426, FIND("|",C426)-1),C426)</f>
        <v>Computers&amp;Accessories</v>
      </c>
      <c r="R426" s="41">
        <f>E426*K426</f>
        <v>26671320</v>
      </c>
      <c r="S426" s="31">
        <f t="shared" si="27"/>
        <v>75060</v>
      </c>
      <c r="T426" s="6" t="str">
        <f>TRIM(RIGHT(C426,LEN(C426)-FIND("@",SUBSTITUTE(C426,"|","@",LEN(C426)-LEN(SUBSTITUTE(C426,"|",""))))))</f>
        <v>ScreenProtectors</v>
      </c>
      <c r="U426" s="33">
        <v>1599</v>
      </c>
    </row>
    <row r="427" spans="1:21">
      <c r="A427" s="5" t="s">
        <v>3249</v>
      </c>
      <c r="B427" s="6" t="s">
        <v>3250</v>
      </c>
      <c r="C427" s="6" t="s">
        <v>2875</v>
      </c>
      <c r="D427" s="24">
        <v>656</v>
      </c>
      <c r="E427" s="36">
        <v>1499</v>
      </c>
      <c r="F427" s="36" t="str">
        <f t="shared" si="24"/>
        <v>&gt;500</v>
      </c>
      <c r="G427" s="27">
        <v>0.56000000000000005</v>
      </c>
      <c r="H427" s="27" t="str">
        <f t="shared" si="25"/>
        <v>&gt;50%</v>
      </c>
      <c r="I427" s="14" t="str">
        <f>IF(G427&lt;0.5,"&lt;50%","&gt;=50%")</f>
        <v>&gt;=50%</v>
      </c>
      <c r="J427" s="21">
        <v>4.3</v>
      </c>
      <c r="K427" s="7">
        <v>25903</v>
      </c>
      <c r="L427" s="7">
        <f t="shared" si="26"/>
        <v>2</v>
      </c>
      <c r="M427" s="6" t="s">
        <v>3251</v>
      </c>
      <c r="N427" s="6" t="s">
        <v>3252</v>
      </c>
      <c r="O427" s="6" t="s">
        <v>3253</v>
      </c>
      <c r="P427" s="6" t="s">
        <v>3254</v>
      </c>
      <c r="Q427" s="6" t="str">
        <f>IFERROR(LEFT(C427, FIND("|",C427)-1),C427)</f>
        <v>Computers&amp;Accessories</v>
      </c>
      <c r="R427" s="41">
        <f>E427*K427</f>
        <v>38828597</v>
      </c>
      <c r="S427" s="31">
        <f t="shared" si="27"/>
        <v>111382.9</v>
      </c>
      <c r="T427" s="6" t="str">
        <f>TRIM(RIGHT(C427,LEN(C427)-FIND("@",SUBSTITUTE(C427,"|","@",LEN(C427)-LEN(SUBSTITUTE(C427,"|",""))))))</f>
        <v>Lapdesks</v>
      </c>
      <c r="U427" s="33">
        <v>1499</v>
      </c>
    </row>
    <row r="428" spans="1:21">
      <c r="A428" s="5" t="s">
        <v>7232</v>
      </c>
      <c r="B428" s="6" t="s">
        <v>7233</v>
      </c>
      <c r="C428" s="6" t="s">
        <v>5127</v>
      </c>
      <c r="D428" s="24">
        <v>1799</v>
      </c>
      <c r="E428" s="36">
        <v>3299</v>
      </c>
      <c r="F428" s="36" t="str">
        <f t="shared" si="24"/>
        <v>&gt;500</v>
      </c>
      <c r="G428" s="27">
        <v>0.45</v>
      </c>
      <c r="H428" s="27" t="str">
        <f t="shared" si="25"/>
        <v>25-50%</v>
      </c>
      <c r="I428" s="14" t="str">
        <f>IF(G428&lt;0.5,"&lt;50%","&gt;=50%")</f>
        <v>&lt;50%</v>
      </c>
      <c r="J428" s="21">
        <v>3.8</v>
      </c>
      <c r="K428" s="7">
        <v>1846</v>
      </c>
      <c r="L428" s="7">
        <f t="shared" si="26"/>
        <v>2</v>
      </c>
      <c r="M428" s="6" t="s">
        <v>7234</v>
      </c>
      <c r="N428" s="6" t="s">
        <v>7235</v>
      </c>
      <c r="O428" s="6" t="s">
        <v>7236</v>
      </c>
      <c r="P428" s="6" t="s">
        <v>7237</v>
      </c>
      <c r="Q428" s="6" t="str">
        <f>IFERROR(LEFT(C428, FIND("|",C428)-1),C428)</f>
        <v>Home&amp;Kitchen</v>
      </c>
      <c r="R428" s="41">
        <f>E428*K428</f>
        <v>6089954</v>
      </c>
      <c r="S428" s="31">
        <f t="shared" si="27"/>
        <v>7014.7999999999993</v>
      </c>
      <c r="T428" s="6" t="str">
        <f>TRIM(RIGHT(C428,LEN(C428)-FIND("@",SUBSTITUTE(C428,"|","@",LEN(C428)-LEN(SUBSTITUTE(C428,"|",""))))))</f>
        <v>MixerGrinders</v>
      </c>
      <c r="U428" s="33">
        <v>3299</v>
      </c>
    </row>
    <row r="429" spans="1:21">
      <c r="A429" s="5" t="s">
        <v>7047</v>
      </c>
      <c r="B429" s="6" t="s">
        <v>7048</v>
      </c>
      <c r="C429" s="6" t="s">
        <v>5127</v>
      </c>
      <c r="D429" s="24">
        <v>2237.81</v>
      </c>
      <c r="E429" s="36">
        <v>3899</v>
      </c>
      <c r="F429" s="36" t="str">
        <f t="shared" si="24"/>
        <v>&gt;500</v>
      </c>
      <c r="G429" s="27">
        <v>0.43</v>
      </c>
      <c r="H429" s="27" t="str">
        <f t="shared" si="25"/>
        <v>25-50%</v>
      </c>
      <c r="I429" s="14" t="str">
        <f>IF(G429&lt;0.5,"&lt;50%","&gt;=50%")</f>
        <v>&lt;50%</v>
      </c>
      <c r="J429" s="21">
        <v>3.9</v>
      </c>
      <c r="K429" s="7">
        <v>11004</v>
      </c>
      <c r="L429" s="7">
        <f t="shared" si="26"/>
        <v>2</v>
      </c>
      <c r="M429" s="6" t="s">
        <v>7049</v>
      </c>
      <c r="N429" s="6" t="s">
        <v>7050</v>
      </c>
      <c r="O429" s="6" t="s">
        <v>7051</v>
      </c>
      <c r="P429" s="6" t="s">
        <v>7052</v>
      </c>
      <c r="Q429" s="6" t="str">
        <f>IFERROR(LEFT(C429, FIND("|",C429)-1),C429)</f>
        <v>Home&amp;Kitchen</v>
      </c>
      <c r="R429" s="41">
        <f>E429*K429</f>
        <v>42904596</v>
      </c>
      <c r="S429" s="31">
        <f t="shared" si="27"/>
        <v>42915.6</v>
      </c>
      <c r="T429" s="6" t="str">
        <f>TRIM(RIGHT(C429,LEN(C429)-FIND("@",SUBSTITUTE(C429,"|","@",LEN(C429)-LEN(SUBSTITUTE(C429,"|",""))))))</f>
        <v>MixerGrinders</v>
      </c>
      <c r="U429" s="33">
        <v>3899</v>
      </c>
    </row>
    <row r="430" spans="1:21">
      <c r="A430" s="5" t="s">
        <v>1249</v>
      </c>
      <c r="B430" s="6" t="s">
        <v>1250</v>
      </c>
      <c r="C430" s="6" t="s">
        <v>282</v>
      </c>
      <c r="D430" s="24">
        <v>299</v>
      </c>
      <c r="E430" s="36">
        <v>1199</v>
      </c>
      <c r="F430" s="36" t="str">
        <f t="shared" si="24"/>
        <v>&gt;500</v>
      </c>
      <c r="G430" s="27">
        <v>0.75</v>
      </c>
      <c r="H430" s="27" t="str">
        <f t="shared" si="25"/>
        <v>&gt;50%</v>
      </c>
      <c r="I430" s="14" t="str">
        <f>IF(G430&lt;0.5,"&lt;50%","&gt;=50%")</f>
        <v>&gt;=50%</v>
      </c>
      <c r="J430" s="21">
        <v>3.5</v>
      </c>
      <c r="K430" s="7">
        <v>466</v>
      </c>
      <c r="L430" s="7">
        <f t="shared" si="26"/>
        <v>1</v>
      </c>
      <c r="M430" s="6" t="s">
        <v>1251</v>
      </c>
      <c r="N430" s="6" t="s">
        <v>1252</v>
      </c>
      <c r="O430" s="6" t="s">
        <v>1253</v>
      </c>
      <c r="P430" s="6" t="s">
        <v>1254</v>
      </c>
      <c r="Q430" s="6" t="str">
        <f>IFERROR(LEFT(C430, FIND("|",C430)-1),C430)</f>
        <v>Electronics</v>
      </c>
      <c r="R430" s="41">
        <f>E430*K430</f>
        <v>558734</v>
      </c>
      <c r="S430" s="31">
        <f t="shared" si="27"/>
        <v>1631</v>
      </c>
      <c r="T430" s="6" t="str">
        <f>TRIM(RIGHT(C430,LEN(C430)-FIND("@",SUBSTITUTE(C430,"|","@",LEN(C430)-LEN(SUBSTITUTE(C430,"|",""))))))</f>
        <v>RemoteControls</v>
      </c>
      <c r="U430" s="33">
        <v>1199</v>
      </c>
    </row>
    <row r="431" spans="1:21">
      <c r="A431" s="5" t="s">
        <v>3725</v>
      </c>
      <c r="B431" s="6" t="s">
        <v>3726</v>
      </c>
      <c r="C431" s="6" t="s">
        <v>2995</v>
      </c>
      <c r="D431" s="24">
        <v>1349</v>
      </c>
      <c r="E431" s="36">
        <v>2198</v>
      </c>
      <c r="F431" s="36" t="str">
        <f t="shared" si="24"/>
        <v>&gt;500</v>
      </c>
      <c r="G431" s="27">
        <v>0.39</v>
      </c>
      <c r="H431" s="27" t="str">
        <f t="shared" si="25"/>
        <v>25-50%</v>
      </c>
      <c r="I431" s="14" t="str">
        <f>IF(G431&lt;0.5,"&lt;50%","&gt;=50%")</f>
        <v>&lt;50%</v>
      </c>
      <c r="J431" s="21">
        <v>4</v>
      </c>
      <c r="K431" s="7">
        <v>7113</v>
      </c>
      <c r="L431" s="7">
        <f t="shared" si="26"/>
        <v>2</v>
      </c>
      <c r="M431" s="6" t="s">
        <v>3727</v>
      </c>
      <c r="N431" s="6" t="s">
        <v>3728</v>
      </c>
      <c r="O431" s="6" t="s">
        <v>3729</v>
      </c>
      <c r="P431" s="6" t="s">
        <v>3730</v>
      </c>
      <c r="Q431" s="6" t="str">
        <f>IFERROR(LEFT(C431, FIND("|",C431)-1),C431)</f>
        <v>Computers&amp;Accessories</v>
      </c>
      <c r="R431" s="41">
        <f>E431*K431</f>
        <v>15634374</v>
      </c>
      <c r="S431" s="31">
        <f t="shared" si="27"/>
        <v>28452</v>
      </c>
      <c r="T431" s="6" t="str">
        <f>TRIM(RIGHT(C431,LEN(C431)-FIND("@",SUBSTITUTE(C431,"|","@",LEN(C431)-LEN(SUBSTITUTE(C431,"|",""))))))</f>
        <v>Keyboard&amp;MouseSets</v>
      </c>
      <c r="U431" s="33">
        <v>2198</v>
      </c>
    </row>
    <row r="432" spans="1:21">
      <c r="A432" s="5" t="s">
        <v>1691</v>
      </c>
      <c r="B432" s="6" t="s">
        <v>1692</v>
      </c>
      <c r="C432" s="6" t="s">
        <v>81</v>
      </c>
      <c r="D432" s="24">
        <v>299</v>
      </c>
      <c r="E432" s="36">
        <v>599</v>
      </c>
      <c r="F432" s="36" t="str">
        <f t="shared" si="24"/>
        <v>&gt;500</v>
      </c>
      <c r="G432" s="27">
        <v>0.5</v>
      </c>
      <c r="H432" s="27" t="str">
        <f t="shared" si="25"/>
        <v>&gt;50%</v>
      </c>
      <c r="I432" s="14" t="str">
        <f>IF(G432&lt;0.5,"&lt;50%","&gt;=50%")</f>
        <v>&gt;=50%</v>
      </c>
      <c r="J432" s="21">
        <v>4</v>
      </c>
      <c r="K432" s="7">
        <v>171</v>
      </c>
      <c r="L432" s="7">
        <f t="shared" si="26"/>
        <v>1</v>
      </c>
      <c r="M432" s="6" t="s">
        <v>1693</v>
      </c>
      <c r="N432" s="6" t="s">
        <v>1694</v>
      </c>
      <c r="O432" s="6" t="s">
        <v>1695</v>
      </c>
      <c r="P432" s="6" t="s">
        <v>1696</v>
      </c>
      <c r="Q432" s="6" t="str">
        <f>IFERROR(LEFT(C432, FIND("|",C432)-1),C432)</f>
        <v>Electronics</v>
      </c>
      <c r="R432" s="41">
        <f>E432*K432</f>
        <v>102429</v>
      </c>
      <c r="S432" s="31">
        <f t="shared" si="27"/>
        <v>684</v>
      </c>
      <c r="T432" s="6" t="str">
        <f>TRIM(RIGHT(C432,LEN(C432)-FIND("@",SUBSTITUTE(C432,"|","@",LEN(C432)-LEN(SUBSTITUTE(C432,"|",""))))))</f>
        <v>HDMICables</v>
      </c>
      <c r="U432" s="33">
        <v>599</v>
      </c>
    </row>
    <row r="433" spans="1:21">
      <c r="A433" s="5" t="s">
        <v>5068</v>
      </c>
      <c r="B433" s="6" t="s">
        <v>5069</v>
      </c>
      <c r="C433" s="6" t="s">
        <v>5022</v>
      </c>
      <c r="D433" s="24">
        <v>749</v>
      </c>
      <c r="E433" s="36">
        <v>1245</v>
      </c>
      <c r="F433" s="36" t="str">
        <f t="shared" si="24"/>
        <v>&gt;500</v>
      </c>
      <c r="G433" s="27">
        <v>0.4</v>
      </c>
      <c r="H433" s="27" t="str">
        <f t="shared" si="25"/>
        <v>25-50%</v>
      </c>
      <c r="I433" s="14" t="str">
        <f>IF(G433&lt;0.5,"&lt;50%","&gt;=50%")</f>
        <v>&lt;50%</v>
      </c>
      <c r="J433" s="21">
        <v>3.9</v>
      </c>
      <c r="K433" s="7">
        <v>31783</v>
      </c>
      <c r="L433" s="7">
        <f t="shared" si="26"/>
        <v>2</v>
      </c>
      <c r="M433" s="6" t="s">
        <v>5070</v>
      </c>
      <c r="N433" s="6" t="s">
        <v>5071</v>
      </c>
      <c r="O433" s="6" t="s">
        <v>5072</v>
      </c>
      <c r="P433" s="6" t="s">
        <v>5073</v>
      </c>
      <c r="Q433" s="6" t="str">
        <f>IFERROR(LEFT(C433, FIND("|",C433)-1),C433)</f>
        <v>Home&amp;Kitchen</v>
      </c>
      <c r="R433" s="41">
        <f>E433*K433</f>
        <v>39569835</v>
      </c>
      <c r="S433" s="31">
        <f t="shared" si="27"/>
        <v>123953.7</v>
      </c>
      <c r="T433" s="6" t="str">
        <f>TRIM(RIGHT(C433,LEN(C433)-FIND("@",SUBSTITUTE(C433,"|","@",LEN(C433)-LEN(SUBSTITUTE(C433,"|",""))))))</f>
        <v>ElectricKettles</v>
      </c>
      <c r="U433" s="33">
        <v>1245</v>
      </c>
    </row>
    <row r="434" spans="1:21">
      <c r="A434" s="5" t="s">
        <v>5055</v>
      </c>
      <c r="B434" s="6" t="s">
        <v>5056</v>
      </c>
      <c r="C434" s="6" t="s">
        <v>5050</v>
      </c>
      <c r="D434" s="24">
        <v>293</v>
      </c>
      <c r="E434" s="36">
        <v>499</v>
      </c>
      <c r="F434" s="36" t="str">
        <f t="shared" si="24"/>
        <v>200-500</v>
      </c>
      <c r="G434" s="27">
        <v>0.41</v>
      </c>
      <c r="H434" s="27" t="str">
        <f t="shared" si="25"/>
        <v>25-50%</v>
      </c>
      <c r="I434" s="14" t="str">
        <f>IF(G434&lt;0.5,"&lt;50%","&gt;=50%")</f>
        <v>&lt;50%</v>
      </c>
      <c r="J434" s="21">
        <v>3.9</v>
      </c>
      <c r="K434" s="7">
        <v>44994</v>
      </c>
      <c r="L434" s="7">
        <f t="shared" si="26"/>
        <v>2</v>
      </c>
      <c r="M434" s="6" t="s">
        <v>5057</v>
      </c>
      <c r="N434" s="6" t="s">
        <v>5058</v>
      </c>
      <c r="O434" s="6" t="s">
        <v>5059</v>
      </c>
      <c r="P434" s="6" t="s">
        <v>5060</v>
      </c>
      <c r="Q434" s="6" t="str">
        <f>IFERROR(LEFT(C434, FIND("|",C434)-1),C434)</f>
        <v>Home&amp;Kitchen</v>
      </c>
      <c r="R434" s="41">
        <f>E434*K434</f>
        <v>22452006</v>
      </c>
      <c r="S434" s="31">
        <f t="shared" si="27"/>
        <v>175476.6</v>
      </c>
      <c r="T434" s="6" t="str">
        <f>TRIM(RIGHT(C434,LEN(C434)-FIND("@",SUBSTITUTE(C434,"|","@",LEN(C434)-LEN(SUBSTITUTE(C434,"|",""))))))</f>
        <v>DigitalKitchenScales</v>
      </c>
      <c r="U434" s="33">
        <v>499</v>
      </c>
    </row>
    <row r="435" spans="1:21">
      <c r="A435" s="5" t="s">
        <v>852</v>
      </c>
      <c r="B435" s="6" t="s">
        <v>853</v>
      </c>
      <c r="C435" s="6" t="s">
        <v>81</v>
      </c>
      <c r="D435" s="24">
        <v>637</v>
      </c>
      <c r="E435" s="36">
        <v>1499</v>
      </c>
      <c r="F435" s="36" t="str">
        <f t="shared" si="24"/>
        <v>&gt;500</v>
      </c>
      <c r="G435" s="27">
        <v>0.57999999999999996</v>
      </c>
      <c r="H435" s="27" t="str">
        <f t="shared" si="25"/>
        <v>&gt;50%</v>
      </c>
      <c r="I435" s="14" t="str">
        <f>IF(G435&lt;0.5,"&lt;50%","&gt;=50%")</f>
        <v>&gt;=50%</v>
      </c>
      <c r="J435" s="21">
        <v>4.0999999999999996</v>
      </c>
      <c r="K435" s="7">
        <v>24</v>
      </c>
      <c r="L435" s="7">
        <f t="shared" si="26"/>
        <v>1</v>
      </c>
      <c r="M435" s="6" t="s">
        <v>854</v>
      </c>
      <c r="N435" s="6" t="s">
        <v>855</v>
      </c>
      <c r="O435" s="6" t="s">
        <v>856</v>
      </c>
      <c r="P435" s="6" t="s">
        <v>857</v>
      </c>
      <c r="Q435" s="6" t="str">
        <f>IFERROR(LEFT(C435, FIND("|",C435)-1),C435)</f>
        <v>Electronics</v>
      </c>
      <c r="R435" s="41">
        <f>E435*K435</f>
        <v>35976</v>
      </c>
      <c r="S435" s="31">
        <f t="shared" si="27"/>
        <v>98.399999999999991</v>
      </c>
      <c r="T435" s="6" t="str">
        <f>TRIM(RIGHT(C435,LEN(C435)-FIND("@",SUBSTITUTE(C435,"|","@",LEN(C435)-LEN(SUBSTITUTE(C435,"|",""))))))</f>
        <v>HDMICables</v>
      </c>
      <c r="U435" s="33">
        <v>1499</v>
      </c>
    </row>
    <row r="436" spans="1:21">
      <c r="A436" s="5" t="s">
        <v>3854</v>
      </c>
      <c r="B436" s="6" t="s">
        <v>3855</v>
      </c>
      <c r="C436" s="6" t="s">
        <v>3002</v>
      </c>
      <c r="D436" s="24">
        <v>5599</v>
      </c>
      <c r="E436" s="36">
        <v>7350</v>
      </c>
      <c r="F436" s="36" t="str">
        <f t="shared" si="24"/>
        <v>&gt;500</v>
      </c>
      <c r="G436" s="27">
        <v>0.24</v>
      </c>
      <c r="H436" s="27" t="str">
        <f t="shared" si="25"/>
        <v>10-25%</v>
      </c>
      <c r="I436" s="14" t="str">
        <f>IF(G436&lt;0.5,"&lt;50%","&gt;=50%")</f>
        <v>&lt;50%</v>
      </c>
      <c r="J436" s="21">
        <v>4.4000000000000004</v>
      </c>
      <c r="K436" s="7">
        <v>73005</v>
      </c>
      <c r="L436" s="7">
        <f t="shared" si="26"/>
        <v>2</v>
      </c>
      <c r="M436" s="6" t="s">
        <v>3856</v>
      </c>
      <c r="N436" s="6" t="s">
        <v>3857</v>
      </c>
      <c r="O436" s="6" t="s">
        <v>3858</v>
      </c>
      <c r="P436" s="6" t="s">
        <v>3859</v>
      </c>
      <c r="Q436" s="6" t="str">
        <f>IFERROR(LEFT(C436, FIND("|",C436)-1),C436)</f>
        <v>Computers&amp;Accessories</v>
      </c>
      <c r="R436" s="41">
        <f>E436*K436</f>
        <v>536586750</v>
      </c>
      <c r="S436" s="31">
        <f t="shared" si="27"/>
        <v>321222</v>
      </c>
      <c r="T436" s="6" t="str">
        <f>TRIM(RIGHT(C436,LEN(C436)-FIND("@",SUBSTITUTE(C436,"|","@",LEN(C436)-LEN(SUBSTITUTE(C436,"|",""))))))</f>
        <v>ExternalHardDisks</v>
      </c>
      <c r="U436" s="33">
        <v>7350</v>
      </c>
    </row>
    <row r="437" spans="1:21">
      <c r="A437" s="5" t="s">
        <v>4386</v>
      </c>
      <c r="B437" s="6" t="s">
        <v>4387</v>
      </c>
      <c r="C437" s="6" t="s">
        <v>2969</v>
      </c>
      <c r="D437" s="24">
        <v>250</v>
      </c>
      <c r="E437" s="36">
        <v>250</v>
      </c>
      <c r="F437" s="36" t="str">
        <f t="shared" si="24"/>
        <v>200-500</v>
      </c>
      <c r="G437" s="27">
        <v>0</v>
      </c>
      <c r="H437" s="27" t="str">
        <f t="shared" si="25"/>
        <v>10%</v>
      </c>
      <c r="I437" s="14" t="str">
        <f>IF(G437&lt;0.5,"&lt;50%","&gt;=50%")</f>
        <v>&lt;50%</v>
      </c>
      <c r="J437" s="21">
        <v>4.2</v>
      </c>
      <c r="K437" s="7">
        <v>2628</v>
      </c>
      <c r="L437" s="7">
        <f t="shared" si="26"/>
        <v>2</v>
      </c>
      <c r="M437" s="6" t="s">
        <v>4388</v>
      </c>
      <c r="N437" s="6" t="s">
        <v>4389</v>
      </c>
      <c r="O437" s="6" t="s">
        <v>4390</v>
      </c>
      <c r="P437" s="6" t="s">
        <v>4391</v>
      </c>
      <c r="Q437" s="6" t="str">
        <f>IFERROR(LEFT(C437, FIND("|",C437)-1),C437)</f>
        <v>OfficeProducts</v>
      </c>
      <c r="R437" s="41">
        <f>E437*K437</f>
        <v>657000</v>
      </c>
      <c r="S437" s="31">
        <f t="shared" si="27"/>
        <v>11037.6</v>
      </c>
      <c r="T437" s="6" t="str">
        <f>TRIM(RIGHT(C437,LEN(C437)-FIND("@",SUBSTITUTE(C437,"|","@",LEN(C437)-LEN(SUBSTITUTE(C437,"|",""))))))</f>
        <v>GelInkRollerballPens</v>
      </c>
      <c r="U437" s="33">
        <v>250</v>
      </c>
    </row>
    <row r="438" spans="1:21">
      <c r="A438" s="5" t="s">
        <v>1351</v>
      </c>
      <c r="B438" s="6" t="s">
        <v>1352</v>
      </c>
      <c r="C438" s="6" t="s">
        <v>392</v>
      </c>
      <c r="D438" s="24">
        <v>96</v>
      </c>
      <c r="E438" s="36">
        <v>399</v>
      </c>
      <c r="F438" s="36" t="str">
        <f t="shared" si="24"/>
        <v>200-500</v>
      </c>
      <c r="G438" s="27">
        <v>0.76</v>
      </c>
      <c r="H438" s="27" t="str">
        <f t="shared" si="25"/>
        <v>&gt;50%</v>
      </c>
      <c r="I438" s="14" t="str">
        <f>IF(G438&lt;0.5,"&lt;50%","&gt;=50%")</f>
        <v>&gt;=50%</v>
      </c>
      <c r="J438" s="21">
        <v>3.6</v>
      </c>
      <c r="K438" s="7">
        <v>1796</v>
      </c>
      <c r="L438" s="7">
        <f t="shared" si="26"/>
        <v>2</v>
      </c>
      <c r="M438" s="6" t="s">
        <v>1353</v>
      </c>
      <c r="N438" s="6" t="s">
        <v>1354</v>
      </c>
      <c r="O438" s="6" t="s">
        <v>1355</v>
      </c>
      <c r="P438" s="6" t="s">
        <v>1356</v>
      </c>
      <c r="Q438" s="6" t="str">
        <f>IFERROR(LEFT(C438, FIND("|",C438)-1),C438)</f>
        <v>Electronics</v>
      </c>
      <c r="R438" s="41">
        <f>E438*K438</f>
        <v>716604</v>
      </c>
      <c r="S438" s="31">
        <f t="shared" si="27"/>
        <v>6465.6</v>
      </c>
      <c r="T438" s="6" t="str">
        <f>TRIM(RIGHT(C438,LEN(C438)-FIND("@",SUBSTITUTE(C438,"|","@",LEN(C438)-LEN(SUBSTITUTE(C438,"|",""))))))</f>
        <v>TVWall&amp;CeilingMounts</v>
      </c>
      <c r="U438" s="33">
        <v>399</v>
      </c>
    </row>
    <row r="439" spans="1:21">
      <c r="A439" s="5" t="s">
        <v>5034</v>
      </c>
      <c r="B439" s="6" t="s">
        <v>5035</v>
      </c>
      <c r="C439" s="6" t="s">
        <v>5036</v>
      </c>
      <c r="D439" s="24">
        <v>1199</v>
      </c>
      <c r="E439" s="36">
        <v>2000</v>
      </c>
      <c r="F439" s="36" t="str">
        <f t="shared" si="24"/>
        <v>&gt;500</v>
      </c>
      <c r="G439" s="27">
        <v>0.4</v>
      </c>
      <c r="H439" s="27" t="str">
        <f t="shared" si="25"/>
        <v>25-50%</v>
      </c>
      <c r="I439" s="14" t="str">
        <f>IF(G439&lt;0.5,"&lt;50%","&gt;=50%")</f>
        <v>&lt;50%</v>
      </c>
      <c r="J439" s="21">
        <v>4</v>
      </c>
      <c r="K439" s="7">
        <v>18543</v>
      </c>
      <c r="L439" s="7">
        <f t="shared" si="26"/>
        <v>2</v>
      </c>
      <c r="M439" s="6" t="s">
        <v>5037</v>
      </c>
      <c r="N439" s="6" t="s">
        <v>5038</v>
      </c>
      <c r="O439" s="6" t="s">
        <v>5039</v>
      </c>
      <c r="P439" s="6" t="s">
        <v>5040</v>
      </c>
      <c r="Q439" s="6" t="str">
        <f>IFERROR(LEFT(C439, FIND("|",C439)-1),C439)</f>
        <v>Home&amp;Kitchen</v>
      </c>
      <c r="R439" s="41">
        <f>E439*K439</f>
        <v>37086000</v>
      </c>
      <c r="S439" s="31">
        <f t="shared" si="27"/>
        <v>74172</v>
      </c>
      <c r="T439" s="6" t="str">
        <f>TRIM(RIGHT(C439,LEN(C439)-FIND("@",SUBSTITUTE(C439,"|","@",LEN(C439)-LEN(SUBSTITUTE(C439,"|",""))))))</f>
        <v>FanHeaters</v>
      </c>
      <c r="U439" s="33">
        <v>2000</v>
      </c>
    </row>
    <row r="440" spans="1:21">
      <c r="A440" s="5" t="s">
        <v>7023</v>
      </c>
      <c r="B440" s="6" t="s">
        <v>7024</v>
      </c>
      <c r="C440" s="6" t="s">
        <v>5167</v>
      </c>
      <c r="D440" s="24">
        <v>7799</v>
      </c>
      <c r="E440" s="36">
        <v>12500</v>
      </c>
      <c r="F440" s="36" t="str">
        <f t="shared" si="24"/>
        <v>&gt;500</v>
      </c>
      <c r="G440" s="27">
        <v>0.38</v>
      </c>
      <c r="H440" s="27" t="str">
        <f t="shared" si="25"/>
        <v>25-50%</v>
      </c>
      <c r="I440" s="14" t="str">
        <f>IF(G440&lt;0.5,"&lt;50%","&gt;=50%")</f>
        <v>&lt;50%</v>
      </c>
      <c r="J440" s="21">
        <v>4</v>
      </c>
      <c r="K440" s="7">
        <v>5160</v>
      </c>
      <c r="L440" s="7">
        <f t="shared" si="26"/>
        <v>2</v>
      </c>
      <c r="M440" s="6" t="s">
        <v>7025</v>
      </c>
      <c r="N440" s="6" t="s">
        <v>7026</v>
      </c>
      <c r="O440" s="6" t="s">
        <v>7027</v>
      </c>
      <c r="P440" s="6" t="s">
        <v>7028</v>
      </c>
      <c r="Q440" s="6" t="str">
        <f>IFERROR(LEFT(C440, FIND("|",C440)-1),C440)</f>
        <v>Home&amp;Kitchen</v>
      </c>
      <c r="R440" s="41">
        <f>E440*K440</f>
        <v>64500000</v>
      </c>
      <c r="S440" s="31">
        <f t="shared" si="27"/>
        <v>20640</v>
      </c>
      <c r="T440" s="6" t="str">
        <f>TRIM(RIGHT(C440,LEN(C440)-FIND("@",SUBSTITUTE(C440,"|","@",LEN(C440)-LEN(SUBSTITUTE(C440,"|",""))))))</f>
        <v>StorageWaterHeaters</v>
      </c>
      <c r="U440" s="33">
        <v>12500</v>
      </c>
    </row>
    <row r="441" spans="1:21">
      <c r="A441" s="5" t="s">
        <v>7590</v>
      </c>
      <c r="B441" s="6" t="s">
        <v>7591</v>
      </c>
      <c r="C441" s="6" t="s">
        <v>5022</v>
      </c>
      <c r="D441" s="24">
        <v>1180</v>
      </c>
      <c r="E441" s="36">
        <v>1440</v>
      </c>
      <c r="F441" s="36" t="str">
        <f t="shared" si="24"/>
        <v>&gt;500</v>
      </c>
      <c r="G441" s="27">
        <v>0.18</v>
      </c>
      <c r="H441" s="27" t="str">
        <f t="shared" si="25"/>
        <v>10-25%</v>
      </c>
      <c r="I441" s="14" t="str">
        <f>IF(G441&lt;0.5,"&lt;50%","&gt;=50%")</f>
        <v>&lt;50%</v>
      </c>
      <c r="J441" s="21">
        <v>4.2</v>
      </c>
      <c r="K441" s="7">
        <v>1527</v>
      </c>
      <c r="L441" s="7">
        <f t="shared" si="26"/>
        <v>2</v>
      </c>
      <c r="M441" s="6" t="s">
        <v>7592</v>
      </c>
      <c r="N441" s="6" t="s">
        <v>7593</v>
      </c>
      <c r="O441" s="6" t="s">
        <v>7594</v>
      </c>
      <c r="P441" s="6" t="s">
        <v>7595</v>
      </c>
      <c r="Q441" s="6" t="str">
        <f>IFERROR(LEFT(C441, FIND("|",C441)-1),C441)</f>
        <v>Home&amp;Kitchen</v>
      </c>
      <c r="R441" s="41">
        <f>E441*K441</f>
        <v>2198880</v>
      </c>
      <c r="S441" s="31">
        <f t="shared" si="27"/>
        <v>6413.4000000000005</v>
      </c>
      <c r="T441" s="6" t="str">
        <f>TRIM(RIGHT(C441,LEN(C441)-FIND("@",SUBSTITUTE(C441,"|","@",LEN(C441)-LEN(SUBSTITUTE(C441,"|",""))))))</f>
        <v>ElectricKettles</v>
      </c>
      <c r="U441" s="33">
        <v>1440</v>
      </c>
    </row>
    <row r="442" spans="1:21">
      <c r="A442" s="5" t="s">
        <v>4952</v>
      </c>
      <c r="B442" s="6" t="s">
        <v>4953</v>
      </c>
      <c r="C442" s="6" t="s">
        <v>4954</v>
      </c>
      <c r="D442" s="24">
        <v>199</v>
      </c>
      <c r="E442" s="36">
        <v>799</v>
      </c>
      <c r="F442" s="36" t="str">
        <f t="shared" si="24"/>
        <v>&gt;500</v>
      </c>
      <c r="G442" s="27">
        <v>0.75</v>
      </c>
      <c r="H442" s="27" t="str">
        <f t="shared" si="25"/>
        <v>&gt;50%</v>
      </c>
      <c r="I442" s="14" t="str">
        <f>IF(G442&lt;0.5,"&lt;50%","&gt;=50%")</f>
        <v>&gt;=50%</v>
      </c>
      <c r="J442" s="21">
        <v>4.0999999999999996</v>
      </c>
      <c r="K442" s="7">
        <v>7333</v>
      </c>
      <c r="L442" s="7">
        <f t="shared" si="26"/>
        <v>2</v>
      </c>
      <c r="M442" s="6" t="s">
        <v>4955</v>
      </c>
      <c r="N442" s="6" t="s">
        <v>4956</v>
      </c>
      <c r="O442" s="6" t="s">
        <v>4957</v>
      </c>
      <c r="P442" s="6" t="s">
        <v>4958</v>
      </c>
      <c r="Q442" s="6" t="str">
        <f>IFERROR(LEFT(C442, FIND("|",C442)-1),C442)</f>
        <v>Computers&amp;Accessories</v>
      </c>
      <c r="R442" s="41">
        <f>E442*K442</f>
        <v>5859067</v>
      </c>
      <c r="S442" s="31">
        <f t="shared" si="27"/>
        <v>30065.299999999996</v>
      </c>
      <c r="T442" s="6" t="str">
        <f>TRIM(RIGHT(C442,LEN(C442)-FIND("@",SUBSTITUTE(C442,"|","@",LEN(C442)-LEN(SUBSTITUTE(C442,"|",""))))))</f>
        <v>Caddies</v>
      </c>
      <c r="U442" s="33">
        <v>799</v>
      </c>
    </row>
    <row r="443" spans="1:21">
      <c r="A443" s="5" t="s">
        <v>6303</v>
      </c>
      <c r="B443" s="6" t="s">
        <v>6304</v>
      </c>
      <c r="C443" s="6" t="s">
        <v>5134</v>
      </c>
      <c r="D443" s="24">
        <v>1899</v>
      </c>
      <c r="E443" s="36">
        <v>3790</v>
      </c>
      <c r="F443" s="36" t="str">
        <f t="shared" si="24"/>
        <v>&gt;500</v>
      </c>
      <c r="G443" s="27">
        <v>0.5</v>
      </c>
      <c r="H443" s="27" t="str">
        <f t="shared" si="25"/>
        <v>&gt;50%</v>
      </c>
      <c r="I443" s="14" t="str">
        <f>IF(G443&lt;0.5,"&lt;50%","&gt;=50%")</f>
        <v>&gt;=50%</v>
      </c>
      <c r="J443" s="21">
        <v>3.8</v>
      </c>
      <c r="K443" s="7">
        <v>3842</v>
      </c>
      <c r="L443" s="7">
        <f t="shared" si="26"/>
        <v>2</v>
      </c>
      <c r="M443" s="6" t="s">
        <v>6305</v>
      </c>
      <c r="N443" s="6" t="s">
        <v>6306</v>
      </c>
      <c r="O443" s="6" t="s">
        <v>6307</v>
      </c>
      <c r="P443" s="6" t="s">
        <v>6308</v>
      </c>
      <c r="Q443" s="6" t="str">
        <f>IFERROR(LEFT(C443, FIND("|",C443)-1),C443)</f>
        <v>Home&amp;Kitchen</v>
      </c>
      <c r="R443" s="41">
        <f>E443*K443</f>
        <v>14561180</v>
      </c>
      <c r="S443" s="31">
        <f t="shared" si="27"/>
        <v>14599.599999999999</v>
      </c>
      <c r="T443" s="6" t="str">
        <f>TRIM(RIGHT(C443,LEN(C443)-FIND("@",SUBSTITUTE(C443,"|","@",LEN(C443)-LEN(SUBSTITUTE(C443,"|",""))))))</f>
        <v>InstantWaterHeaters</v>
      </c>
      <c r="U443" s="33">
        <v>3790</v>
      </c>
    </row>
    <row r="444" spans="1:21">
      <c r="A444" s="5" t="s">
        <v>3628</v>
      </c>
      <c r="B444" s="6" t="s">
        <v>3629</v>
      </c>
      <c r="C444" s="6" t="s">
        <v>3630</v>
      </c>
      <c r="D444" s="24">
        <v>899</v>
      </c>
      <c r="E444" s="36">
        <v>1999</v>
      </c>
      <c r="F444" s="36" t="str">
        <f t="shared" si="24"/>
        <v>&gt;500</v>
      </c>
      <c r="G444" s="27">
        <v>0.55000000000000004</v>
      </c>
      <c r="H444" s="27" t="str">
        <f t="shared" si="25"/>
        <v>&gt;50%</v>
      </c>
      <c r="I444" s="14" t="str">
        <f>IF(G444&lt;0.5,"&lt;50%","&gt;=50%")</f>
        <v>&gt;=50%</v>
      </c>
      <c r="J444" s="21">
        <v>4.0999999999999996</v>
      </c>
      <c r="K444" s="7">
        <v>30469</v>
      </c>
      <c r="L444" s="7">
        <f t="shared" si="26"/>
        <v>2</v>
      </c>
      <c r="M444" s="6" t="s">
        <v>3631</v>
      </c>
      <c r="N444" s="6" t="s">
        <v>3632</v>
      </c>
      <c r="O444" s="6" t="s">
        <v>3633</v>
      </c>
      <c r="P444" s="6" t="s">
        <v>3634</v>
      </c>
      <c r="Q444" s="6" t="str">
        <f>IFERROR(LEFT(C444, FIND("|",C444)-1),C444)</f>
        <v>Electronics</v>
      </c>
      <c r="R444" s="41">
        <f>E444*K444</f>
        <v>60907531</v>
      </c>
      <c r="S444" s="31">
        <f t="shared" si="27"/>
        <v>124922.9</v>
      </c>
      <c r="T444" s="6" t="str">
        <f>TRIM(RIGHT(C444,LEN(C444)-FIND("@",SUBSTITUTE(C444,"|","@",LEN(C444)-LEN(SUBSTITUTE(C444,"|",""))))))</f>
        <v>OutdoorSpeakers</v>
      </c>
      <c r="U444" s="33">
        <v>1999</v>
      </c>
    </row>
    <row r="445" spans="1:21">
      <c r="A445" s="5" t="s">
        <v>5014</v>
      </c>
      <c r="B445" s="6" t="s">
        <v>5015</v>
      </c>
      <c r="C445" s="6" t="s">
        <v>3630</v>
      </c>
      <c r="D445" s="24">
        <v>1499</v>
      </c>
      <c r="E445" s="36">
        <v>2999</v>
      </c>
      <c r="F445" s="36" t="str">
        <f t="shared" si="24"/>
        <v>&gt;500</v>
      </c>
      <c r="G445" s="27">
        <v>0.5</v>
      </c>
      <c r="H445" s="27" t="str">
        <f t="shared" si="25"/>
        <v>&gt;50%</v>
      </c>
      <c r="I445" s="14" t="str">
        <f>IF(G445&lt;0.5,"&lt;50%","&gt;=50%")</f>
        <v>&gt;=50%</v>
      </c>
      <c r="J445" s="21">
        <v>4.0999999999999996</v>
      </c>
      <c r="K445" s="7">
        <v>25262</v>
      </c>
      <c r="L445" s="7">
        <f t="shared" si="26"/>
        <v>2</v>
      </c>
      <c r="M445" s="6" t="s">
        <v>5016</v>
      </c>
      <c r="N445" s="6" t="s">
        <v>5017</v>
      </c>
      <c r="O445" s="6" t="s">
        <v>5018</v>
      </c>
      <c r="P445" s="6" t="s">
        <v>5019</v>
      </c>
      <c r="Q445" s="6" t="str">
        <f>IFERROR(LEFT(C445, FIND("|",C445)-1),C445)</f>
        <v>Electronics</v>
      </c>
      <c r="R445" s="41">
        <f>E445*K445</f>
        <v>75760738</v>
      </c>
      <c r="S445" s="31">
        <f t="shared" si="27"/>
        <v>103574.2</v>
      </c>
      <c r="T445" s="6" t="str">
        <f>TRIM(RIGHT(C445,LEN(C445)-FIND("@",SUBSTITUTE(C445,"|","@",LEN(C445)-LEN(SUBSTITUTE(C445,"|",""))))))</f>
        <v>OutdoorSpeakers</v>
      </c>
      <c r="U445" s="33">
        <v>2999</v>
      </c>
    </row>
    <row r="446" spans="1:21">
      <c r="A446" s="5" t="s">
        <v>4712</v>
      </c>
      <c r="B446" s="6" t="s">
        <v>4713</v>
      </c>
      <c r="C446" s="6" t="s">
        <v>3193</v>
      </c>
      <c r="D446" s="24">
        <v>2499</v>
      </c>
      <c r="E446" s="36">
        <v>3999</v>
      </c>
      <c r="F446" s="36" t="str">
        <f t="shared" si="24"/>
        <v>&gt;500</v>
      </c>
      <c r="G446" s="27">
        <v>0.38</v>
      </c>
      <c r="H446" s="27" t="str">
        <f t="shared" si="25"/>
        <v>25-50%</v>
      </c>
      <c r="I446" s="14" t="str">
        <f>IF(G446&lt;0.5,"&lt;50%","&gt;=50%")</f>
        <v>&lt;50%</v>
      </c>
      <c r="J446" s="21">
        <v>4.4000000000000004</v>
      </c>
      <c r="K446" s="7">
        <v>12679</v>
      </c>
      <c r="L446" s="7">
        <f t="shared" si="26"/>
        <v>2</v>
      </c>
      <c r="M446" s="6" t="s">
        <v>4714</v>
      </c>
      <c r="N446" s="6" t="s">
        <v>4715</v>
      </c>
      <c r="O446" s="6" t="s">
        <v>4716</v>
      </c>
      <c r="P446" s="6" t="s">
        <v>4717</v>
      </c>
      <c r="Q446" s="6" t="str">
        <f>IFERROR(LEFT(C446, FIND("|",C446)-1),C446)</f>
        <v>Computers&amp;Accessories</v>
      </c>
      <c r="R446" s="41">
        <f>E446*K446</f>
        <v>50703321</v>
      </c>
      <c r="S446" s="31">
        <f t="shared" si="27"/>
        <v>55787.600000000006</v>
      </c>
      <c r="T446" s="6" t="str">
        <f>TRIM(RIGHT(C446,LEN(C446)-FIND("@",SUBSTITUTE(C446,"|","@",LEN(C446)-LEN(SUBSTITUTE(C446,"|",""))))))</f>
        <v>Routers</v>
      </c>
      <c r="U446" s="33">
        <v>3999</v>
      </c>
    </row>
    <row r="447" spans="1:21">
      <c r="A447" s="5" t="s">
        <v>2252</v>
      </c>
      <c r="B447" s="6" t="s">
        <v>2253</v>
      </c>
      <c r="C447" s="6" t="s">
        <v>1788</v>
      </c>
      <c r="D447" s="24">
        <v>20999</v>
      </c>
      <c r="E447" s="36">
        <v>29990</v>
      </c>
      <c r="F447" s="36" t="str">
        <f t="shared" si="24"/>
        <v>&gt;500</v>
      </c>
      <c r="G447" s="27">
        <v>0.3</v>
      </c>
      <c r="H447" s="27" t="str">
        <f t="shared" si="25"/>
        <v>25-50%</v>
      </c>
      <c r="I447" s="14" t="str">
        <f>IF(G447&lt;0.5,"&lt;50%","&gt;=50%")</f>
        <v>&lt;50%</v>
      </c>
      <c r="J447" s="21">
        <v>4.3</v>
      </c>
      <c r="K447" s="7">
        <v>9499</v>
      </c>
      <c r="L447" s="7">
        <f t="shared" si="26"/>
        <v>2</v>
      </c>
      <c r="M447" s="6" t="s">
        <v>2254</v>
      </c>
      <c r="N447" s="6" t="s">
        <v>2255</v>
      </c>
      <c r="O447" s="6" t="s">
        <v>2256</v>
      </c>
      <c r="P447" s="6" t="s">
        <v>2257</v>
      </c>
      <c r="Q447" s="6" t="str">
        <f>IFERROR(LEFT(C447, FIND("|",C447)-1),C447)</f>
        <v>Electronics</v>
      </c>
      <c r="R447" s="41">
        <f>E447*K447</f>
        <v>284875010</v>
      </c>
      <c r="S447" s="31">
        <f t="shared" si="27"/>
        <v>40845.699999999997</v>
      </c>
      <c r="T447" s="6" t="str">
        <f>TRIM(RIGHT(C447,LEN(C447)-FIND("@",SUBSTITUTE(C447,"|","@",LEN(C447)-LEN(SUBSTITUTE(C447,"|",""))))))</f>
        <v>Smartphones</v>
      </c>
      <c r="U447" s="33">
        <v>29990</v>
      </c>
    </row>
    <row r="448" spans="1:21">
      <c r="A448" s="5" t="s">
        <v>2201</v>
      </c>
      <c r="B448" s="6" t="s">
        <v>2202</v>
      </c>
      <c r="C448" s="6" t="s">
        <v>1788</v>
      </c>
      <c r="D448" s="24">
        <v>15499</v>
      </c>
      <c r="E448" s="36">
        <v>18999</v>
      </c>
      <c r="F448" s="36" t="str">
        <f t="shared" si="24"/>
        <v>&gt;500</v>
      </c>
      <c r="G448" s="27">
        <v>0.18</v>
      </c>
      <c r="H448" s="27" t="str">
        <f t="shared" si="25"/>
        <v>10-25%</v>
      </c>
      <c r="I448" s="14" t="str">
        <f>IF(G448&lt;0.5,"&lt;50%","&gt;=50%")</f>
        <v>&lt;50%</v>
      </c>
      <c r="J448" s="21">
        <v>4.0999999999999996</v>
      </c>
      <c r="K448" s="7">
        <v>19252</v>
      </c>
      <c r="L448" s="7">
        <f t="shared" si="26"/>
        <v>2</v>
      </c>
      <c r="M448" s="6" t="s">
        <v>1973</v>
      </c>
      <c r="N448" s="6" t="s">
        <v>1974</v>
      </c>
      <c r="O448" s="6" t="s">
        <v>1975</v>
      </c>
      <c r="P448" s="6" t="s">
        <v>1976</v>
      </c>
      <c r="Q448" s="6" t="str">
        <f>IFERROR(LEFT(C448, FIND("|",C448)-1),C448)</f>
        <v>Electronics</v>
      </c>
      <c r="R448" s="41">
        <f>E448*K448</f>
        <v>365768748</v>
      </c>
      <c r="S448" s="31">
        <f t="shared" si="27"/>
        <v>78933.2</v>
      </c>
      <c r="T448" s="6" t="str">
        <f>TRIM(RIGHT(C448,LEN(C448)-FIND("@",SUBSTITUTE(C448,"|","@",LEN(C448)-LEN(SUBSTITUTE(C448,"|",""))))))</f>
        <v>Smartphones</v>
      </c>
      <c r="U448" s="33">
        <v>18999</v>
      </c>
    </row>
    <row r="449" spans="1:21">
      <c r="A449" s="5" t="s">
        <v>2030</v>
      </c>
      <c r="B449" s="6" t="s">
        <v>2031</v>
      </c>
      <c r="C449" s="6" t="s">
        <v>1788</v>
      </c>
      <c r="D449" s="24">
        <v>28999</v>
      </c>
      <c r="E449" s="36">
        <v>34999</v>
      </c>
      <c r="F449" s="36" t="str">
        <f t="shared" si="24"/>
        <v>&gt;500</v>
      </c>
      <c r="G449" s="27">
        <v>0.17</v>
      </c>
      <c r="H449" s="27" t="str">
        <f t="shared" si="25"/>
        <v>10-25%</v>
      </c>
      <c r="I449" s="14" t="str">
        <f>IF(G449&lt;0.5,"&lt;50%","&gt;=50%")</f>
        <v>&lt;50%</v>
      </c>
      <c r="J449" s="21">
        <v>4.4000000000000004</v>
      </c>
      <c r="K449" s="7">
        <v>20311</v>
      </c>
      <c r="L449" s="7">
        <f t="shared" si="26"/>
        <v>2</v>
      </c>
      <c r="M449" s="6" t="s">
        <v>2032</v>
      </c>
      <c r="N449" s="6" t="s">
        <v>2033</v>
      </c>
      <c r="O449" s="6" t="s">
        <v>2034</v>
      </c>
      <c r="P449" s="6" t="s">
        <v>2035</v>
      </c>
      <c r="Q449" s="6" t="str">
        <f>IFERROR(LEFT(C449, FIND("|",C449)-1),C449)</f>
        <v>Electronics</v>
      </c>
      <c r="R449" s="41">
        <f>E449*K449</f>
        <v>710864689</v>
      </c>
      <c r="S449" s="31">
        <f t="shared" si="27"/>
        <v>89368.400000000009</v>
      </c>
      <c r="T449" s="6" t="str">
        <f>TRIM(RIGHT(C449,LEN(C449)-FIND("@",SUBSTITUTE(C449,"|","@",LEN(C449)-LEN(SUBSTITUTE(C449,"|",""))))))</f>
        <v>Smartphones</v>
      </c>
      <c r="U449" s="33">
        <v>34999</v>
      </c>
    </row>
    <row r="450" spans="1:21">
      <c r="A450" s="5" t="s">
        <v>2067</v>
      </c>
      <c r="B450" s="6" t="s">
        <v>2068</v>
      </c>
      <c r="C450" s="6" t="s">
        <v>1788</v>
      </c>
      <c r="D450" s="24">
        <v>13999</v>
      </c>
      <c r="E450" s="36">
        <v>19999</v>
      </c>
      <c r="F450" s="36" t="str">
        <f t="shared" ref="F450:F513" si="28">IF(E450&lt;200,"&lt;200",IF(E450&lt;=500,"200-500","&gt;500"))</f>
        <v>&gt;500</v>
      </c>
      <c r="G450" s="27">
        <v>0.3</v>
      </c>
      <c r="H450" s="27" t="str">
        <f t="shared" ref="H450:H513" si="29">IF(G450&lt;10%,"10%", IF(G450&lt;25%,"10-25%", IF(G450&lt;50%,"25-50%","&gt;50%")))</f>
        <v>25-50%</v>
      </c>
      <c r="I450" s="14" t="str">
        <f>IF(G450&lt;0.5,"&lt;50%","&gt;=50%")</f>
        <v>&lt;50%</v>
      </c>
      <c r="J450" s="21">
        <v>4.0999999999999996</v>
      </c>
      <c r="K450" s="7">
        <v>19252</v>
      </c>
      <c r="L450" s="7">
        <f t="shared" ref="L450:L513" si="30">IF(K450&lt;1000, 1, 2)</f>
        <v>2</v>
      </c>
      <c r="M450" s="6" t="s">
        <v>2069</v>
      </c>
      <c r="N450" s="6" t="s">
        <v>1974</v>
      </c>
      <c r="O450" s="6" t="s">
        <v>1975</v>
      </c>
      <c r="P450" s="6" t="s">
        <v>1976</v>
      </c>
      <c r="Q450" s="6" t="str">
        <f>IFERROR(LEFT(C450, FIND("|",C450)-1),C450)</f>
        <v>Electronics</v>
      </c>
      <c r="R450" s="41">
        <f>E450*K450</f>
        <v>385020748</v>
      </c>
      <c r="S450" s="31">
        <f t="shared" ref="S450:S513" si="31">J450*K450</f>
        <v>78933.2</v>
      </c>
      <c r="T450" s="6" t="str">
        <f>TRIM(RIGHT(C450,LEN(C450)-FIND("@",SUBSTITUTE(C450,"|","@",LEN(C450)-LEN(SUBSTITUTE(C450,"|",""))))))</f>
        <v>Smartphones</v>
      </c>
      <c r="U450" s="33">
        <v>19999</v>
      </c>
    </row>
    <row r="451" spans="1:21">
      <c r="A451" s="5" t="s">
        <v>2456</v>
      </c>
      <c r="B451" s="6" t="s">
        <v>2457</v>
      </c>
      <c r="C451" s="6" t="s">
        <v>1788</v>
      </c>
      <c r="D451" s="24">
        <v>19999</v>
      </c>
      <c r="E451" s="36">
        <v>27990</v>
      </c>
      <c r="F451" s="36" t="str">
        <f t="shared" si="28"/>
        <v>&gt;500</v>
      </c>
      <c r="G451" s="27">
        <v>0.28999999999999998</v>
      </c>
      <c r="H451" s="27" t="str">
        <f t="shared" si="29"/>
        <v>25-50%</v>
      </c>
      <c r="I451" s="14" t="str">
        <f>IF(G451&lt;0.5,"&lt;50%","&gt;=50%")</f>
        <v>&lt;50%</v>
      </c>
      <c r="J451" s="21">
        <v>4.3</v>
      </c>
      <c r="K451" s="7">
        <v>9499</v>
      </c>
      <c r="L451" s="7">
        <f t="shared" si="30"/>
        <v>2</v>
      </c>
      <c r="M451" s="6" t="s">
        <v>2458</v>
      </c>
      <c r="N451" s="6" t="s">
        <v>2255</v>
      </c>
      <c r="O451" s="6" t="s">
        <v>2256</v>
      </c>
      <c r="P451" s="6" t="s">
        <v>2257</v>
      </c>
      <c r="Q451" s="6" t="str">
        <f>IFERROR(LEFT(C451, FIND("|",C451)-1),C451)</f>
        <v>Electronics</v>
      </c>
      <c r="R451" s="41">
        <f>E451*K451</f>
        <v>265877010</v>
      </c>
      <c r="S451" s="31">
        <f t="shared" si="31"/>
        <v>40845.699999999997</v>
      </c>
      <c r="T451" s="6" t="str">
        <f>TRIM(RIGHT(C451,LEN(C451)-FIND("@",SUBSTITUTE(C451,"|","@",LEN(C451)-LEN(SUBSTITUTE(C451,"|",""))))))</f>
        <v>Smartphones</v>
      </c>
      <c r="U451" s="33">
        <v>27990</v>
      </c>
    </row>
    <row r="452" spans="1:21">
      <c r="A452" s="5" t="s">
        <v>1857</v>
      </c>
      <c r="B452" s="6" t="s">
        <v>1858</v>
      </c>
      <c r="C452" s="6" t="s">
        <v>1859</v>
      </c>
      <c r="D452" s="24">
        <v>349</v>
      </c>
      <c r="E452" s="36">
        <v>1299</v>
      </c>
      <c r="F452" s="36" t="str">
        <f t="shared" si="28"/>
        <v>&gt;500</v>
      </c>
      <c r="G452" s="27">
        <v>0.73</v>
      </c>
      <c r="H452" s="27" t="str">
        <f t="shared" si="29"/>
        <v>&gt;50%</v>
      </c>
      <c r="I452" s="14" t="str">
        <f>IF(G452&lt;0.5,"&lt;50%","&gt;=50%")</f>
        <v>&gt;=50%</v>
      </c>
      <c r="J452" s="21">
        <v>4</v>
      </c>
      <c r="K452" s="7">
        <v>14282</v>
      </c>
      <c r="L452" s="7">
        <f t="shared" si="30"/>
        <v>2</v>
      </c>
      <c r="M452" s="6" t="s">
        <v>1860</v>
      </c>
      <c r="N452" s="6" t="s">
        <v>1861</v>
      </c>
      <c r="O452" s="6" t="s">
        <v>1862</v>
      </c>
      <c r="P452" s="6" t="s">
        <v>1863</v>
      </c>
      <c r="Q452" s="6" t="str">
        <f>IFERROR(LEFT(C452, FIND("|",C452)-1),C452)</f>
        <v>Electronics</v>
      </c>
      <c r="R452" s="41">
        <f>E452*K452</f>
        <v>18552318</v>
      </c>
      <c r="S452" s="31">
        <f t="shared" si="31"/>
        <v>57128</v>
      </c>
      <c r="T452" s="6" t="str">
        <f>TRIM(RIGHT(C452,LEN(C452)-FIND("@",SUBSTITUTE(C452,"|","@",LEN(C452)-LEN(SUBSTITUTE(C452,"|",""))))))</f>
        <v>AutomobileChargers</v>
      </c>
      <c r="U452" s="33">
        <v>1299</v>
      </c>
    </row>
    <row r="453" spans="1:21">
      <c r="A453" s="5" t="s">
        <v>1935</v>
      </c>
      <c r="B453" s="6" t="s">
        <v>1936</v>
      </c>
      <c r="C453" s="6" t="s">
        <v>1788</v>
      </c>
      <c r="D453" s="24">
        <v>16499</v>
      </c>
      <c r="E453" s="36">
        <v>20999</v>
      </c>
      <c r="F453" s="36" t="str">
        <f t="shared" si="28"/>
        <v>&gt;500</v>
      </c>
      <c r="G453" s="27">
        <v>0.21</v>
      </c>
      <c r="H453" s="27" t="str">
        <f t="shared" si="29"/>
        <v>10-25%</v>
      </c>
      <c r="I453" s="14" t="str">
        <f>IF(G453&lt;0.5,"&lt;50%","&gt;=50%")</f>
        <v>&lt;50%</v>
      </c>
      <c r="J453" s="21">
        <v>4</v>
      </c>
      <c r="K453" s="7">
        <v>21350</v>
      </c>
      <c r="L453" s="7">
        <f t="shared" si="30"/>
        <v>2</v>
      </c>
      <c r="M453" s="6" t="s">
        <v>1937</v>
      </c>
      <c r="N453" s="6" t="s">
        <v>1938</v>
      </c>
      <c r="O453" s="6" t="s">
        <v>1939</v>
      </c>
      <c r="P453" s="6" t="s">
        <v>1940</v>
      </c>
      <c r="Q453" s="6" t="str">
        <f>IFERROR(LEFT(C453, FIND("|",C453)-1),C453)</f>
        <v>Electronics</v>
      </c>
      <c r="R453" s="41">
        <f>E453*K453</f>
        <v>448328650</v>
      </c>
      <c r="S453" s="31">
        <f t="shared" si="31"/>
        <v>85400</v>
      </c>
      <c r="T453" s="6" t="str">
        <f>TRIM(RIGHT(C453,LEN(C453)-FIND("@",SUBSTITUTE(C453,"|","@",LEN(C453)-LEN(SUBSTITUTE(C453,"|",""))))))</f>
        <v>Smartphones</v>
      </c>
      <c r="U453" s="33">
        <v>20999</v>
      </c>
    </row>
    <row r="454" spans="1:21">
      <c r="A454" s="5" t="s">
        <v>5509</v>
      </c>
      <c r="B454" s="6" t="s">
        <v>5510</v>
      </c>
      <c r="C454" s="6" t="s">
        <v>5022</v>
      </c>
      <c r="D454" s="24">
        <v>899</v>
      </c>
      <c r="E454" s="36">
        <v>1249</v>
      </c>
      <c r="F454" s="36" t="str">
        <f t="shared" si="28"/>
        <v>&gt;500</v>
      </c>
      <c r="G454" s="27">
        <v>0.28000000000000003</v>
      </c>
      <c r="H454" s="27" t="str">
        <f t="shared" si="29"/>
        <v>25-50%</v>
      </c>
      <c r="I454" s="14" t="str">
        <f>IF(G454&lt;0.5,"&lt;50%","&gt;=50%")</f>
        <v>&lt;50%</v>
      </c>
      <c r="J454" s="21">
        <v>3.9</v>
      </c>
      <c r="K454" s="7">
        <v>17424</v>
      </c>
      <c r="L454" s="7">
        <f t="shared" si="30"/>
        <v>2</v>
      </c>
      <c r="M454" s="6" t="s">
        <v>5511</v>
      </c>
      <c r="N454" s="6" t="s">
        <v>5512</v>
      </c>
      <c r="O454" s="6" t="s">
        <v>5513</v>
      </c>
      <c r="P454" s="6" t="s">
        <v>5514</v>
      </c>
      <c r="Q454" s="6" t="str">
        <f>IFERROR(LEFT(C454, FIND("|",C454)-1),C454)</f>
        <v>Home&amp;Kitchen</v>
      </c>
      <c r="R454" s="41">
        <f>E454*K454</f>
        <v>21762576</v>
      </c>
      <c r="S454" s="31">
        <f t="shared" si="31"/>
        <v>67953.599999999991</v>
      </c>
      <c r="T454" s="6" t="str">
        <f>TRIM(RIGHT(C454,LEN(C454)-FIND("@",SUBSTITUTE(C454,"|","@",LEN(C454)-LEN(SUBSTITUTE(C454,"|",""))))))</f>
        <v>ElectricKettles</v>
      </c>
      <c r="U454" s="33">
        <v>1249</v>
      </c>
    </row>
    <row r="455" spans="1:21">
      <c r="A455" s="5" t="s">
        <v>2405</v>
      </c>
      <c r="B455" s="6" t="s">
        <v>2406</v>
      </c>
      <c r="C455" s="6" t="s">
        <v>1788</v>
      </c>
      <c r="D455" s="24">
        <v>15499</v>
      </c>
      <c r="E455" s="36">
        <v>20999</v>
      </c>
      <c r="F455" s="36" t="str">
        <f t="shared" si="28"/>
        <v>&gt;500</v>
      </c>
      <c r="G455" s="27">
        <v>0.26</v>
      </c>
      <c r="H455" s="27" t="str">
        <f t="shared" si="29"/>
        <v>25-50%</v>
      </c>
      <c r="I455" s="14" t="str">
        <f>IF(G455&lt;0.5,"&lt;50%","&gt;=50%")</f>
        <v>&lt;50%</v>
      </c>
      <c r="J455" s="21">
        <v>4.0999999999999996</v>
      </c>
      <c r="K455" s="7">
        <v>19253</v>
      </c>
      <c r="L455" s="7">
        <f t="shared" si="30"/>
        <v>2</v>
      </c>
      <c r="M455" s="6" t="s">
        <v>2200</v>
      </c>
      <c r="N455" s="6" t="s">
        <v>1974</v>
      </c>
      <c r="O455" s="6" t="s">
        <v>1975</v>
      </c>
      <c r="P455" s="6" t="s">
        <v>1976</v>
      </c>
      <c r="Q455" s="6" t="str">
        <f>IFERROR(LEFT(C455, FIND("|",C455)-1),C455)</f>
        <v>Electronics</v>
      </c>
      <c r="R455" s="41">
        <f>E455*K455</f>
        <v>404293747</v>
      </c>
      <c r="S455" s="31">
        <f t="shared" si="31"/>
        <v>78937.299999999988</v>
      </c>
      <c r="T455" s="6" t="str">
        <f>TRIM(RIGHT(C455,LEN(C455)-FIND("@",SUBSTITUTE(C455,"|","@",LEN(C455)-LEN(SUBSTITUTE(C455,"|",""))))))</f>
        <v>Smartphones</v>
      </c>
      <c r="U455" s="33">
        <v>20999</v>
      </c>
    </row>
    <row r="456" spans="1:21">
      <c r="A456" s="5" t="s">
        <v>2230</v>
      </c>
      <c r="B456" s="6" t="s">
        <v>2231</v>
      </c>
      <c r="C456" s="6" t="s">
        <v>1788</v>
      </c>
      <c r="D456" s="24">
        <v>13999</v>
      </c>
      <c r="E456" s="36">
        <v>19999</v>
      </c>
      <c r="F456" s="36" t="str">
        <f t="shared" si="28"/>
        <v>&gt;500</v>
      </c>
      <c r="G456" s="27">
        <v>0.3</v>
      </c>
      <c r="H456" s="27" t="str">
        <f t="shared" si="29"/>
        <v>25-50%</v>
      </c>
      <c r="I456" s="14" t="str">
        <f>IF(G456&lt;0.5,"&lt;50%","&gt;=50%")</f>
        <v>&lt;50%</v>
      </c>
      <c r="J456" s="21">
        <v>4.0999999999999996</v>
      </c>
      <c r="K456" s="7">
        <v>19252</v>
      </c>
      <c r="L456" s="7">
        <f t="shared" si="30"/>
        <v>2</v>
      </c>
      <c r="M456" s="6" t="s">
        <v>2200</v>
      </c>
      <c r="N456" s="6" t="s">
        <v>1974</v>
      </c>
      <c r="O456" s="6" t="s">
        <v>1975</v>
      </c>
      <c r="P456" s="6" t="s">
        <v>1976</v>
      </c>
      <c r="Q456" s="6" t="str">
        <f>IFERROR(LEFT(C456, FIND("|",C456)-1),C456)</f>
        <v>Electronics</v>
      </c>
      <c r="R456" s="41">
        <f>E456*K456</f>
        <v>385020748</v>
      </c>
      <c r="S456" s="31">
        <f t="shared" si="31"/>
        <v>78933.2</v>
      </c>
      <c r="T456" s="6" t="str">
        <f>TRIM(RIGHT(C456,LEN(C456)-FIND("@",SUBSTITUTE(C456,"|","@",LEN(C456)-LEN(SUBSTITUTE(C456,"|",""))))))</f>
        <v>Smartphones</v>
      </c>
      <c r="U456" s="33">
        <v>19999</v>
      </c>
    </row>
    <row r="457" spans="1:21">
      <c r="A457" s="5" t="s">
        <v>2270</v>
      </c>
      <c r="B457" s="6" t="s">
        <v>2271</v>
      </c>
      <c r="C457" s="6" t="s">
        <v>1788</v>
      </c>
      <c r="D457" s="24">
        <v>17999</v>
      </c>
      <c r="E457" s="36">
        <v>21990</v>
      </c>
      <c r="F457" s="36" t="str">
        <f t="shared" si="28"/>
        <v>&gt;500</v>
      </c>
      <c r="G457" s="27">
        <v>0.18</v>
      </c>
      <c r="H457" s="27" t="str">
        <f t="shared" si="29"/>
        <v>10-25%</v>
      </c>
      <c r="I457" s="14" t="str">
        <f>IF(G457&lt;0.5,"&lt;50%","&gt;=50%")</f>
        <v>&lt;50%</v>
      </c>
      <c r="J457" s="21">
        <v>4</v>
      </c>
      <c r="K457" s="7">
        <v>21350</v>
      </c>
      <c r="L457" s="7">
        <f t="shared" si="30"/>
        <v>2</v>
      </c>
      <c r="M457" s="6" t="s">
        <v>2272</v>
      </c>
      <c r="N457" s="6" t="s">
        <v>1938</v>
      </c>
      <c r="O457" s="6" t="s">
        <v>1939</v>
      </c>
      <c r="P457" s="6" t="s">
        <v>1940</v>
      </c>
      <c r="Q457" s="6" t="str">
        <f>IFERROR(LEFT(C457, FIND("|",C457)-1),C457)</f>
        <v>Electronics</v>
      </c>
      <c r="R457" s="41">
        <f>E457*K457</f>
        <v>469486500</v>
      </c>
      <c r="S457" s="31">
        <f t="shared" si="31"/>
        <v>85400</v>
      </c>
      <c r="T457" s="6" t="str">
        <f>TRIM(RIGHT(C457,LEN(C457)-FIND("@",SUBSTITUTE(C457,"|","@",LEN(C457)-LEN(SUBSTITUTE(C457,"|",""))))))</f>
        <v>Smartphones</v>
      </c>
      <c r="U457" s="33">
        <v>21990</v>
      </c>
    </row>
    <row r="458" spans="1:21">
      <c r="A458" s="5" t="s">
        <v>2198</v>
      </c>
      <c r="B458" s="6" t="s">
        <v>2199</v>
      </c>
      <c r="C458" s="6" t="s">
        <v>1788</v>
      </c>
      <c r="D458" s="24">
        <v>15499</v>
      </c>
      <c r="E458" s="36">
        <v>20999</v>
      </c>
      <c r="F458" s="36" t="str">
        <f t="shared" si="28"/>
        <v>&gt;500</v>
      </c>
      <c r="G458" s="27">
        <v>0.26</v>
      </c>
      <c r="H458" s="27" t="str">
        <f t="shared" si="29"/>
        <v>25-50%</v>
      </c>
      <c r="I458" s="14" t="str">
        <f>IF(G458&lt;0.5,"&lt;50%","&gt;=50%")</f>
        <v>&lt;50%</v>
      </c>
      <c r="J458" s="21">
        <v>4.0999999999999996</v>
      </c>
      <c r="K458" s="7">
        <v>19252</v>
      </c>
      <c r="L458" s="7">
        <f t="shared" si="30"/>
        <v>2</v>
      </c>
      <c r="M458" s="6" t="s">
        <v>2200</v>
      </c>
      <c r="N458" s="6" t="s">
        <v>1974</v>
      </c>
      <c r="O458" s="6" t="s">
        <v>1975</v>
      </c>
      <c r="P458" s="6" t="s">
        <v>1976</v>
      </c>
      <c r="Q458" s="6" t="str">
        <f>IFERROR(LEFT(C458, FIND("|",C458)-1),C458)</f>
        <v>Electronics</v>
      </c>
      <c r="R458" s="41">
        <f>E458*K458</f>
        <v>404272748</v>
      </c>
      <c r="S458" s="31">
        <f t="shared" si="31"/>
        <v>78933.2</v>
      </c>
      <c r="T458" s="6" t="str">
        <f>TRIM(RIGHT(C458,LEN(C458)-FIND("@",SUBSTITUTE(C458,"|","@",LEN(C458)-LEN(SUBSTITUTE(C458,"|",""))))))</f>
        <v>Smartphones</v>
      </c>
      <c r="U458" s="33">
        <v>20999</v>
      </c>
    </row>
    <row r="459" spans="1:21">
      <c r="A459" s="5" t="s">
        <v>2647</v>
      </c>
      <c r="B459" s="6" t="s">
        <v>2648</v>
      </c>
      <c r="C459" s="6" t="s">
        <v>1788</v>
      </c>
      <c r="D459" s="24">
        <v>29990</v>
      </c>
      <c r="E459" s="36">
        <v>39990</v>
      </c>
      <c r="F459" s="36" t="str">
        <f t="shared" si="28"/>
        <v>&gt;500</v>
      </c>
      <c r="G459" s="27">
        <v>0.25</v>
      </c>
      <c r="H459" s="27" t="str">
        <f t="shared" si="29"/>
        <v>25-50%</v>
      </c>
      <c r="I459" s="14" t="str">
        <f>IF(G459&lt;0.5,"&lt;50%","&gt;=50%")</f>
        <v>&lt;50%</v>
      </c>
      <c r="J459" s="21">
        <v>4.3</v>
      </c>
      <c r="K459" s="7">
        <v>8399</v>
      </c>
      <c r="L459" s="7">
        <f t="shared" si="30"/>
        <v>2</v>
      </c>
      <c r="M459" s="6" t="s">
        <v>2649</v>
      </c>
      <c r="N459" s="6" t="s">
        <v>2650</v>
      </c>
      <c r="O459" s="6" t="s">
        <v>2651</v>
      </c>
      <c r="P459" s="6" t="s">
        <v>2652</v>
      </c>
      <c r="Q459" s="6" t="str">
        <f>IFERROR(LEFT(C459, FIND("|",C459)-1),C459)</f>
        <v>Electronics</v>
      </c>
      <c r="R459" s="41">
        <f>E459*K459</f>
        <v>335876010</v>
      </c>
      <c r="S459" s="31">
        <f t="shared" si="31"/>
        <v>36115.699999999997</v>
      </c>
      <c r="T459" s="6" t="str">
        <f>TRIM(RIGHT(C459,LEN(C459)-FIND("@",SUBSTITUTE(C459,"|","@",LEN(C459)-LEN(SUBSTITUTE(C459,"|",""))))))</f>
        <v>Smartphones</v>
      </c>
      <c r="U459" s="33">
        <v>39990</v>
      </c>
    </row>
    <row r="460" spans="1:21">
      <c r="A460" s="5" t="s">
        <v>2442</v>
      </c>
      <c r="B460" s="6" t="s">
        <v>2443</v>
      </c>
      <c r="C460" s="6" t="s">
        <v>1788</v>
      </c>
      <c r="D460" s="24">
        <v>20999</v>
      </c>
      <c r="E460" s="36">
        <v>29990</v>
      </c>
      <c r="F460" s="36" t="str">
        <f t="shared" si="28"/>
        <v>&gt;500</v>
      </c>
      <c r="G460" s="27">
        <v>0.3</v>
      </c>
      <c r="H460" s="27" t="str">
        <f t="shared" si="29"/>
        <v>25-50%</v>
      </c>
      <c r="I460" s="14" t="str">
        <f>IF(G460&lt;0.5,"&lt;50%","&gt;=50%")</f>
        <v>&lt;50%</v>
      </c>
      <c r="J460" s="21">
        <v>4.3</v>
      </c>
      <c r="K460" s="7">
        <v>9499</v>
      </c>
      <c r="L460" s="7">
        <f t="shared" si="30"/>
        <v>2</v>
      </c>
      <c r="M460" s="6" t="s">
        <v>2254</v>
      </c>
      <c r="N460" s="6" t="s">
        <v>2255</v>
      </c>
      <c r="O460" s="6" t="s">
        <v>2256</v>
      </c>
      <c r="P460" s="6" t="s">
        <v>2257</v>
      </c>
      <c r="Q460" s="6" t="str">
        <f>IFERROR(LEFT(C460, FIND("|",C460)-1),C460)</f>
        <v>Electronics</v>
      </c>
      <c r="R460" s="41">
        <f>E460*K460</f>
        <v>284875010</v>
      </c>
      <c r="S460" s="31">
        <f t="shared" si="31"/>
        <v>40845.699999999997</v>
      </c>
      <c r="T460" s="6" t="str">
        <f>TRIM(RIGHT(C460,LEN(C460)-FIND("@",SUBSTITUTE(C460,"|","@",LEN(C460)-LEN(SUBSTITUTE(C460,"|",""))))))</f>
        <v>Smartphones</v>
      </c>
      <c r="U460" s="33">
        <v>29990</v>
      </c>
    </row>
    <row r="461" spans="1:21">
      <c r="A461" s="5" t="s">
        <v>1971</v>
      </c>
      <c r="B461" s="6" t="s">
        <v>1972</v>
      </c>
      <c r="C461" s="6" t="s">
        <v>1788</v>
      </c>
      <c r="D461" s="24">
        <v>15499</v>
      </c>
      <c r="E461" s="36">
        <v>18999</v>
      </c>
      <c r="F461" s="36" t="str">
        <f t="shared" si="28"/>
        <v>&gt;500</v>
      </c>
      <c r="G461" s="27">
        <v>0.18</v>
      </c>
      <c r="H461" s="27" t="str">
        <f t="shared" si="29"/>
        <v>10-25%</v>
      </c>
      <c r="I461" s="14" t="str">
        <f>IF(G461&lt;0.5,"&lt;50%","&gt;=50%")</f>
        <v>&lt;50%</v>
      </c>
      <c r="J461" s="21">
        <v>4.0999999999999996</v>
      </c>
      <c r="K461" s="7">
        <v>19252</v>
      </c>
      <c r="L461" s="7">
        <f t="shared" si="30"/>
        <v>2</v>
      </c>
      <c r="M461" s="6" t="s">
        <v>1973</v>
      </c>
      <c r="N461" s="6" t="s">
        <v>1974</v>
      </c>
      <c r="O461" s="6" t="s">
        <v>1975</v>
      </c>
      <c r="P461" s="6" t="s">
        <v>1976</v>
      </c>
      <c r="Q461" s="6" t="str">
        <f>IFERROR(LEFT(C461, FIND("|",C461)-1),C461)</f>
        <v>Electronics</v>
      </c>
      <c r="R461" s="41">
        <f>E461*K461</f>
        <v>365768748</v>
      </c>
      <c r="S461" s="31">
        <f t="shared" si="31"/>
        <v>78933.2</v>
      </c>
      <c r="T461" s="6" t="str">
        <f>TRIM(RIGHT(C461,LEN(C461)-FIND("@",SUBSTITUTE(C461,"|","@",LEN(C461)-LEN(SUBSTITUTE(C461,"|",""))))))</f>
        <v>Smartphones</v>
      </c>
      <c r="U461" s="33">
        <v>18999</v>
      </c>
    </row>
    <row r="462" spans="1:21">
      <c r="A462" s="5" t="s">
        <v>2313</v>
      </c>
      <c r="B462" s="6" t="s">
        <v>2314</v>
      </c>
      <c r="C462" s="6" t="s">
        <v>1788</v>
      </c>
      <c r="D462" s="24">
        <v>16499</v>
      </c>
      <c r="E462" s="36">
        <v>20990</v>
      </c>
      <c r="F462" s="36" t="str">
        <f t="shared" si="28"/>
        <v>&gt;500</v>
      </c>
      <c r="G462" s="27">
        <v>0.21</v>
      </c>
      <c r="H462" s="27" t="str">
        <f t="shared" si="29"/>
        <v>10-25%</v>
      </c>
      <c r="I462" s="14" t="str">
        <f>IF(G462&lt;0.5,"&lt;50%","&gt;=50%")</f>
        <v>&lt;50%</v>
      </c>
      <c r="J462" s="21">
        <v>4</v>
      </c>
      <c r="K462" s="7">
        <v>21350</v>
      </c>
      <c r="L462" s="7">
        <f t="shared" si="30"/>
        <v>2</v>
      </c>
      <c r="M462" s="6" t="s">
        <v>2272</v>
      </c>
      <c r="N462" s="6" t="s">
        <v>1938</v>
      </c>
      <c r="O462" s="6" t="s">
        <v>1939</v>
      </c>
      <c r="P462" s="6" t="s">
        <v>1940</v>
      </c>
      <c r="Q462" s="6" t="str">
        <f>IFERROR(LEFT(C462, FIND("|",C462)-1),C462)</f>
        <v>Electronics</v>
      </c>
      <c r="R462" s="41">
        <f>E462*K462</f>
        <v>448136500</v>
      </c>
      <c r="S462" s="31">
        <f t="shared" si="31"/>
        <v>85400</v>
      </c>
      <c r="T462" s="6" t="str">
        <f>TRIM(RIGHT(C462,LEN(C462)-FIND("@",SUBSTITUTE(C462,"|","@",LEN(C462)-LEN(SUBSTITUTE(C462,"|",""))))))</f>
        <v>Smartphones</v>
      </c>
      <c r="U462" s="33">
        <v>20990</v>
      </c>
    </row>
    <row r="463" spans="1:21">
      <c r="A463" s="5" t="s">
        <v>5854</v>
      </c>
      <c r="B463" s="6" t="s">
        <v>5855</v>
      </c>
      <c r="C463" s="6" t="s">
        <v>5022</v>
      </c>
      <c r="D463" s="24">
        <v>699</v>
      </c>
      <c r="E463" s="36">
        <v>1345</v>
      </c>
      <c r="F463" s="36" t="str">
        <f t="shared" si="28"/>
        <v>&gt;500</v>
      </c>
      <c r="G463" s="27">
        <v>0.48</v>
      </c>
      <c r="H463" s="27" t="str">
        <f t="shared" si="29"/>
        <v>25-50%</v>
      </c>
      <c r="I463" s="14" t="str">
        <f>IF(G463&lt;0.5,"&lt;50%","&gt;=50%")</f>
        <v>&lt;50%</v>
      </c>
      <c r="J463" s="21">
        <v>3.9</v>
      </c>
      <c r="K463" s="7">
        <v>8446</v>
      </c>
      <c r="L463" s="7">
        <f t="shared" si="30"/>
        <v>2</v>
      </c>
      <c r="M463" s="6" t="s">
        <v>5856</v>
      </c>
      <c r="N463" s="6" t="s">
        <v>5857</v>
      </c>
      <c r="O463" s="6" t="s">
        <v>5858</v>
      </c>
      <c r="P463" s="6" t="s">
        <v>5859</v>
      </c>
      <c r="Q463" s="6" t="str">
        <f>IFERROR(LEFT(C463, FIND("|",C463)-1),C463)</f>
        <v>Home&amp;Kitchen</v>
      </c>
      <c r="R463" s="41">
        <f>E463*K463</f>
        <v>11359870</v>
      </c>
      <c r="S463" s="31">
        <f t="shared" si="31"/>
        <v>32939.4</v>
      </c>
      <c r="T463" s="6" t="str">
        <f>TRIM(RIGHT(C463,LEN(C463)-FIND("@",SUBSTITUTE(C463,"|","@",LEN(C463)-LEN(SUBSTITUTE(C463,"|",""))))))</f>
        <v>ElectricKettles</v>
      </c>
      <c r="U463" s="33">
        <v>1345</v>
      </c>
    </row>
    <row r="464" spans="1:21">
      <c r="A464" s="5" t="s">
        <v>5807</v>
      </c>
      <c r="B464" s="6" t="s">
        <v>5808</v>
      </c>
      <c r="C464" s="6" t="s">
        <v>5134</v>
      </c>
      <c r="D464" s="24">
        <v>2088</v>
      </c>
      <c r="E464" s="36">
        <v>5550</v>
      </c>
      <c r="F464" s="36" t="str">
        <f t="shared" si="28"/>
        <v>&gt;500</v>
      </c>
      <c r="G464" s="27">
        <v>0.62</v>
      </c>
      <c r="H464" s="27" t="str">
        <f t="shared" si="29"/>
        <v>&gt;50%</v>
      </c>
      <c r="I464" s="14" t="str">
        <f>IF(G464&lt;0.5,"&lt;50%","&gt;=50%")</f>
        <v>&gt;=50%</v>
      </c>
      <c r="J464" s="21">
        <v>4</v>
      </c>
      <c r="K464" s="7">
        <v>5292</v>
      </c>
      <c r="L464" s="7">
        <f t="shared" si="30"/>
        <v>2</v>
      </c>
      <c r="M464" s="6" t="s">
        <v>5809</v>
      </c>
      <c r="N464" s="6" t="s">
        <v>5810</v>
      </c>
      <c r="O464" s="6" t="s">
        <v>5811</v>
      </c>
      <c r="P464" s="6" t="s">
        <v>5812</v>
      </c>
      <c r="Q464" s="6" t="str">
        <f>IFERROR(LEFT(C464, FIND("|",C464)-1),C464)</f>
        <v>Home&amp;Kitchen</v>
      </c>
      <c r="R464" s="41">
        <f>E464*K464</f>
        <v>29370600</v>
      </c>
      <c r="S464" s="31">
        <f t="shared" si="31"/>
        <v>21168</v>
      </c>
      <c r="T464" s="6" t="str">
        <f>TRIM(RIGHT(C464,LEN(C464)-FIND("@",SUBSTITUTE(C464,"|","@",LEN(C464)-LEN(SUBSTITUTE(C464,"|",""))))))</f>
        <v>InstantWaterHeaters</v>
      </c>
      <c r="U464" s="33">
        <v>5550</v>
      </c>
    </row>
    <row r="465" spans="1:21">
      <c r="A465" s="5" t="s">
        <v>3924</v>
      </c>
      <c r="B465" s="6" t="s">
        <v>3925</v>
      </c>
      <c r="C465" s="6" t="s">
        <v>3926</v>
      </c>
      <c r="D465" s="24">
        <v>425</v>
      </c>
      <c r="E465" s="36">
        <v>999</v>
      </c>
      <c r="F465" s="36" t="str">
        <f t="shared" si="28"/>
        <v>&gt;500</v>
      </c>
      <c r="G465" s="27">
        <v>0.56999999999999995</v>
      </c>
      <c r="H465" s="27" t="str">
        <f t="shared" si="29"/>
        <v>&gt;50%</v>
      </c>
      <c r="I465" s="14" t="str">
        <f>IF(G465&lt;0.5,"&lt;50%","&gt;=50%")</f>
        <v>&gt;=50%</v>
      </c>
      <c r="J465" s="21">
        <v>4</v>
      </c>
      <c r="K465" s="7">
        <v>2581</v>
      </c>
      <c r="L465" s="7">
        <f t="shared" si="30"/>
        <v>2</v>
      </c>
      <c r="M465" s="6" t="s">
        <v>3927</v>
      </c>
      <c r="N465" s="6" t="s">
        <v>3928</v>
      </c>
      <c r="O465" s="6" t="s">
        <v>3929</v>
      </c>
      <c r="P465" s="6" t="s">
        <v>3930</v>
      </c>
      <c r="Q465" s="6" t="str">
        <f>IFERROR(LEFT(C465, FIND("|",C465)-1),C465)</f>
        <v>HomeImprovement</v>
      </c>
      <c r="R465" s="41">
        <f>E465*K465</f>
        <v>2578419</v>
      </c>
      <c r="S465" s="31">
        <f t="shared" si="31"/>
        <v>10324</v>
      </c>
      <c r="T465" s="6" t="str">
        <f>TRIM(RIGHT(C465,LEN(C465)-FIND("@",SUBSTITUTE(C465,"|","@",LEN(C465)-LEN(SUBSTITUTE(C465,"|",""))))))</f>
        <v>Adapters&amp;Multi-Outlets</v>
      </c>
      <c r="U465" s="33">
        <v>999</v>
      </c>
    </row>
    <row r="466" spans="1:21">
      <c r="A466" s="5" t="s">
        <v>5020</v>
      </c>
      <c r="B466" s="6" t="s">
        <v>5021</v>
      </c>
      <c r="C466" s="6" t="s">
        <v>5022</v>
      </c>
      <c r="D466" s="24">
        <v>649</v>
      </c>
      <c r="E466" s="36">
        <v>1245</v>
      </c>
      <c r="F466" s="36" t="str">
        <f t="shared" si="28"/>
        <v>&gt;500</v>
      </c>
      <c r="G466" s="27">
        <v>0.48</v>
      </c>
      <c r="H466" s="27" t="str">
        <f t="shared" si="29"/>
        <v>25-50%</v>
      </c>
      <c r="I466" s="14" t="str">
        <f>IF(G466&lt;0.5,"&lt;50%","&gt;=50%")</f>
        <v>&lt;50%</v>
      </c>
      <c r="J466" s="21">
        <v>3.9</v>
      </c>
      <c r="K466" s="7">
        <v>123365</v>
      </c>
      <c r="L466" s="7">
        <f t="shared" si="30"/>
        <v>2</v>
      </c>
      <c r="M466" s="6" t="s">
        <v>5023</v>
      </c>
      <c r="N466" s="6" t="s">
        <v>5024</v>
      </c>
      <c r="O466" s="6" t="s">
        <v>5025</v>
      </c>
      <c r="P466" s="6" t="s">
        <v>5026</v>
      </c>
      <c r="Q466" s="6" t="str">
        <f>IFERROR(LEFT(C466, FIND("|",C466)-1),C466)</f>
        <v>Home&amp;Kitchen</v>
      </c>
      <c r="R466" s="41">
        <f>E466*K466</f>
        <v>153589425</v>
      </c>
      <c r="S466" s="31">
        <f t="shared" si="31"/>
        <v>481123.5</v>
      </c>
      <c r="T466" s="6" t="str">
        <f>TRIM(RIGHT(C466,LEN(C466)-FIND("@",SUBSTITUTE(C466,"|","@",LEN(C466)-LEN(SUBSTITUTE(C466,"|",""))))))</f>
        <v>ElectricKettles</v>
      </c>
      <c r="U466" s="33">
        <v>1245</v>
      </c>
    </row>
    <row r="467" spans="1:21">
      <c r="A467" s="5" t="s">
        <v>5304</v>
      </c>
      <c r="B467" s="6" t="s">
        <v>5305</v>
      </c>
      <c r="C467" s="6" t="s">
        <v>5022</v>
      </c>
      <c r="D467" s="24">
        <v>1260</v>
      </c>
      <c r="E467" s="36">
        <v>1699</v>
      </c>
      <c r="F467" s="36" t="str">
        <f t="shared" si="28"/>
        <v>&gt;500</v>
      </c>
      <c r="G467" s="27">
        <v>0.26</v>
      </c>
      <c r="H467" s="27" t="str">
        <f t="shared" si="29"/>
        <v>25-50%</v>
      </c>
      <c r="I467" s="14" t="str">
        <f>IF(G467&lt;0.5,"&lt;50%","&gt;=50%")</f>
        <v>&lt;50%</v>
      </c>
      <c r="J467" s="21">
        <v>4.2</v>
      </c>
      <c r="K467" s="7">
        <v>2891</v>
      </c>
      <c r="L467" s="7">
        <f t="shared" si="30"/>
        <v>2</v>
      </c>
      <c r="M467" s="6" t="s">
        <v>5306</v>
      </c>
      <c r="N467" s="6" t="s">
        <v>5307</v>
      </c>
      <c r="O467" s="6" t="s">
        <v>5308</v>
      </c>
      <c r="P467" s="6" t="s">
        <v>5309</v>
      </c>
      <c r="Q467" s="6" t="str">
        <f>IFERROR(LEFT(C467, FIND("|",C467)-1),C467)</f>
        <v>Home&amp;Kitchen</v>
      </c>
      <c r="R467" s="41">
        <f>E467*K467</f>
        <v>4911809</v>
      </c>
      <c r="S467" s="31">
        <f t="shared" si="31"/>
        <v>12142.2</v>
      </c>
      <c r="T467" s="6" t="str">
        <f>TRIM(RIGHT(C467,LEN(C467)-FIND("@",SUBSTITUTE(C467,"|","@",LEN(C467)-LEN(SUBSTITUTE(C467,"|",""))))))</f>
        <v>ElectricKettles</v>
      </c>
      <c r="U467" s="33">
        <v>1699</v>
      </c>
    </row>
    <row r="468" spans="1:21">
      <c r="A468" s="5" t="s">
        <v>6386</v>
      </c>
      <c r="B468" s="6" t="s">
        <v>6387</v>
      </c>
      <c r="C468" s="6" t="s">
        <v>5243</v>
      </c>
      <c r="D468" s="24">
        <v>3299</v>
      </c>
      <c r="E468" s="36">
        <v>4995</v>
      </c>
      <c r="F468" s="36" t="str">
        <f t="shared" si="28"/>
        <v>&gt;500</v>
      </c>
      <c r="G468" s="27">
        <v>0.34</v>
      </c>
      <c r="H468" s="27" t="str">
        <f t="shared" si="29"/>
        <v>25-50%</v>
      </c>
      <c r="I468" s="14" t="str">
        <f>IF(G468&lt;0.5,"&lt;50%","&gt;=50%")</f>
        <v>&lt;50%</v>
      </c>
      <c r="J468" s="21">
        <v>3.8</v>
      </c>
      <c r="K468" s="7">
        <v>1393</v>
      </c>
      <c r="L468" s="7">
        <f t="shared" si="30"/>
        <v>2</v>
      </c>
      <c r="M468" s="6" t="s">
        <v>6388</v>
      </c>
      <c r="N468" s="6" t="s">
        <v>6389</v>
      </c>
      <c r="O468" s="6" t="s">
        <v>6390</v>
      </c>
      <c r="P468" s="6" t="s">
        <v>6391</v>
      </c>
      <c r="Q468" s="6" t="str">
        <f>IFERROR(LEFT(C468, FIND("|",C468)-1),C468)</f>
        <v>Home&amp;Kitchen</v>
      </c>
      <c r="R468" s="41">
        <f>E468*K468</f>
        <v>6958035</v>
      </c>
      <c r="S468" s="31">
        <f t="shared" si="31"/>
        <v>5293.4</v>
      </c>
      <c r="T468" s="6" t="str">
        <f>TRIM(RIGHT(C468,LEN(C468)-FIND("@",SUBSTITUTE(C468,"|","@",LEN(C468)-LEN(SUBSTITUTE(C468,"|",""))))))</f>
        <v>SteamIrons</v>
      </c>
      <c r="U468" s="33">
        <v>4995</v>
      </c>
    </row>
    <row r="469" spans="1:21">
      <c r="A469" s="5" t="s">
        <v>4174</v>
      </c>
      <c r="B469" s="6" t="s">
        <v>4175</v>
      </c>
      <c r="C469" s="6" t="s">
        <v>2855</v>
      </c>
      <c r="D469" s="24">
        <v>1490</v>
      </c>
      <c r="E469" s="36">
        <v>2295</v>
      </c>
      <c r="F469" s="36" t="str">
        <f t="shared" si="28"/>
        <v>&gt;500</v>
      </c>
      <c r="G469" s="27">
        <v>0.35</v>
      </c>
      <c r="H469" s="27" t="str">
        <f t="shared" si="29"/>
        <v>25-50%</v>
      </c>
      <c r="I469" s="14" t="str">
        <f>IF(G469&lt;0.5,"&lt;50%","&gt;=50%")</f>
        <v>&lt;50%</v>
      </c>
      <c r="J469" s="21">
        <v>4.5999999999999996</v>
      </c>
      <c r="K469" s="7">
        <v>10652</v>
      </c>
      <c r="L469" s="7">
        <f t="shared" si="30"/>
        <v>2</v>
      </c>
      <c r="M469" s="6" t="s">
        <v>4176</v>
      </c>
      <c r="N469" s="6" t="s">
        <v>4177</v>
      </c>
      <c r="O469" s="6" t="s">
        <v>4178</v>
      </c>
      <c r="P469" s="6" t="s">
        <v>4179</v>
      </c>
      <c r="Q469" s="6" t="str">
        <f>IFERROR(LEFT(C469, FIND("|",C469)-1),C469)</f>
        <v>Computers&amp;Accessories</v>
      </c>
      <c r="R469" s="41">
        <f>E469*K469</f>
        <v>24446340</v>
      </c>
      <c r="S469" s="31">
        <f t="shared" si="31"/>
        <v>48999.199999999997</v>
      </c>
      <c r="T469" s="6" t="str">
        <f>TRIM(RIGHT(C469,LEN(C469)-FIND("@",SUBSTITUTE(C469,"|","@",LEN(C469)-LEN(SUBSTITUTE(C469,"|",""))))))</f>
        <v>Mice</v>
      </c>
      <c r="U469" s="33">
        <v>2295</v>
      </c>
    </row>
    <row r="470" spans="1:21">
      <c r="A470" s="5" t="s">
        <v>4424</v>
      </c>
      <c r="B470" s="6" t="s">
        <v>4425</v>
      </c>
      <c r="C470" s="6" t="s">
        <v>1781</v>
      </c>
      <c r="D470" s="24">
        <v>900</v>
      </c>
      <c r="E470" s="36">
        <v>2499</v>
      </c>
      <c r="F470" s="36" t="str">
        <f t="shared" si="28"/>
        <v>&gt;500</v>
      </c>
      <c r="G470" s="27">
        <v>0.64</v>
      </c>
      <c r="H470" s="27" t="str">
        <f t="shared" si="29"/>
        <v>&gt;50%</v>
      </c>
      <c r="I470" s="14" t="str">
        <f>IF(G470&lt;0.5,"&lt;50%","&gt;=50%")</f>
        <v>&gt;=50%</v>
      </c>
      <c r="J470" s="21">
        <v>4</v>
      </c>
      <c r="K470" s="7">
        <v>36384</v>
      </c>
      <c r="L470" s="7">
        <f t="shared" si="30"/>
        <v>2</v>
      </c>
      <c r="M470" s="6" t="s">
        <v>4426</v>
      </c>
      <c r="N470" s="6" t="s">
        <v>2692</v>
      </c>
      <c r="O470" s="6" t="s">
        <v>2693</v>
      </c>
      <c r="P470" s="6" t="s">
        <v>2694</v>
      </c>
      <c r="Q470" s="6" t="str">
        <f>IFERROR(LEFT(C470, FIND("|",C470)-1),C470)</f>
        <v>Electronics</v>
      </c>
      <c r="R470" s="41">
        <f>E470*K470</f>
        <v>90923616</v>
      </c>
      <c r="S470" s="31">
        <f t="shared" si="31"/>
        <v>145536</v>
      </c>
      <c r="T470" s="6" t="str">
        <f>TRIM(RIGHT(C470,LEN(C470)-FIND("@",SUBSTITUTE(C470,"|","@",LEN(C470)-LEN(SUBSTITUTE(C470,"|",""))))))</f>
        <v>PowerBanks</v>
      </c>
      <c r="U470" s="33">
        <v>2499</v>
      </c>
    </row>
    <row r="471" spans="1:21">
      <c r="A471" s="5" t="s">
        <v>2886</v>
      </c>
      <c r="B471" s="6" t="s">
        <v>2887</v>
      </c>
      <c r="C471" s="6" t="s">
        <v>2888</v>
      </c>
      <c r="D471" s="24">
        <v>349</v>
      </c>
      <c r="E471" s="36">
        <v>1499</v>
      </c>
      <c r="F471" s="36" t="str">
        <f t="shared" si="28"/>
        <v>&gt;500</v>
      </c>
      <c r="G471" s="27">
        <v>0.77</v>
      </c>
      <c r="H471" s="27" t="str">
        <f t="shared" si="29"/>
        <v>&gt;50%</v>
      </c>
      <c r="I471" s="14" t="str">
        <f>IF(G471&lt;0.5,"&lt;50%","&gt;=50%")</f>
        <v>&gt;=50%</v>
      </c>
      <c r="J471" s="21">
        <v>4.3</v>
      </c>
      <c r="K471" s="7">
        <v>24791</v>
      </c>
      <c r="L471" s="7">
        <f t="shared" si="30"/>
        <v>2</v>
      </c>
      <c r="M471" s="6" t="s">
        <v>2889</v>
      </c>
      <c r="N471" s="6" t="s">
        <v>2890</v>
      </c>
      <c r="O471" s="6" t="s">
        <v>2891</v>
      </c>
      <c r="P471" s="6" t="s">
        <v>2892</v>
      </c>
      <c r="Q471" s="6" t="str">
        <f>IFERROR(LEFT(C471, FIND("|",C471)-1),C471)</f>
        <v>Computers&amp;Accessories</v>
      </c>
      <c r="R471" s="41">
        <f>E471*K471</f>
        <v>37161709</v>
      </c>
      <c r="S471" s="31">
        <f t="shared" si="31"/>
        <v>106601.29999999999</v>
      </c>
      <c r="T471" s="6" t="str">
        <f>TRIM(RIGHT(C471,LEN(C471)-FIND("@",SUBSTITUTE(C471,"|","@",LEN(C471)-LEN(SUBSTITUTE(C471,"|",""))))))</f>
        <v>NotebookComputerStands</v>
      </c>
      <c r="U471" s="33">
        <v>1499</v>
      </c>
    </row>
    <row r="472" spans="1:21">
      <c r="A472" s="5" t="s">
        <v>4573</v>
      </c>
      <c r="B472" s="6" t="s">
        <v>4574</v>
      </c>
      <c r="C472" s="6" t="s">
        <v>1834</v>
      </c>
      <c r="D472" s="24">
        <v>1679</v>
      </c>
      <c r="E472" s="36">
        <v>1999</v>
      </c>
      <c r="F472" s="36" t="str">
        <f t="shared" si="28"/>
        <v>&gt;500</v>
      </c>
      <c r="G472" s="27">
        <v>0.16</v>
      </c>
      <c r="H472" s="27" t="str">
        <f t="shared" si="29"/>
        <v>10-25%</v>
      </c>
      <c r="I472" s="14" t="str">
        <f>IF(G472&lt;0.5,"&lt;50%","&gt;=50%")</f>
        <v>&lt;50%</v>
      </c>
      <c r="J472" s="21">
        <v>4.0999999999999996</v>
      </c>
      <c r="K472" s="7">
        <v>72563</v>
      </c>
      <c r="L472" s="7">
        <f t="shared" si="30"/>
        <v>2</v>
      </c>
      <c r="M472" s="6" t="s">
        <v>4575</v>
      </c>
      <c r="N472" s="6" t="s">
        <v>4576</v>
      </c>
      <c r="O472" s="6" t="s">
        <v>4577</v>
      </c>
      <c r="P472" s="6" t="s">
        <v>4578</v>
      </c>
      <c r="Q472" s="6" t="str">
        <f>IFERROR(LEFT(C472, FIND("|",C472)-1),C472)</f>
        <v>Electronics</v>
      </c>
      <c r="R472" s="41">
        <f>E472*K472</f>
        <v>145053437</v>
      </c>
      <c r="S472" s="31">
        <f t="shared" si="31"/>
        <v>297508.3</v>
      </c>
      <c r="T472" s="6" t="str">
        <f>TRIM(RIGHT(C472,LEN(C472)-FIND("@",SUBSTITUTE(C472,"|","@",LEN(C472)-LEN(SUBSTITUTE(C472,"|",""))))))</f>
        <v>In-Ear</v>
      </c>
      <c r="U472" s="33">
        <v>1999</v>
      </c>
    </row>
    <row r="473" spans="1:21">
      <c r="A473" s="5" t="s">
        <v>265</v>
      </c>
      <c r="B473" s="6" t="s">
        <v>266</v>
      </c>
      <c r="C473" s="6" t="s">
        <v>13</v>
      </c>
      <c r="D473" s="24">
        <v>333</v>
      </c>
      <c r="E473" s="36">
        <v>999</v>
      </c>
      <c r="F473" s="36" t="str">
        <f t="shared" si="28"/>
        <v>&gt;500</v>
      </c>
      <c r="G473" s="27">
        <v>0.67</v>
      </c>
      <c r="H473" s="27" t="str">
        <f t="shared" si="29"/>
        <v>&gt;50%</v>
      </c>
      <c r="I473" s="14" t="str">
        <f>IF(G473&lt;0.5,"&lt;50%","&gt;=50%")</f>
        <v>&gt;=50%</v>
      </c>
      <c r="J473" s="21">
        <v>3.3</v>
      </c>
      <c r="K473" s="7">
        <v>9792</v>
      </c>
      <c r="L473" s="7">
        <f t="shared" si="30"/>
        <v>2</v>
      </c>
      <c r="M473" s="6" t="s">
        <v>267</v>
      </c>
      <c r="N473" s="6" t="s">
        <v>268</v>
      </c>
      <c r="O473" s="6" t="s">
        <v>269</v>
      </c>
      <c r="P473" s="6" t="s">
        <v>270</v>
      </c>
      <c r="Q473" s="6" t="str">
        <f>IFERROR(LEFT(C473, FIND("|",C473)-1),C473)</f>
        <v>Computers&amp;Accessories</v>
      </c>
      <c r="R473" s="41">
        <f>E473*K473</f>
        <v>9782208</v>
      </c>
      <c r="S473" s="31">
        <f t="shared" si="31"/>
        <v>32313.599999999999</v>
      </c>
      <c r="T473" s="6" t="str">
        <f>TRIM(RIGHT(C473,LEN(C473)-FIND("@",SUBSTITUTE(C473,"|","@",LEN(C473)-LEN(SUBSTITUTE(C473,"|",""))))))</f>
        <v>USBCables</v>
      </c>
      <c r="U473" s="33">
        <v>999</v>
      </c>
    </row>
    <row r="474" spans="1:21">
      <c r="A474" s="5" t="s">
        <v>217</v>
      </c>
      <c r="B474" s="6" t="s">
        <v>218</v>
      </c>
      <c r="C474" s="6" t="s">
        <v>13</v>
      </c>
      <c r="D474" s="24">
        <v>899</v>
      </c>
      <c r="E474" s="36">
        <v>1900</v>
      </c>
      <c r="F474" s="36" t="str">
        <f t="shared" si="28"/>
        <v>&gt;500</v>
      </c>
      <c r="G474" s="27">
        <v>0.53</v>
      </c>
      <c r="H474" s="27" t="str">
        <f t="shared" si="29"/>
        <v>&gt;50%</v>
      </c>
      <c r="I474" s="14" t="str">
        <f>IF(G474&lt;0.5,"&lt;50%","&gt;=50%")</f>
        <v>&gt;=50%</v>
      </c>
      <c r="J474" s="21">
        <v>4.4000000000000004</v>
      </c>
      <c r="K474" s="7">
        <v>13552</v>
      </c>
      <c r="L474" s="7">
        <f t="shared" si="30"/>
        <v>2</v>
      </c>
      <c r="M474" s="6" t="s">
        <v>219</v>
      </c>
      <c r="N474" s="6" t="s">
        <v>220</v>
      </c>
      <c r="O474" s="6" t="s">
        <v>221</v>
      </c>
      <c r="P474" s="6" t="s">
        <v>222</v>
      </c>
      <c r="Q474" s="6" t="str">
        <f>IFERROR(LEFT(C474, FIND("|",C474)-1),C474)</f>
        <v>Computers&amp;Accessories</v>
      </c>
      <c r="R474" s="41">
        <f>E474*K474</f>
        <v>25748800</v>
      </c>
      <c r="S474" s="31">
        <f t="shared" si="31"/>
        <v>59628.800000000003</v>
      </c>
      <c r="T474" s="6" t="str">
        <f>TRIM(RIGHT(C474,LEN(C474)-FIND("@",SUBSTITUTE(C474,"|","@",LEN(C474)-LEN(SUBSTITUTE(C474,"|",""))))))</f>
        <v>USBCables</v>
      </c>
      <c r="U474" s="33">
        <v>1900</v>
      </c>
    </row>
    <row r="475" spans="1:21">
      <c r="A475" s="5" t="s">
        <v>3460</v>
      </c>
      <c r="B475" s="6" t="s">
        <v>3461</v>
      </c>
      <c r="C475" s="6" t="s">
        <v>3462</v>
      </c>
      <c r="D475" s="24">
        <v>2499</v>
      </c>
      <c r="E475" s="36">
        <v>3299</v>
      </c>
      <c r="F475" s="36" t="str">
        <f t="shared" si="28"/>
        <v>&gt;500</v>
      </c>
      <c r="G475" s="27">
        <v>0.24</v>
      </c>
      <c r="H475" s="27" t="str">
        <f t="shared" si="29"/>
        <v>10-25%</v>
      </c>
      <c r="I475" s="14" t="str">
        <f>IF(G475&lt;0.5,"&lt;50%","&gt;=50%")</f>
        <v>&lt;50%</v>
      </c>
      <c r="J475" s="21">
        <v>4.2</v>
      </c>
      <c r="K475" s="7">
        <v>93112</v>
      </c>
      <c r="L475" s="7">
        <f t="shared" si="30"/>
        <v>2</v>
      </c>
      <c r="M475" s="6" t="s">
        <v>3463</v>
      </c>
      <c r="N475" s="6" t="s">
        <v>3464</v>
      </c>
      <c r="O475" s="6" t="s">
        <v>3465</v>
      </c>
      <c r="P475" s="6" t="s">
        <v>3466</v>
      </c>
      <c r="Q475" s="6" t="str">
        <f>IFERROR(LEFT(C475, FIND("|",C475)-1),C475)</f>
        <v>Electronics</v>
      </c>
      <c r="R475" s="41">
        <f>E475*K475</f>
        <v>307176488</v>
      </c>
      <c r="S475" s="31">
        <f t="shared" si="31"/>
        <v>391070.4</v>
      </c>
      <c r="T475" s="6" t="str">
        <f>TRIM(RIGHT(C475,LEN(C475)-FIND("@",SUBSTITUTE(C475,"|","@",LEN(C475)-LEN(SUBSTITUTE(C475,"|",""))))))</f>
        <v>DomeCameras</v>
      </c>
      <c r="U475" s="33">
        <v>3299</v>
      </c>
    </row>
    <row r="476" spans="1:21">
      <c r="A476" s="5" t="s">
        <v>7214</v>
      </c>
      <c r="B476" s="6" t="s">
        <v>7215</v>
      </c>
      <c r="C476" s="6" t="s">
        <v>5134</v>
      </c>
      <c r="D476" s="24">
        <v>1190</v>
      </c>
      <c r="E476" s="36">
        <v>2550</v>
      </c>
      <c r="F476" s="36" t="str">
        <f t="shared" si="28"/>
        <v>&gt;500</v>
      </c>
      <c r="G476" s="27">
        <v>0.53</v>
      </c>
      <c r="H476" s="27" t="str">
        <f t="shared" si="29"/>
        <v>&gt;50%</v>
      </c>
      <c r="I476" s="14" t="str">
        <f>IF(G476&lt;0.5,"&lt;50%","&gt;=50%")</f>
        <v>&gt;=50%</v>
      </c>
      <c r="J476" s="21">
        <v>3.8</v>
      </c>
      <c r="K476" s="7">
        <v>1181</v>
      </c>
      <c r="L476" s="7">
        <f t="shared" si="30"/>
        <v>2</v>
      </c>
      <c r="M476" s="6" t="s">
        <v>7216</v>
      </c>
      <c r="N476" s="6" t="s">
        <v>7217</v>
      </c>
      <c r="O476" s="6" t="s">
        <v>7218</v>
      </c>
      <c r="P476" s="6" t="s">
        <v>7219</v>
      </c>
      <c r="Q476" s="6" t="str">
        <f>IFERROR(LEFT(C476, FIND("|",C476)-1),C476)</f>
        <v>Home&amp;Kitchen</v>
      </c>
      <c r="R476" s="41">
        <f>E476*K476</f>
        <v>3011550</v>
      </c>
      <c r="S476" s="31">
        <f t="shared" si="31"/>
        <v>4487.8</v>
      </c>
      <c r="T476" s="6" t="str">
        <f>TRIM(RIGHT(C476,LEN(C476)-FIND("@",SUBSTITUTE(C476,"|","@",LEN(C476)-LEN(SUBSTITUTE(C476,"|",""))))))</f>
        <v>InstantWaterHeaters</v>
      </c>
      <c r="U476" s="33">
        <v>2550</v>
      </c>
    </row>
    <row r="477" spans="1:21">
      <c r="A477" s="5" t="s">
        <v>7425</v>
      </c>
      <c r="B477" s="6" t="s">
        <v>7426</v>
      </c>
      <c r="C477" s="6" t="s">
        <v>5113</v>
      </c>
      <c r="D477" s="24">
        <v>1745</v>
      </c>
      <c r="E477" s="36">
        <v>2400</v>
      </c>
      <c r="F477" s="36" t="str">
        <f t="shared" si="28"/>
        <v>&gt;500</v>
      </c>
      <c r="G477" s="27">
        <v>0.27</v>
      </c>
      <c r="H477" s="27" t="str">
        <f t="shared" si="29"/>
        <v>25-50%</v>
      </c>
      <c r="I477" s="14" t="str">
        <f>IF(G477&lt;0.5,"&lt;50%","&gt;=50%")</f>
        <v>&lt;50%</v>
      </c>
      <c r="J477" s="21">
        <v>4.2</v>
      </c>
      <c r="K477" s="7">
        <v>14160</v>
      </c>
      <c r="L477" s="7">
        <f t="shared" si="30"/>
        <v>2</v>
      </c>
      <c r="M477" s="6" t="s">
        <v>7427</v>
      </c>
      <c r="N477" s="6" t="s">
        <v>7428</v>
      </c>
      <c r="O477" s="6" t="s">
        <v>7429</v>
      </c>
      <c r="P477" s="6" t="s">
        <v>7430</v>
      </c>
      <c r="Q477" s="6" t="str">
        <f>IFERROR(LEFT(C477, FIND("|",C477)-1),C477)</f>
        <v>Home&amp;Kitchen</v>
      </c>
      <c r="R477" s="41">
        <f>E477*K477</f>
        <v>33984000</v>
      </c>
      <c r="S477" s="31">
        <f t="shared" si="31"/>
        <v>59472</v>
      </c>
      <c r="T477" s="6" t="str">
        <f>TRIM(RIGHT(C477,LEN(C477)-FIND("@",SUBSTITUTE(C477,"|","@",LEN(C477)-LEN(SUBSTITUTE(C477,"|",""))))))</f>
        <v>HandBlenders</v>
      </c>
      <c r="U477" s="33">
        <v>2400</v>
      </c>
    </row>
    <row r="478" spans="1:21">
      <c r="A478" s="5" t="s">
        <v>6661</v>
      </c>
      <c r="B478" s="6" t="s">
        <v>6662</v>
      </c>
      <c r="C478" s="6" t="s">
        <v>5268</v>
      </c>
      <c r="D478" s="24">
        <v>6525</v>
      </c>
      <c r="E478" s="36">
        <v>8820</v>
      </c>
      <c r="F478" s="36" t="str">
        <f t="shared" si="28"/>
        <v>&gt;500</v>
      </c>
      <c r="G478" s="27">
        <v>0.26</v>
      </c>
      <c r="H478" s="27" t="str">
        <f t="shared" si="29"/>
        <v>25-50%</v>
      </c>
      <c r="I478" s="14" t="str">
        <f>IF(G478&lt;0.5,"&lt;50%","&gt;=50%")</f>
        <v>&lt;50%</v>
      </c>
      <c r="J478" s="21">
        <v>4.5</v>
      </c>
      <c r="K478" s="7">
        <v>5137</v>
      </c>
      <c r="L478" s="7">
        <f t="shared" si="30"/>
        <v>2</v>
      </c>
      <c r="M478" s="6" t="s">
        <v>6663</v>
      </c>
      <c r="N478" s="6" t="s">
        <v>6664</v>
      </c>
      <c r="O478" s="6" t="s">
        <v>6665</v>
      </c>
      <c r="P478" s="6" t="s">
        <v>6666</v>
      </c>
      <c r="Q478" s="6" t="str">
        <f>IFERROR(LEFT(C478, FIND("|",C478)-1),C478)</f>
        <v>Home&amp;Kitchen</v>
      </c>
      <c r="R478" s="41">
        <f>E478*K478</f>
        <v>45308340</v>
      </c>
      <c r="S478" s="31">
        <f t="shared" si="31"/>
        <v>23116.5</v>
      </c>
      <c r="T478" s="6" t="str">
        <f>TRIM(RIGHT(C478,LEN(C478)-FIND("@",SUBSTITUTE(C478,"|","@",LEN(C478)-LEN(SUBSTITUTE(C478,"|",""))))))</f>
        <v>JuicerMixerGrinders</v>
      </c>
      <c r="U478" s="33">
        <v>8820</v>
      </c>
    </row>
    <row r="479" spans="1:21">
      <c r="A479" s="5" t="s">
        <v>6193</v>
      </c>
      <c r="B479" s="6" t="s">
        <v>6194</v>
      </c>
      <c r="C479" s="6" t="s">
        <v>5972</v>
      </c>
      <c r="D479" s="24">
        <v>8199</v>
      </c>
      <c r="E479" s="36">
        <v>16000</v>
      </c>
      <c r="F479" s="36" t="str">
        <f t="shared" si="28"/>
        <v>&gt;500</v>
      </c>
      <c r="G479" s="27">
        <v>0.49</v>
      </c>
      <c r="H479" s="27" t="str">
        <f t="shared" si="29"/>
        <v>25-50%</v>
      </c>
      <c r="I479" s="14" t="str">
        <f>IF(G479&lt;0.5,"&lt;50%","&gt;=50%")</f>
        <v>&lt;50%</v>
      </c>
      <c r="J479" s="21">
        <v>3.9</v>
      </c>
      <c r="K479" s="7">
        <v>18497</v>
      </c>
      <c r="L479" s="7">
        <f t="shared" si="30"/>
        <v>2</v>
      </c>
      <c r="M479" s="6" t="s">
        <v>6195</v>
      </c>
      <c r="N479" s="6" t="s">
        <v>6196</v>
      </c>
      <c r="O479" s="6" t="s">
        <v>6197</v>
      </c>
      <c r="P479" s="6" t="s">
        <v>6198</v>
      </c>
      <c r="Q479" s="6" t="str">
        <f>IFERROR(LEFT(C479, FIND("|",C479)-1),C479)</f>
        <v>Home&amp;Kitchen</v>
      </c>
      <c r="R479" s="41">
        <f>E479*K479</f>
        <v>295952000</v>
      </c>
      <c r="S479" s="31">
        <f t="shared" si="31"/>
        <v>72138.3</v>
      </c>
      <c r="T479" s="6" t="str">
        <f>TRIM(RIGHT(C479,LEN(C479)-FIND("@",SUBSTITUTE(C479,"|","@",LEN(C479)-LEN(SUBSTITUTE(C479,"|",""))))))</f>
        <v>WaterFilters&amp;Purifiers</v>
      </c>
      <c r="U479" s="33">
        <v>16000</v>
      </c>
    </row>
    <row r="480" spans="1:21">
      <c r="A480" s="5" t="s">
        <v>6327</v>
      </c>
      <c r="B480" s="6" t="s">
        <v>6328</v>
      </c>
      <c r="C480" s="6" t="s">
        <v>5088</v>
      </c>
      <c r="D480" s="24">
        <v>1999</v>
      </c>
      <c r="E480" s="36">
        <v>3300</v>
      </c>
      <c r="F480" s="36" t="str">
        <f t="shared" si="28"/>
        <v>&gt;500</v>
      </c>
      <c r="G480" s="27">
        <v>0.39</v>
      </c>
      <c r="H480" s="27" t="str">
        <f t="shared" si="29"/>
        <v>25-50%</v>
      </c>
      <c r="I480" s="14" t="str">
        <f>IF(G480&lt;0.5,"&lt;50%","&gt;=50%")</f>
        <v>&lt;50%</v>
      </c>
      <c r="J480" s="21">
        <v>4.2</v>
      </c>
      <c r="K480" s="7">
        <v>780</v>
      </c>
      <c r="L480" s="7">
        <f t="shared" si="30"/>
        <v>1</v>
      </c>
      <c r="M480" s="6" t="s">
        <v>6329</v>
      </c>
      <c r="N480" s="6" t="s">
        <v>6330</v>
      </c>
      <c r="O480" s="6" t="s">
        <v>6331</v>
      </c>
      <c r="P480" s="6" t="s">
        <v>6332</v>
      </c>
      <c r="Q480" s="6" t="str">
        <f>IFERROR(LEFT(C480, FIND("|",C480)-1),C480)</f>
        <v>Home&amp;Kitchen</v>
      </c>
      <c r="R480" s="41">
        <f>E480*K480</f>
        <v>2574000</v>
      </c>
      <c r="S480" s="31">
        <f t="shared" si="31"/>
        <v>3276</v>
      </c>
      <c r="T480" s="6" t="str">
        <f>TRIM(RIGHT(C480,LEN(C480)-FIND("@",SUBSTITUTE(C480,"|","@",LEN(C480)-LEN(SUBSTITUTE(C480,"|",""))))))</f>
        <v>InductionCooktop</v>
      </c>
      <c r="U480" s="33">
        <v>3300</v>
      </c>
    </row>
    <row r="481" spans="1:21">
      <c r="A481" s="5" t="s">
        <v>4791</v>
      </c>
      <c r="B481" s="6" t="s">
        <v>4792</v>
      </c>
      <c r="C481" s="6" t="s">
        <v>3462</v>
      </c>
      <c r="D481" s="24">
        <v>2299</v>
      </c>
      <c r="E481" s="36">
        <v>7500</v>
      </c>
      <c r="F481" s="36" t="str">
        <f t="shared" si="28"/>
        <v>&gt;500</v>
      </c>
      <c r="G481" s="27">
        <v>0.69</v>
      </c>
      <c r="H481" s="27" t="str">
        <f t="shared" si="29"/>
        <v>&gt;50%</v>
      </c>
      <c r="I481" s="14" t="str">
        <f>IF(G481&lt;0.5,"&lt;50%","&gt;=50%")</f>
        <v>&gt;=50%</v>
      </c>
      <c r="J481" s="21">
        <v>4.0999999999999996</v>
      </c>
      <c r="K481" s="7">
        <v>5554</v>
      </c>
      <c r="L481" s="7">
        <f t="shared" si="30"/>
        <v>2</v>
      </c>
      <c r="M481" s="6" t="s">
        <v>4793</v>
      </c>
      <c r="N481" s="6" t="s">
        <v>4794</v>
      </c>
      <c r="O481" s="6" t="s">
        <v>4795</v>
      </c>
      <c r="P481" s="6" t="s">
        <v>4796</v>
      </c>
      <c r="Q481" s="6" t="str">
        <f>IFERROR(LEFT(C481, FIND("|",C481)-1),C481)</f>
        <v>Electronics</v>
      </c>
      <c r="R481" s="41">
        <f>E481*K481</f>
        <v>41655000</v>
      </c>
      <c r="S481" s="31">
        <f t="shared" si="31"/>
        <v>22771.399999999998</v>
      </c>
      <c r="T481" s="6" t="str">
        <f>TRIM(RIGHT(C481,LEN(C481)-FIND("@",SUBSTITUTE(C481,"|","@",LEN(C481)-LEN(SUBSTITUTE(C481,"|",""))))))</f>
        <v>DomeCameras</v>
      </c>
      <c r="U481" s="33">
        <v>7500</v>
      </c>
    </row>
    <row r="482" spans="1:21">
      <c r="A482" s="5" t="s">
        <v>3642</v>
      </c>
      <c r="B482" s="6" t="s">
        <v>3643</v>
      </c>
      <c r="C482" s="6" t="s">
        <v>3644</v>
      </c>
      <c r="D482" s="24">
        <v>549</v>
      </c>
      <c r="E482" s="36">
        <v>999</v>
      </c>
      <c r="F482" s="36" t="str">
        <f t="shared" si="28"/>
        <v>&gt;500</v>
      </c>
      <c r="G482" s="27">
        <v>0.45</v>
      </c>
      <c r="H482" s="27" t="str">
        <f t="shared" si="29"/>
        <v>25-50%</v>
      </c>
      <c r="I482" s="14" t="str">
        <f>IF(G482&lt;0.5,"&lt;50%","&gt;=50%")</f>
        <v>&lt;50%</v>
      </c>
      <c r="J482" s="21">
        <v>4.3</v>
      </c>
      <c r="K482" s="7">
        <v>7758</v>
      </c>
      <c r="L482" s="7">
        <f t="shared" si="30"/>
        <v>2</v>
      </c>
      <c r="M482" s="6" t="s">
        <v>3645</v>
      </c>
      <c r="N482" s="6" t="s">
        <v>3646</v>
      </c>
      <c r="O482" s="6" t="s">
        <v>3647</v>
      </c>
      <c r="P482" s="6" t="s">
        <v>3648</v>
      </c>
      <c r="Q482" s="6" t="str">
        <f>IFERROR(LEFT(C482, FIND("|",C482)-1),C482)</f>
        <v>Computers&amp;Accessories</v>
      </c>
      <c r="R482" s="41">
        <f>E482*K482</f>
        <v>7750242</v>
      </c>
      <c r="S482" s="31">
        <f t="shared" si="31"/>
        <v>33359.4</v>
      </c>
      <c r="T482" s="6" t="str">
        <f>TRIM(RIGHT(C482,LEN(C482)-FIND("@",SUBSTITUTE(C482,"|","@",LEN(C482)-LEN(SUBSTITUTE(C482,"|",""))))))</f>
        <v>ExternalMemoryCardReaders</v>
      </c>
      <c r="U482" s="33">
        <v>999</v>
      </c>
    </row>
    <row r="483" spans="1:21">
      <c r="A483" s="5" t="s">
        <v>4344</v>
      </c>
      <c r="B483" s="6" t="s">
        <v>4345</v>
      </c>
      <c r="C483" s="6" t="s">
        <v>4156</v>
      </c>
      <c r="D483" s="24">
        <v>549</v>
      </c>
      <c r="E483" s="36">
        <v>2499</v>
      </c>
      <c r="F483" s="36" t="str">
        <f t="shared" si="28"/>
        <v>&gt;500</v>
      </c>
      <c r="G483" s="27">
        <v>0.78</v>
      </c>
      <c r="H483" s="27" t="str">
        <f t="shared" si="29"/>
        <v>&gt;50%</v>
      </c>
      <c r="I483" s="14" t="str">
        <f>IF(G483&lt;0.5,"&lt;50%","&gt;=50%")</f>
        <v>&gt;=50%</v>
      </c>
      <c r="J483" s="21">
        <v>4.3</v>
      </c>
      <c r="K483" s="7">
        <v>5556</v>
      </c>
      <c r="L483" s="7">
        <f t="shared" si="30"/>
        <v>2</v>
      </c>
      <c r="M483" s="6" t="s">
        <v>4346</v>
      </c>
      <c r="N483" s="6" t="s">
        <v>4347</v>
      </c>
      <c r="O483" s="6" t="s">
        <v>4348</v>
      </c>
      <c r="P483" s="6" t="s">
        <v>4349</v>
      </c>
      <c r="Q483" s="6" t="str">
        <f>IFERROR(LEFT(C483, FIND("|",C483)-1),C483)</f>
        <v>Computers&amp;Accessories</v>
      </c>
      <c r="R483" s="41">
        <f>E483*K483</f>
        <v>13884444</v>
      </c>
      <c r="S483" s="31">
        <f t="shared" si="31"/>
        <v>23890.799999999999</v>
      </c>
      <c r="T483" s="6" t="str">
        <f>TRIM(RIGHT(C483,LEN(C483)-FIND("@",SUBSTITUTE(C483,"|","@",LEN(C483)-LEN(SUBSTITUTE(C483,"|",""))))))</f>
        <v>Cases</v>
      </c>
      <c r="U483" s="33">
        <v>2499</v>
      </c>
    </row>
    <row r="484" spans="1:21">
      <c r="A484" s="5" t="s">
        <v>3429</v>
      </c>
      <c r="B484" s="6" t="s">
        <v>3430</v>
      </c>
      <c r="C484" s="6" t="s">
        <v>3237</v>
      </c>
      <c r="D484" s="24">
        <v>549</v>
      </c>
      <c r="E484" s="36">
        <v>999</v>
      </c>
      <c r="F484" s="36" t="str">
        <f t="shared" si="28"/>
        <v>&gt;500</v>
      </c>
      <c r="G484" s="27">
        <v>0.45</v>
      </c>
      <c r="H484" s="27" t="str">
        <f t="shared" si="29"/>
        <v>25-50%</v>
      </c>
      <c r="I484" s="14" t="str">
        <f>IF(G484&lt;0.5,"&lt;50%","&gt;=50%")</f>
        <v>&lt;50%</v>
      </c>
      <c r="J484" s="21">
        <v>3.9</v>
      </c>
      <c r="K484" s="7">
        <v>64705</v>
      </c>
      <c r="L484" s="7">
        <f t="shared" si="30"/>
        <v>2</v>
      </c>
      <c r="M484" s="6" t="s">
        <v>3431</v>
      </c>
      <c r="N484" s="6" t="s">
        <v>3432</v>
      </c>
      <c r="O484" s="6" t="s">
        <v>3433</v>
      </c>
      <c r="P484" s="6" t="s">
        <v>3434</v>
      </c>
      <c r="Q484" s="6" t="str">
        <f>IFERROR(LEFT(C484, FIND("|",C484)-1),C484)</f>
        <v>Electronics</v>
      </c>
      <c r="R484" s="41">
        <f>E484*K484</f>
        <v>64640295</v>
      </c>
      <c r="S484" s="31">
        <f t="shared" si="31"/>
        <v>252349.5</v>
      </c>
      <c r="T484" s="6" t="str">
        <f>TRIM(RIGHT(C484,LEN(C484)-FIND("@",SUBSTITUTE(C484,"|","@",LEN(C484)-LEN(SUBSTITUTE(C484,"|",""))))))</f>
        <v>BluetoothSpeakers</v>
      </c>
      <c r="U484" s="33">
        <v>999</v>
      </c>
    </row>
    <row r="485" spans="1:21">
      <c r="A485" s="5" t="s">
        <v>6830</v>
      </c>
      <c r="B485" s="6" t="s">
        <v>6831</v>
      </c>
      <c r="C485" s="6" t="s">
        <v>5343</v>
      </c>
      <c r="D485" s="24">
        <v>299</v>
      </c>
      <c r="E485" s="36">
        <v>595</v>
      </c>
      <c r="F485" s="36" t="str">
        <f t="shared" si="28"/>
        <v>&gt;500</v>
      </c>
      <c r="G485" s="27">
        <v>0.5</v>
      </c>
      <c r="H485" s="27" t="str">
        <f t="shared" si="29"/>
        <v>&gt;50%</v>
      </c>
      <c r="I485" s="14" t="str">
        <f>IF(G485&lt;0.5,"&lt;50%","&gt;=50%")</f>
        <v>&gt;=50%</v>
      </c>
      <c r="J485" s="21">
        <v>4</v>
      </c>
      <c r="K485" s="7">
        <v>314</v>
      </c>
      <c r="L485" s="7">
        <f t="shared" si="30"/>
        <v>1</v>
      </c>
      <c r="M485" s="6" t="s">
        <v>6832</v>
      </c>
      <c r="N485" s="6" t="s">
        <v>6833</v>
      </c>
      <c r="O485" s="6" t="s">
        <v>6834</v>
      </c>
      <c r="P485" s="6" t="s">
        <v>6835</v>
      </c>
      <c r="Q485" s="6" t="str">
        <f>IFERROR(LEFT(C485, FIND("|",C485)-1),C485)</f>
        <v>Home&amp;Kitchen</v>
      </c>
      <c r="R485" s="41">
        <f>E485*K485</f>
        <v>186830</v>
      </c>
      <c r="S485" s="31">
        <f t="shared" si="31"/>
        <v>1256</v>
      </c>
      <c r="T485" s="6" t="str">
        <f>TRIM(RIGHT(C485,LEN(C485)-FIND("@",SUBSTITUTE(C485,"|","@",LEN(C485)-LEN(SUBSTITUTE(C485,"|",""))))))</f>
        <v>SandwichMakers</v>
      </c>
      <c r="U485" s="33">
        <v>595</v>
      </c>
    </row>
    <row r="486" spans="1:21">
      <c r="A486" s="5" t="s">
        <v>5158</v>
      </c>
      <c r="B486" s="6" t="s">
        <v>5159</v>
      </c>
      <c r="C486" s="6" t="s">
        <v>5160</v>
      </c>
      <c r="D486" s="24">
        <v>1199</v>
      </c>
      <c r="E486" s="36">
        <v>2000</v>
      </c>
      <c r="F486" s="36" t="str">
        <f t="shared" si="28"/>
        <v>&gt;500</v>
      </c>
      <c r="G486" s="27">
        <v>0.4</v>
      </c>
      <c r="H486" s="27" t="str">
        <f t="shared" si="29"/>
        <v>25-50%</v>
      </c>
      <c r="I486" s="14" t="str">
        <f>IF(G486&lt;0.5,"&lt;50%","&gt;=50%")</f>
        <v>&lt;50%</v>
      </c>
      <c r="J486" s="21">
        <v>4</v>
      </c>
      <c r="K486" s="7">
        <v>14030</v>
      </c>
      <c r="L486" s="7">
        <f t="shared" si="30"/>
        <v>2</v>
      </c>
      <c r="M486" s="6" t="s">
        <v>5161</v>
      </c>
      <c r="N486" s="6" t="s">
        <v>5162</v>
      </c>
      <c r="O486" s="6" t="s">
        <v>5163</v>
      </c>
      <c r="P486" s="6" t="s">
        <v>5164</v>
      </c>
      <c r="Q486" s="6" t="str">
        <f>IFERROR(LEFT(C486, FIND("|",C486)-1),C486)</f>
        <v>Home&amp;Kitchen</v>
      </c>
      <c r="R486" s="41">
        <f>E486*K486</f>
        <v>28060000</v>
      </c>
      <c r="S486" s="31">
        <f t="shared" si="31"/>
        <v>56120</v>
      </c>
      <c r="T486" s="6" t="str">
        <f>TRIM(RIGHT(C486,LEN(C486)-FIND("@",SUBSTITUTE(C486,"|","@",LEN(C486)-LEN(SUBSTITUTE(C486,"|",""))))))</f>
        <v>Kettle&amp;ToasterSets</v>
      </c>
      <c r="U486" s="33">
        <v>2000</v>
      </c>
    </row>
    <row r="487" spans="1:21">
      <c r="A487" s="5" t="s">
        <v>7041</v>
      </c>
      <c r="B487" s="6" t="s">
        <v>7042</v>
      </c>
      <c r="C487" s="6" t="s">
        <v>5120</v>
      </c>
      <c r="D487" s="24">
        <v>645</v>
      </c>
      <c r="E487" s="36">
        <v>1100</v>
      </c>
      <c r="F487" s="36" t="str">
        <f t="shared" si="28"/>
        <v>&gt;500</v>
      </c>
      <c r="G487" s="27">
        <v>0.41</v>
      </c>
      <c r="H487" s="27" t="str">
        <f t="shared" si="29"/>
        <v>25-50%</v>
      </c>
      <c r="I487" s="14" t="str">
        <f>IF(G487&lt;0.5,"&lt;50%","&gt;=50%")</f>
        <v>&lt;50%</v>
      </c>
      <c r="J487" s="21">
        <v>4</v>
      </c>
      <c r="K487" s="7">
        <v>3271</v>
      </c>
      <c r="L487" s="7">
        <f t="shared" si="30"/>
        <v>2</v>
      </c>
      <c r="M487" s="6" t="s">
        <v>7043</v>
      </c>
      <c r="N487" s="6" t="s">
        <v>7044</v>
      </c>
      <c r="O487" s="6" t="s">
        <v>7045</v>
      </c>
      <c r="P487" s="6" t="s">
        <v>7046</v>
      </c>
      <c r="Q487" s="6" t="str">
        <f>IFERROR(LEFT(C487, FIND("|",C487)-1),C487)</f>
        <v>Home&amp;Kitchen</v>
      </c>
      <c r="R487" s="41">
        <f>E487*K487</f>
        <v>3598100</v>
      </c>
      <c r="S487" s="31">
        <f t="shared" si="31"/>
        <v>13084</v>
      </c>
      <c r="T487" s="6" t="str">
        <f>TRIM(RIGHT(C487,LEN(C487)-FIND("@",SUBSTITUTE(C487,"|","@",LEN(C487)-LEN(SUBSTITUTE(C487,"|",""))))))</f>
        <v>DryIrons</v>
      </c>
      <c r="U487" s="33">
        <v>1100</v>
      </c>
    </row>
    <row r="488" spans="1:21">
      <c r="A488" s="5" t="s">
        <v>827</v>
      </c>
      <c r="B488" s="6" t="s">
        <v>828</v>
      </c>
      <c r="C488" s="6" t="s">
        <v>13</v>
      </c>
      <c r="D488" s="24">
        <v>499</v>
      </c>
      <c r="E488" s="36">
        <v>1299</v>
      </c>
      <c r="F488" s="36" t="str">
        <f t="shared" si="28"/>
        <v>&gt;500</v>
      </c>
      <c r="G488" s="27">
        <v>0.62</v>
      </c>
      <c r="H488" s="27" t="str">
        <f t="shared" si="29"/>
        <v>&gt;50%</v>
      </c>
      <c r="I488" s="14" t="str">
        <f>IF(G488&lt;0.5,"&lt;50%","&gt;=50%")</f>
        <v>&gt;=50%</v>
      </c>
      <c r="J488" s="21">
        <v>4.3</v>
      </c>
      <c r="K488" s="7">
        <v>30411</v>
      </c>
      <c r="L488" s="7">
        <f t="shared" si="30"/>
        <v>2</v>
      </c>
      <c r="M488" s="6" t="s">
        <v>829</v>
      </c>
      <c r="N488" s="6" t="s">
        <v>57</v>
      </c>
      <c r="O488" s="6" t="s">
        <v>58</v>
      </c>
      <c r="P488" s="6" t="s">
        <v>59</v>
      </c>
      <c r="Q488" s="6" t="str">
        <f>IFERROR(LEFT(C488, FIND("|",C488)-1),C488)</f>
        <v>Computers&amp;Accessories</v>
      </c>
      <c r="R488" s="41">
        <f>E488*K488</f>
        <v>39503889</v>
      </c>
      <c r="S488" s="31">
        <f t="shared" si="31"/>
        <v>130767.29999999999</v>
      </c>
      <c r="T488" s="6" t="str">
        <f>TRIM(RIGHT(C488,LEN(C488)-FIND("@",SUBSTITUTE(C488,"|","@",LEN(C488)-LEN(SUBSTITUTE(C488,"|",""))))))</f>
        <v>USBCables</v>
      </c>
      <c r="U488" s="33">
        <v>1299</v>
      </c>
    </row>
    <row r="489" spans="1:21">
      <c r="A489" s="5" t="s">
        <v>4326</v>
      </c>
      <c r="B489" s="6" t="s">
        <v>4327</v>
      </c>
      <c r="C489" s="6" t="s">
        <v>3881</v>
      </c>
      <c r="D489" s="24">
        <v>599</v>
      </c>
      <c r="E489" s="36">
        <v>999</v>
      </c>
      <c r="F489" s="36" t="str">
        <f t="shared" si="28"/>
        <v>&gt;500</v>
      </c>
      <c r="G489" s="27">
        <v>0.4</v>
      </c>
      <c r="H489" s="27" t="str">
        <f t="shared" si="29"/>
        <v>25-50%</v>
      </c>
      <c r="I489" s="14" t="str">
        <f>IF(G489&lt;0.5,"&lt;50%","&gt;=50%")</f>
        <v>&lt;50%</v>
      </c>
      <c r="J489" s="21">
        <v>4</v>
      </c>
      <c r="K489" s="7">
        <v>7601</v>
      </c>
      <c r="L489" s="7">
        <f t="shared" si="30"/>
        <v>2</v>
      </c>
      <c r="M489" s="6" t="s">
        <v>4328</v>
      </c>
      <c r="N489" s="6" t="s">
        <v>4329</v>
      </c>
      <c r="O489" s="6" t="s">
        <v>4330</v>
      </c>
      <c r="P489" s="6" t="s">
        <v>4331</v>
      </c>
      <c r="Q489" s="6" t="str">
        <f>IFERROR(LEFT(C489, FIND("|",C489)-1),C489)</f>
        <v>Computers&amp;Accessories</v>
      </c>
      <c r="R489" s="41">
        <f>E489*K489</f>
        <v>7593399</v>
      </c>
      <c r="S489" s="31">
        <f t="shared" si="31"/>
        <v>30404</v>
      </c>
      <c r="T489" s="6" t="str">
        <f>TRIM(RIGHT(C489,LEN(C489)-FIND("@",SUBSTITUTE(C489,"|","@",LEN(C489)-LEN(SUBSTITUTE(C489,"|",""))))))</f>
        <v>CoolingPads</v>
      </c>
      <c r="U489" s="33">
        <v>999</v>
      </c>
    </row>
    <row r="490" spans="1:21">
      <c r="A490" s="5" t="s">
        <v>3582</v>
      </c>
      <c r="B490" s="6" t="s">
        <v>3583</v>
      </c>
      <c r="C490" s="6" t="s">
        <v>1762</v>
      </c>
      <c r="D490" s="24">
        <v>1499</v>
      </c>
      <c r="E490" s="36">
        <v>4999</v>
      </c>
      <c r="F490" s="36" t="str">
        <f t="shared" si="28"/>
        <v>&gt;500</v>
      </c>
      <c r="G490" s="27">
        <v>0.7</v>
      </c>
      <c r="H490" s="27" t="str">
        <f t="shared" si="29"/>
        <v>&gt;50%</v>
      </c>
      <c r="I490" s="14" t="str">
        <f>IF(G490&lt;0.5,"&lt;50%","&gt;=50%")</f>
        <v>&gt;=50%</v>
      </c>
      <c r="J490" s="21">
        <v>4</v>
      </c>
      <c r="K490" s="7">
        <v>92588</v>
      </c>
      <c r="L490" s="7">
        <f t="shared" si="30"/>
        <v>2</v>
      </c>
      <c r="M490" s="6" t="s">
        <v>3584</v>
      </c>
      <c r="N490" s="6" t="s">
        <v>2486</v>
      </c>
      <c r="O490" s="6" t="s">
        <v>2487</v>
      </c>
      <c r="P490" s="6" t="s">
        <v>2488</v>
      </c>
      <c r="Q490" s="6" t="str">
        <f>IFERROR(LEFT(C490, FIND("|",C490)-1),C490)</f>
        <v>Electronics</v>
      </c>
      <c r="R490" s="41">
        <f>E490*K490</f>
        <v>462847412</v>
      </c>
      <c r="S490" s="31">
        <f t="shared" si="31"/>
        <v>370352</v>
      </c>
      <c r="T490" s="6" t="str">
        <f>TRIM(RIGHT(C490,LEN(C490)-FIND("@",SUBSTITUTE(C490,"|","@",LEN(C490)-LEN(SUBSTITUTE(C490,"|",""))))))</f>
        <v>SmartWatches</v>
      </c>
      <c r="U490" s="33">
        <v>4999</v>
      </c>
    </row>
    <row r="491" spans="1:21">
      <c r="A491" s="5" t="s">
        <v>1193</v>
      </c>
      <c r="B491" s="6" t="s">
        <v>1194</v>
      </c>
      <c r="C491" s="6" t="s">
        <v>1195</v>
      </c>
      <c r="D491" s="24">
        <v>1249</v>
      </c>
      <c r="E491" s="36">
        <v>2299</v>
      </c>
      <c r="F491" s="36" t="str">
        <f t="shared" si="28"/>
        <v>&gt;500</v>
      </c>
      <c r="G491" s="27">
        <v>0.46</v>
      </c>
      <c r="H491" s="27" t="str">
        <f t="shared" si="29"/>
        <v>25-50%</v>
      </c>
      <c r="I491" s="14" t="str">
        <f>IF(G491&lt;0.5,"&lt;50%","&gt;=50%")</f>
        <v>&lt;50%</v>
      </c>
      <c r="J491" s="21">
        <v>4.3</v>
      </c>
      <c r="K491" s="7">
        <v>7636</v>
      </c>
      <c r="L491" s="7">
        <f t="shared" si="30"/>
        <v>2</v>
      </c>
      <c r="M491" s="6" t="s">
        <v>1196</v>
      </c>
      <c r="N491" s="6" t="s">
        <v>1197</v>
      </c>
      <c r="O491" s="6" t="s">
        <v>1198</v>
      </c>
      <c r="P491" s="6" t="s">
        <v>1199</v>
      </c>
      <c r="Q491" s="6" t="str">
        <f>IFERROR(LEFT(C491, FIND("|",C491)-1),C491)</f>
        <v>Electronics</v>
      </c>
      <c r="R491" s="41">
        <f>E491*K491</f>
        <v>17555164</v>
      </c>
      <c r="S491" s="31">
        <f t="shared" si="31"/>
        <v>32834.799999999996</v>
      </c>
      <c r="T491" s="6" t="str">
        <f>TRIM(RIGHT(C491,LEN(C491)-FIND("@",SUBSTITUTE(C491,"|","@",LEN(C491)-LEN(SUBSTITUTE(C491,"|",""))))))</f>
        <v>SatelliteReceivers</v>
      </c>
      <c r="U491" s="33">
        <v>2299</v>
      </c>
    </row>
    <row r="492" spans="1:21">
      <c r="A492" s="5" t="s">
        <v>3635</v>
      </c>
      <c r="B492" s="6" t="s">
        <v>3636</v>
      </c>
      <c r="C492" s="6" t="s">
        <v>3637</v>
      </c>
      <c r="D492" s="24">
        <v>449</v>
      </c>
      <c r="E492" s="36">
        <v>999</v>
      </c>
      <c r="F492" s="36" t="str">
        <f t="shared" si="28"/>
        <v>&gt;500</v>
      </c>
      <c r="G492" s="27">
        <v>0.55000000000000004</v>
      </c>
      <c r="H492" s="27" t="str">
        <f t="shared" si="29"/>
        <v>&gt;50%</v>
      </c>
      <c r="I492" s="14" t="str">
        <f>IF(G492&lt;0.5,"&lt;50%","&gt;=50%")</f>
        <v>&gt;=50%</v>
      </c>
      <c r="J492" s="21">
        <v>4.4000000000000004</v>
      </c>
      <c r="K492" s="7">
        <v>9940</v>
      </c>
      <c r="L492" s="7">
        <f t="shared" si="30"/>
        <v>2</v>
      </c>
      <c r="M492" s="6" t="s">
        <v>3638</v>
      </c>
      <c r="N492" s="6" t="s">
        <v>3639</v>
      </c>
      <c r="O492" s="6" t="s">
        <v>3640</v>
      </c>
      <c r="P492" s="6" t="s">
        <v>3641</v>
      </c>
      <c r="Q492" s="6" t="str">
        <f>IFERROR(LEFT(C492, FIND("|",C492)-1),C492)</f>
        <v>Computers&amp;Accessories</v>
      </c>
      <c r="R492" s="41">
        <f>E492*K492</f>
        <v>9930060</v>
      </c>
      <c r="S492" s="31">
        <f t="shared" si="31"/>
        <v>43736</v>
      </c>
      <c r="T492" s="6" t="str">
        <f>TRIM(RIGHT(C492,LEN(C492)-FIND("@",SUBSTITUTE(C492,"|","@",LEN(C492)-LEN(SUBSTITUTE(C492,"|",""))))))</f>
        <v>LaptopSleeves&amp;Slipcases</v>
      </c>
      <c r="U492" s="33">
        <v>999</v>
      </c>
    </row>
    <row r="493" spans="1:21">
      <c r="A493" s="5" t="s">
        <v>3873</v>
      </c>
      <c r="B493" s="6" t="s">
        <v>3874</v>
      </c>
      <c r="C493" s="6" t="s">
        <v>3637</v>
      </c>
      <c r="D493" s="24">
        <v>449</v>
      </c>
      <c r="E493" s="36">
        <v>999</v>
      </c>
      <c r="F493" s="36" t="str">
        <f t="shared" si="28"/>
        <v>&gt;500</v>
      </c>
      <c r="G493" s="27">
        <v>0.55000000000000004</v>
      </c>
      <c r="H493" s="27" t="str">
        <f t="shared" si="29"/>
        <v>&gt;50%</v>
      </c>
      <c r="I493" s="14" t="str">
        <f>IF(G493&lt;0.5,"&lt;50%","&gt;=50%")</f>
        <v>&gt;=50%</v>
      </c>
      <c r="J493" s="21">
        <v>4.3</v>
      </c>
      <c r="K493" s="7">
        <v>11330</v>
      </c>
      <c r="L493" s="7">
        <f t="shared" si="30"/>
        <v>2</v>
      </c>
      <c r="M493" s="6" t="s">
        <v>3875</v>
      </c>
      <c r="N493" s="6" t="s">
        <v>3876</v>
      </c>
      <c r="O493" s="6" t="s">
        <v>3877</v>
      </c>
      <c r="P493" s="6" t="s">
        <v>3878</v>
      </c>
      <c r="Q493" s="6" t="str">
        <f>IFERROR(LEFT(C493, FIND("|",C493)-1),C493)</f>
        <v>Computers&amp;Accessories</v>
      </c>
      <c r="R493" s="41">
        <f>E493*K493</f>
        <v>11318670</v>
      </c>
      <c r="S493" s="31">
        <f t="shared" si="31"/>
        <v>48719</v>
      </c>
      <c r="T493" s="6" t="str">
        <f>TRIM(RIGHT(C493,LEN(C493)-FIND("@",SUBSTITUTE(C493,"|","@",LEN(C493)-LEN(SUBSTITUTE(C493,"|",""))))))</f>
        <v>LaptopSleeves&amp;Slipcases</v>
      </c>
      <c r="U493" s="33">
        <v>999</v>
      </c>
    </row>
    <row r="494" spans="1:21">
      <c r="A494" s="5" t="s">
        <v>4543</v>
      </c>
      <c r="B494" s="6" t="s">
        <v>4544</v>
      </c>
      <c r="C494" s="6" t="s">
        <v>3637</v>
      </c>
      <c r="D494" s="24">
        <v>449</v>
      </c>
      <c r="E494" s="36">
        <v>999</v>
      </c>
      <c r="F494" s="36" t="str">
        <f t="shared" si="28"/>
        <v>&gt;500</v>
      </c>
      <c r="G494" s="27">
        <v>0.55000000000000004</v>
      </c>
      <c r="H494" s="27" t="str">
        <f t="shared" si="29"/>
        <v>&gt;50%</v>
      </c>
      <c r="I494" s="14" t="str">
        <f>IF(G494&lt;0.5,"&lt;50%","&gt;=50%")</f>
        <v>&gt;=50%</v>
      </c>
      <c r="J494" s="21">
        <v>4.3</v>
      </c>
      <c r="K494" s="7">
        <v>9701</v>
      </c>
      <c r="L494" s="7">
        <f t="shared" si="30"/>
        <v>2</v>
      </c>
      <c r="M494" s="6" t="s">
        <v>4545</v>
      </c>
      <c r="N494" s="6" t="s">
        <v>4546</v>
      </c>
      <c r="O494" s="6" t="s">
        <v>4547</v>
      </c>
      <c r="P494" s="6" t="s">
        <v>4548</v>
      </c>
      <c r="Q494" s="6" t="str">
        <f>IFERROR(LEFT(C494, FIND("|",C494)-1),C494)</f>
        <v>Computers&amp;Accessories</v>
      </c>
      <c r="R494" s="41">
        <f>E494*K494</f>
        <v>9691299</v>
      </c>
      <c r="S494" s="31">
        <f t="shared" si="31"/>
        <v>41714.299999999996</v>
      </c>
      <c r="T494" s="6" t="str">
        <f>TRIM(RIGHT(C494,LEN(C494)-FIND("@",SUBSTITUTE(C494,"|","@",LEN(C494)-LEN(SUBSTITUTE(C494,"|",""))))))</f>
        <v>LaptopSleeves&amp;Slipcases</v>
      </c>
      <c r="U494" s="33">
        <v>999</v>
      </c>
    </row>
    <row r="495" spans="1:21">
      <c r="A495" s="5" t="s">
        <v>3512</v>
      </c>
      <c r="B495" s="6" t="s">
        <v>3513</v>
      </c>
      <c r="C495" s="6" t="s">
        <v>3514</v>
      </c>
      <c r="D495" s="24">
        <v>399</v>
      </c>
      <c r="E495" s="36">
        <v>1499</v>
      </c>
      <c r="F495" s="36" t="str">
        <f t="shared" si="28"/>
        <v>&gt;500</v>
      </c>
      <c r="G495" s="27">
        <v>0.73</v>
      </c>
      <c r="H495" s="27" t="str">
        <f t="shared" si="29"/>
        <v>&gt;50%</v>
      </c>
      <c r="I495" s="14" t="str">
        <f>IF(G495&lt;0.5,"&lt;50%","&gt;=50%")</f>
        <v>&gt;=50%</v>
      </c>
      <c r="J495" s="21">
        <v>4.0999999999999996</v>
      </c>
      <c r="K495" s="7">
        <v>5730</v>
      </c>
      <c r="L495" s="7">
        <f t="shared" si="30"/>
        <v>2</v>
      </c>
      <c r="M495" s="6" t="s">
        <v>3515</v>
      </c>
      <c r="N495" s="6" t="s">
        <v>3516</v>
      </c>
      <c r="O495" s="6" t="s">
        <v>3517</v>
      </c>
      <c r="P495" s="6" t="s">
        <v>3518</v>
      </c>
      <c r="Q495" s="6" t="str">
        <f>IFERROR(LEFT(C495, FIND("|",C495)-1),C495)</f>
        <v>Computers&amp;Accessories</v>
      </c>
      <c r="R495" s="41">
        <f>E495*K495</f>
        <v>8589270</v>
      </c>
      <c r="S495" s="31">
        <f t="shared" si="31"/>
        <v>23492.999999999996</v>
      </c>
      <c r="T495" s="6" t="str">
        <f>TRIM(RIGHT(C495,LEN(C495)-FIND("@",SUBSTITUTE(C495,"|","@",LEN(C495)-LEN(SUBSTITUTE(C495,"|",""))))))</f>
        <v>ScreenProtectors</v>
      </c>
      <c r="U495" s="33">
        <v>1499</v>
      </c>
    </row>
    <row r="496" spans="1:21">
      <c r="A496" s="5" t="s">
        <v>5879</v>
      </c>
      <c r="B496" s="6" t="s">
        <v>5880</v>
      </c>
      <c r="C496" s="6" t="s">
        <v>5881</v>
      </c>
      <c r="D496" s="24">
        <v>5499</v>
      </c>
      <c r="E496" s="36">
        <v>9999</v>
      </c>
      <c r="F496" s="36" t="str">
        <f t="shared" si="28"/>
        <v>&gt;500</v>
      </c>
      <c r="G496" s="27">
        <v>0.45</v>
      </c>
      <c r="H496" s="27" t="str">
        <f t="shared" si="29"/>
        <v>25-50%</v>
      </c>
      <c r="I496" s="14" t="str">
        <f>IF(G496&lt;0.5,"&lt;50%","&gt;=50%")</f>
        <v>&lt;50%</v>
      </c>
      <c r="J496" s="21">
        <v>3.8</v>
      </c>
      <c r="K496" s="7">
        <v>4353</v>
      </c>
      <c r="L496" s="7">
        <f t="shared" si="30"/>
        <v>2</v>
      </c>
      <c r="M496" s="6" t="s">
        <v>5882</v>
      </c>
      <c r="N496" s="6" t="s">
        <v>5883</v>
      </c>
      <c r="O496" s="6" t="s">
        <v>5884</v>
      </c>
      <c r="P496" s="6" t="s">
        <v>5885</v>
      </c>
      <c r="Q496" s="6" t="str">
        <f>IFERROR(LEFT(C496, FIND("|",C496)-1),C496)</f>
        <v>Home&amp;Kitchen</v>
      </c>
      <c r="R496" s="41">
        <f>E496*K496</f>
        <v>43525647</v>
      </c>
      <c r="S496" s="31">
        <f t="shared" si="31"/>
        <v>16541.399999999998</v>
      </c>
      <c r="T496" s="6" t="str">
        <f>TRIM(RIGHT(C496,LEN(C496)-FIND("@",SUBSTITUTE(C496,"|","@",LEN(C496)-LEN(SUBSTITUTE(C496,"|",""))))))</f>
        <v>Wet-DryVacuums</v>
      </c>
      <c r="U496" s="33">
        <v>9999</v>
      </c>
    </row>
    <row r="497" spans="1:21">
      <c r="A497" s="5" t="s">
        <v>4154</v>
      </c>
      <c r="B497" s="6" t="s">
        <v>4155</v>
      </c>
      <c r="C497" s="6" t="s">
        <v>4156</v>
      </c>
      <c r="D497" s="24">
        <v>549</v>
      </c>
      <c r="E497" s="36">
        <v>1499</v>
      </c>
      <c r="F497" s="36" t="str">
        <f t="shared" si="28"/>
        <v>&gt;500</v>
      </c>
      <c r="G497" s="27">
        <v>0.63</v>
      </c>
      <c r="H497" s="27" t="str">
        <f t="shared" si="29"/>
        <v>&gt;50%</v>
      </c>
      <c r="I497" s="14" t="str">
        <f>IF(G497&lt;0.5,"&lt;50%","&gt;=50%")</f>
        <v>&gt;=50%</v>
      </c>
      <c r="J497" s="21">
        <v>4.3</v>
      </c>
      <c r="K497" s="7">
        <v>11006</v>
      </c>
      <c r="L497" s="7">
        <f t="shared" si="30"/>
        <v>2</v>
      </c>
      <c r="M497" s="6" t="s">
        <v>4157</v>
      </c>
      <c r="N497" s="6" t="s">
        <v>4158</v>
      </c>
      <c r="O497" s="6" t="s">
        <v>4159</v>
      </c>
      <c r="P497" s="6" t="s">
        <v>4160</v>
      </c>
      <c r="Q497" s="6" t="str">
        <f>IFERROR(LEFT(C497, FIND("|",C497)-1),C497)</f>
        <v>Computers&amp;Accessories</v>
      </c>
      <c r="R497" s="41">
        <f>E497*K497</f>
        <v>16497994</v>
      </c>
      <c r="S497" s="31">
        <f t="shared" si="31"/>
        <v>47325.799999999996</v>
      </c>
      <c r="T497" s="6" t="str">
        <f>TRIM(RIGHT(C497,LEN(C497)-FIND("@",SUBSTITUTE(C497,"|","@",LEN(C497)-LEN(SUBSTITUTE(C497,"|",""))))))</f>
        <v>Cases</v>
      </c>
      <c r="U497" s="33">
        <v>1499</v>
      </c>
    </row>
    <row r="498" spans="1:21">
      <c r="A498" s="5" t="s">
        <v>6703</v>
      </c>
      <c r="B498" s="6" t="s">
        <v>6704</v>
      </c>
      <c r="C498" s="6" t="s">
        <v>5485</v>
      </c>
      <c r="D498" s="24">
        <v>1099</v>
      </c>
      <c r="E498" s="36">
        <v>1990</v>
      </c>
      <c r="F498" s="36" t="str">
        <f t="shared" si="28"/>
        <v>&gt;500</v>
      </c>
      <c r="G498" s="27">
        <v>0.45</v>
      </c>
      <c r="H498" s="27" t="str">
        <f t="shared" si="29"/>
        <v>25-50%</v>
      </c>
      <c r="I498" s="14" t="str">
        <f>IF(G498&lt;0.5,"&lt;50%","&gt;=50%")</f>
        <v>&lt;50%</v>
      </c>
      <c r="J498" s="21">
        <v>3.9</v>
      </c>
      <c r="K498" s="7">
        <v>5911</v>
      </c>
      <c r="L498" s="7">
        <f t="shared" si="30"/>
        <v>2</v>
      </c>
      <c r="M498" s="6" t="s">
        <v>6705</v>
      </c>
      <c r="N498" s="6" t="s">
        <v>6706</v>
      </c>
      <c r="O498" s="6" t="s">
        <v>6707</v>
      </c>
      <c r="P498" s="6" t="s">
        <v>6708</v>
      </c>
      <c r="Q498" s="6" t="str">
        <f>IFERROR(LEFT(C498, FIND("|",C498)-1),C498)</f>
        <v>Home&amp;Kitchen</v>
      </c>
      <c r="R498" s="41">
        <f>E498*K498</f>
        <v>11762890</v>
      </c>
      <c r="S498" s="31">
        <f t="shared" si="31"/>
        <v>23052.899999999998</v>
      </c>
      <c r="T498" s="6" t="str">
        <f>TRIM(RIGHT(C498,LEN(C498)-FIND("@",SUBSTITUTE(C498,"|","@",LEN(C498)-LEN(SUBSTITUTE(C498,"|",""))))))</f>
        <v>CeilingFans</v>
      </c>
      <c r="U498" s="33">
        <v>1990</v>
      </c>
    </row>
    <row r="499" spans="1:21">
      <c r="A499" s="5" t="s">
        <v>3950</v>
      </c>
      <c r="B499" s="6" t="s">
        <v>3951</v>
      </c>
      <c r="C499" s="6" t="s">
        <v>3193</v>
      </c>
      <c r="D499" s="24">
        <v>1499</v>
      </c>
      <c r="E499" s="36">
        <v>2999</v>
      </c>
      <c r="F499" s="36" t="str">
        <f t="shared" si="28"/>
        <v>&gt;500</v>
      </c>
      <c r="G499" s="27">
        <v>0.5</v>
      </c>
      <c r="H499" s="27" t="str">
        <f t="shared" si="29"/>
        <v>&gt;50%</v>
      </c>
      <c r="I499" s="14" t="str">
        <f>IF(G499&lt;0.5,"&lt;50%","&gt;=50%")</f>
        <v>&gt;=50%</v>
      </c>
      <c r="J499" s="21">
        <v>4.5</v>
      </c>
      <c r="K499" s="7">
        <v>8656</v>
      </c>
      <c r="L499" s="7">
        <f t="shared" si="30"/>
        <v>2</v>
      </c>
      <c r="M499" s="6" t="s">
        <v>3952</v>
      </c>
      <c r="N499" s="6" t="s">
        <v>3953</v>
      </c>
      <c r="O499" s="6" t="s">
        <v>3954</v>
      </c>
      <c r="P499" s="6" t="s">
        <v>3955</v>
      </c>
      <c r="Q499" s="6" t="str">
        <f>IFERROR(LEFT(C499, FIND("|",C499)-1),C499)</f>
        <v>Computers&amp;Accessories</v>
      </c>
      <c r="R499" s="41">
        <f>E499*K499</f>
        <v>25959344</v>
      </c>
      <c r="S499" s="31">
        <f t="shared" si="31"/>
        <v>38952</v>
      </c>
      <c r="T499" s="6" t="str">
        <f>TRIM(RIGHT(C499,LEN(C499)-FIND("@",SUBSTITUTE(C499,"|","@",LEN(C499)-LEN(SUBSTITUTE(C499,"|",""))))))</f>
        <v>Routers</v>
      </c>
      <c r="U499" s="33">
        <v>2999</v>
      </c>
    </row>
    <row r="500" spans="1:21">
      <c r="A500" s="5" t="s">
        <v>1067</v>
      </c>
      <c r="B500" s="6" t="s">
        <v>1068</v>
      </c>
      <c r="C500" s="6" t="s">
        <v>282</v>
      </c>
      <c r="D500" s="24">
        <v>239</v>
      </c>
      <c r="E500" s="36">
        <v>699</v>
      </c>
      <c r="F500" s="36" t="str">
        <f t="shared" si="28"/>
        <v>&gt;500</v>
      </c>
      <c r="G500" s="27">
        <v>0.66</v>
      </c>
      <c r="H500" s="27" t="str">
        <f t="shared" si="29"/>
        <v>&gt;50%</v>
      </c>
      <c r="I500" s="14" t="str">
        <f>IF(G500&lt;0.5,"&lt;50%","&gt;=50%")</f>
        <v>&gt;=50%</v>
      </c>
      <c r="J500" s="21">
        <v>4.4000000000000004</v>
      </c>
      <c r="K500" s="7">
        <v>2640</v>
      </c>
      <c r="L500" s="7">
        <f t="shared" si="30"/>
        <v>2</v>
      </c>
      <c r="M500" s="6" t="s">
        <v>1069</v>
      </c>
      <c r="N500" s="6" t="s">
        <v>1070</v>
      </c>
      <c r="O500" s="6" t="s">
        <v>1071</v>
      </c>
      <c r="P500" s="6" t="s">
        <v>1072</v>
      </c>
      <c r="Q500" s="6" t="str">
        <f>IFERROR(LEFT(C500, FIND("|",C500)-1),C500)</f>
        <v>Electronics</v>
      </c>
      <c r="R500" s="41">
        <f>E500*K500</f>
        <v>1845360</v>
      </c>
      <c r="S500" s="31">
        <f t="shared" si="31"/>
        <v>11616.000000000002</v>
      </c>
      <c r="T500" s="6" t="str">
        <f>TRIM(RIGHT(C500,LEN(C500)-FIND("@",SUBSTITUTE(C500,"|","@",LEN(C500)-LEN(SUBSTITUTE(C500,"|",""))))))</f>
        <v>RemoteControls</v>
      </c>
      <c r="U500" s="33">
        <v>699</v>
      </c>
    </row>
    <row r="501" spans="1:21">
      <c r="A501" s="5" t="s">
        <v>5963</v>
      </c>
      <c r="B501" s="6" t="s">
        <v>5964</v>
      </c>
      <c r="C501" s="6" t="s">
        <v>5965</v>
      </c>
      <c r="D501" s="24">
        <v>9970</v>
      </c>
      <c r="E501" s="36">
        <v>12999</v>
      </c>
      <c r="F501" s="36" t="str">
        <f t="shared" si="28"/>
        <v>&gt;500</v>
      </c>
      <c r="G501" s="27">
        <v>0.23</v>
      </c>
      <c r="H501" s="27" t="str">
        <f t="shared" si="29"/>
        <v>10-25%</v>
      </c>
      <c r="I501" s="14" t="str">
        <f>IF(G501&lt;0.5,"&lt;50%","&gt;=50%")</f>
        <v>&lt;50%</v>
      </c>
      <c r="J501" s="21">
        <v>4.3</v>
      </c>
      <c r="K501" s="7">
        <v>4049</v>
      </c>
      <c r="L501" s="7">
        <f t="shared" si="30"/>
        <v>2</v>
      </c>
      <c r="M501" s="6" t="s">
        <v>5966</v>
      </c>
      <c r="N501" s="6" t="s">
        <v>5967</v>
      </c>
      <c r="O501" s="6" t="s">
        <v>5968</v>
      </c>
      <c r="P501" s="6" t="s">
        <v>5969</v>
      </c>
      <c r="Q501" s="6" t="str">
        <f>IFERROR(LEFT(C501, FIND("|",C501)-1),C501)</f>
        <v>Home&amp;Kitchen</v>
      </c>
      <c r="R501" s="41">
        <f>E501*K501</f>
        <v>52632951</v>
      </c>
      <c r="S501" s="31">
        <f t="shared" si="31"/>
        <v>17410.7</v>
      </c>
      <c r="T501" s="6" t="str">
        <f>TRIM(RIGHT(C501,LEN(C501)-FIND("@",SUBSTITUTE(C501,"|","@",LEN(C501)-LEN(SUBSTITUTE(C501,"|",""))))))</f>
        <v>HEPAAirPurifiers</v>
      </c>
      <c r="U501" s="33">
        <v>12999</v>
      </c>
    </row>
    <row r="502" spans="1:21">
      <c r="A502" s="5" t="s">
        <v>6410</v>
      </c>
      <c r="B502" s="6" t="s">
        <v>6411</v>
      </c>
      <c r="C502" s="6" t="s">
        <v>5236</v>
      </c>
      <c r="D502" s="24">
        <v>351</v>
      </c>
      <c r="E502" s="36">
        <v>1099</v>
      </c>
      <c r="F502" s="36" t="str">
        <f t="shared" si="28"/>
        <v>&gt;500</v>
      </c>
      <c r="G502" s="27">
        <v>0.68</v>
      </c>
      <c r="H502" s="27" t="str">
        <f t="shared" si="29"/>
        <v>&gt;50%</v>
      </c>
      <c r="I502" s="14" t="str">
        <f>IF(G502&lt;0.5,"&lt;50%","&gt;=50%")</f>
        <v>&gt;=50%</v>
      </c>
      <c r="J502" s="21">
        <v>3.7</v>
      </c>
      <c r="K502" s="7">
        <v>1470</v>
      </c>
      <c r="L502" s="7">
        <f t="shared" si="30"/>
        <v>2</v>
      </c>
      <c r="M502" s="6" t="s">
        <v>6412</v>
      </c>
      <c r="N502" s="6" t="s">
        <v>6413</v>
      </c>
      <c r="O502" s="6" t="s">
        <v>6414</v>
      </c>
      <c r="P502" s="6" t="s">
        <v>6415</v>
      </c>
      <c r="Q502" s="6" t="str">
        <f>IFERROR(LEFT(C502, FIND("|",C502)-1),C502)</f>
        <v>Home&amp;Kitchen</v>
      </c>
      <c r="R502" s="41">
        <f>E502*K502</f>
        <v>1615530</v>
      </c>
      <c r="S502" s="31">
        <f t="shared" si="31"/>
        <v>5439</v>
      </c>
      <c r="T502" s="6" t="str">
        <f>TRIM(RIGHT(C502,LEN(C502)-FIND("@",SUBSTITUTE(C502,"|","@",LEN(C502)-LEN(SUBSTITUTE(C502,"|",""))))))</f>
        <v>LaundryBaskets</v>
      </c>
      <c r="U502" s="33">
        <v>1099</v>
      </c>
    </row>
    <row r="503" spans="1:21">
      <c r="A503" s="5" t="s">
        <v>5234</v>
      </c>
      <c r="B503" s="6" t="s">
        <v>5235</v>
      </c>
      <c r="C503" s="6" t="s">
        <v>5236</v>
      </c>
      <c r="D503" s="24">
        <v>351</v>
      </c>
      <c r="E503" s="36">
        <v>999</v>
      </c>
      <c r="F503" s="36" t="str">
        <f t="shared" si="28"/>
        <v>&gt;500</v>
      </c>
      <c r="G503" s="27">
        <v>0.65</v>
      </c>
      <c r="H503" s="27" t="str">
        <f t="shared" si="29"/>
        <v>&gt;50%</v>
      </c>
      <c r="I503" s="14" t="str">
        <f>IF(G503&lt;0.5,"&lt;50%","&gt;=50%")</f>
        <v>&gt;=50%</v>
      </c>
      <c r="J503" s="21">
        <v>4</v>
      </c>
      <c r="K503" s="7">
        <v>5380</v>
      </c>
      <c r="L503" s="7">
        <f t="shared" si="30"/>
        <v>2</v>
      </c>
      <c r="M503" s="6" t="s">
        <v>5237</v>
      </c>
      <c r="N503" s="6" t="s">
        <v>5238</v>
      </c>
      <c r="O503" s="6" t="s">
        <v>5239</v>
      </c>
      <c r="P503" s="6" t="s">
        <v>5240</v>
      </c>
      <c r="Q503" s="6" t="str">
        <f>IFERROR(LEFT(C503, FIND("|",C503)-1),C503)</f>
        <v>Home&amp;Kitchen</v>
      </c>
      <c r="R503" s="41">
        <f>E503*K503</f>
        <v>5374620</v>
      </c>
      <c r="S503" s="31">
        <f t="shared" si="31"/>
        <v>21520</v>
      </c>
      <c r="T503" s="6" t="str">
        <f>TRIM(RIGHT(C503,LEN(C503)-FIND("@",SUBSTITUTE(C503,"|","@",LEN(C503)-LEN(SUBSTITUTE(C503,"|",""))))))</f>
        <v>LaundryBaskets</v>
      </c>
      <c r="U503" s="33">
        <v>999</v>
      </c>
    </row>
    <row r="504" spans="1:21">
      <c r="A504" s="5" t="s">
        <v>4411</v>
      </c>
      <c r="B504" s="6" t="s">
        <v>4412</v>
      </c>
      <c r="C504" s="6" t="s">
        <v>3237</v>
      </c>
      <c r="D504" s="24">
        <v>899</v>
      </c>
      <c r="E504" s="36">
        <v>1199</v>
      </c>
      <c r="F504" s="36" t="str">
        <f t="shared" si="28"/>
        <v>&gt;500</v>
      </c>
      <c r="G504" s="27">
        <v>0.25</v>
      </c>
      <c r="H504" s="27" t="str">
        <f t="shared" si="29"/>
        <v>25-50%</v>
      </c>
      <c r="I504" s="14" t="str">
        <f>IF(G504&lt;0.5,"&lt;50%","&gt;=50%")</f>
        <v>&lt;50%</v>
      </c>
      <c r="J504" s="21">
        <v>3.8</v>
      </c>
      <c r="K504" s="7">
        <v>10751</v>
      </c>
      <c r="L504" s="7">
        <f t="shared" si="30"/>
        <v>2</v>
      </c>
      <c r="M504" s="6" t="s">
        <v>4413</v>
      </c>
      <c r="N504" s="6" t="s">
        <v>4414</v>
      </c>
      <c r="O504" s="6" t="s">
        <v>4415</v>
      </c>
      <c r="P504" s="6" t="s">
        <v>4416</v>
      </c>
      <c r="Q504" s="6" t="str">
        <f>IFERROR(LEFT(C504, FIND("|",C504)-1),C504)</f>
        <v>Electronics</v>
      </c>
      <c r="R504" s="41">
        <f>E504*K504</f>
        <v>12890449</v>
      </c>
      <c r="S504" s="31">
        <f t="shared" si="31"/>
        <v>40853.799999999996</v>
      </c>
      <c r="T504" s="6" t="str">
        <f>TRIM(RIGHT(C504,LEN(C504)-FIND("@",SUBSTITUTE(C504,"|","@",LEN(C504)-LEN(SUBSTITUTE(C504,"|",""))))))</f>
        <v>BluetoothSpeakers</v>
      </c>
      <c r="U504" s="33">
        <v>1199</v>
      </c>
    </row>
    <row r="505" spans="1:21">
      <c r="A505" s="5" t="s">
        <v>3125</v>
      </c>
      <c r="B505" s="6" t="s">
        <v>3126</v>
      </c>
      <c r="C505" s="6" t="s">
        <v>3127</v>
      </c>
      <c r="D505" s="24">
        <v>399</v>
      </c>
      <c r="E505" s="36">
        <v>549</v>
      </c>
      <c r="F505" s="36" t="str">
        <f t="shared" si="28"/>
        <v>&gt;500</v>
      </c>
      <c r="G505" s="27">
        <v>0.27</v>
      </c>
      <c r="H505" s="27" t="str">
        <f t="shared" si="29"/>
        <v>25-50%</v>
      </c>
      <c r="I505" s="14" t="str">
        <f>IF(G505&lt;0.5,"&lt;50%","&gt;=50%")</f>
        <v>&lt;50%</v>
      </c>
      <c r="J505" s="21">
        <v>4.4000000000000004</v>
      </c>
      <c r="K505" s="7">
        <v>18139</v>
      </c>
      <c r="L505" s="7">
        <f t="shared" si="30"/>
        <v>2</v>
      </c>
      <c r="M505" s="6" t="s">
        <v>3128</v>
      </c>
      <c r="N505" s="6" t="s">
        <v>3129</v>
      </c>
      <c r="O505" s="6" t="s">
        <v>3130</v>
      </c>
      <c r="P505" s="6" t="s">
        <v>3131</v>
      </c>
      <c r="Q505" s="6" t="str">
        <f>IFERROR(LEFT(C505, FIND("|",C505)-1),C505)</f>
        <v>Computers&amp;Accessories</v>
      </c>
      <c r="R505" s="41">
        <f>E505*K505</f>
        <v>9958311</v>
      </c>
      <c r="S505" s="31">
        <f t="shared" si="31"/>
        <v>79811.600000000006</v>
      </c>
      <c r="T505" s="6" t="str">
        <f>TRIM(RIGHT(C505,LEN(C505)-FIND("@",SUBSTITUTE(C505,"|","@",LEN(C505)-LEN(SUBSTITUTE(C505,"|",""))))))</f>
        <v>GamingMice</v>
      </c>
      <c r="U505" s="33">
        <v>549</v>
      </c>
    </row>
    <row r="506" spans="1:21">
      <c r="A506" s="5" t="s">
        <v>3255</v>
      </c>
      <c r="B506" s="6" t="s">
        <v>3256</v>
      </c>
      <c r="C506" s="6" t="s">
        <v>2848</v>
      </c>
      <c r="D506" s="24">
        <v>1109</v>
      </c>
      <c r="E506" s="36">
        <v>2800</v>
      </c>
      <c r="F506" s="36" t="str">
        <f t="shared" si="28"/>
        <v>&gt;500</v>
      </c>
      <c r="G506" s="27">
        <v>0.6</v>
      </c>
      <c r="H506" s="27" t="str">
        <f t="shared" si="29"/>
        <v>&gt;50%</v>
      </c>
      <c r="I506" s="14" t="str">
        <f>IF(G506&lt;0.5,"&lt;50%","&gt;=50%")</f>
        <v>&gt;=50%</v>
      </c>
      <c r="J506" s="21">
        <v>4.3</v>
      </c>
      <c r="K506" s="7">
        <v>53464</v>
      </c>
      <c r="L506" s="7">
        <f t="shared" si="30"/>
        <v>2</v>
      </c>
      <c r="M506" s="6" t="s">
        <v>3257</v>
      </c>
      <c r="N506" s="6" t="s">
        <v>3258</v>
      </c>
      <c r="O506" s="6" t="s">
        <v>3259</v>
      </c>
      <c r="P506" s="6" t="s">
        <v>3260</v>
      </c>
      <c r="Q506" s="6" t="str">
        <f>IFERROR(LEFT(C506, FIND("|",C506)-1),C506)</f>
        <v>Computers&amp;Accessories</v>
      </c>
      <c r="R506" s="41">
        <f>E506*K506</f>
        <v>149699200</v>
      </c>
      <c r="S506" s="31">
        <f t="shared" si="31"/>
        <v>229895.19999999998</v>
      </c>
      <c r="T506" s="6" t="str">
        <f>TRIM(RIGHT(C506,LEN(C506)-FIND("@",SUBSTITUTE(C506,"|","@",LEN(C506)-LEN(SUBSTITUTE(C506,"|",""))))))</f>
        <v>PenDrives</v>
      </c>
      <c r="U506" s="33">
        <v>2800</v>
      </c>
    </row>
    <row r="507" spans="1:21">
      <c r="A507" s="5" t="s">
        <v>6801</v>
      </c>
      <c r="B507" s="6" t="s">
        <v>6802</v>
      </c>
      <c r="C507" s="6" t="s">
        <v>5134</v>
      </c>
      <c r="D507" s="24">
        <v>1049</v>
      </c>
      <c r="E507" s="36">
        <v>2499</v>
      </c>
      <c r="F507" s="36" t="str">
        <f t="shared" si="28"/>
        <v>&gt;500</v>
      </c>
      <c r="G507" s="27">
        <v>0.57999999999999996</v>
      </c>
      <c r="H507" s="27" t="str">
        <f t="shared" si="29"/>
        <v>&gt;50%</v>
      </c>
      <c r="I507" s="14" t="str">
        <f>IF(G507&lt;0.5,"&lt;50%","&gt;=50%")</f>
        <v>&gt;=50%</v>
      </c>
      <c r="J507" s="21">
        <v>3.7</v>
      </c>
      <c r="K507" s="7">
        <v>638</v>
      </c>
      <c r="L507" s="7">
        <f t="shared" si="30"/>
        <v>1</v>
      </c>
      <c r="M507" s="6" t="s">
        <v>6485</v>
      </c>
      <c r="N507" s="6" t="s">
        <v>6803</v>
      </c>
      <c r="O507" s="6" t="s">
        <v>6804</v>
      </c>
      <c r="P507" s="6" t="s">
        <v>6805</v>
      </c>
      <c r="Q507" s="6" t="str">
        <f>IFERROR(LEFT(C507, FIND("|",C507)-1),C507)</f>
        <v>Home&amp;Kitchen</v>
      </c>
      <c r="R507" s="41">
        <f>E507*K507</f>
        <v>1594362</v>
      </c>
      <c r="S507" s="31">
        <f t="shared" si="31"/>
        <v>2360.6</v>
      </c>
      <c r="T507" s="6" t="str">
        <f>TRIM(RIGHT(C507,LEN(C507)-FIND("@",SUBSTITUTE(C507,"|","@",LEN(C507)-LEN(SUBSTITUTE(C507,"|",""))))))</f>
        <v>InstantWaterHeaters</v>
      </c>
      <c r="U507" s="33">
        <v>2499</v>
      </c>
    </row>
    <row r="508" spans="1:21">
      <c r="A508" s="5" t="s">
        <v>870</v>
      </c>
      <c r="B508" s="6" t="s">
        <v>871</v>
      </c>
      <c r="C508" s="6" t="s">
        <v>13</v>
      </c>
      <c r="D508" s="24">
        <v>339</v>
      </c>
      <c r="E508" s="36">
        <v>999</v>
      </c>
      <c r="F508" s="36" t="str">
        <f t="shared" si="28"/>
        <v>&gt;500</v>
      </c>
      <c r="G508" s="27">
        <v>0.66</v>
      </c>
      <c r="H508" s="27" t="str">
        <f t="shared" si="29"/>
        <v>&gt;50%</v>
      </c>
      <c r="I508" s="14" t="str">
        <f>IF(G508&lt;0.5,"&lt;50%","&gt;=50%")</f>
        <v>&gt;=50%</v>
      </c>
      <c r="J508" s="21">
        <v>4.3</v>
      </c>
      <c r="K508" s="7">
        <v>6255</v>
      </c>
      <c r="L508" s="7">
        <f t="shared" si="30"/>
        <v>2</v>
      </c>
      <c r="M508" s="6" t="s">
        <v>872</v>
      </c>
      <c r="N508" s="6" t="s">
        <v>873</v>
      </c>
      <c r="O508" s="6" t="s">
        <v>874</v>
      </c>
      <c r="P508" s="6" t="s">
        <v>875</v>
      </c>
      <c r="Q508" s="6" t="str">
        <f>IFERROR(LEFT(C508, FIND("|",C508)-1),C508)</f>
        <v>Computers&amp;Accessories</v>
      </c>
      <c r="R508" s="41">
        <f>E508*K508</f>
        <v>6248745</v>
      </c>
      <c r="S508" s="31">
        <f t="shared" si="31"/>
        <v>26896.5</v>
      </c>
      <c r="T508" s="6" t="str">
        <f>TRIM(RIGHT(C508,LEN(C508)-FIND("@",SUBSTITUTE(C508,"|","@",LEN(C508)-LEN(SUBSTITUTE(C508,"|",""))))))</f>
        <v>USBCables</v>
      </c>
      <c r="U508" s="33">
        <v>999</v>
      </c>
    </row>
    <row r="509" spans="1:21">
      <c r="A509" s="5" t="s">
        <v>1289</v>
      </c>
      <c r="B509" s="6" t="s">
        <v>1290</v>
      </c>
      <c r="C509" s="6" t="s">
        <v>13</v>
      </c>
      <c r="D509" s="24">
        <v>339</v>
      </c>
      <c r="E509" s="36">
        <v>999</v>
      </c>
      <c r="F509" s="36" t="str">
        <f t="shared" si="28"/>
        <v>&gt;500</v>
      </c>
      <c r="G509" s="27">
        <v>0.66</v>
      </c>
      <c r="H509" s="27" t="str">
        <f t="shared" si="29"/>
        <v>&gt;50%</v>
      </c>
      <c r="I509" s="14" t="str">
        <f>IF(G509&lt;0.5,"&lt;50%","&gt;=50%")</f>
        <v>&gt;=50%</v>
      </c>
      <c r="J509" s="21">
        <v>4.3</v>
      </c>
      <c r="K509" s="7">
        <v>6255</v>
      </c>
      <c r="L509" s="7">
        <f t="shared" si="30"/>
        <v>2</v>
      </c>
      <c r="M509" s="6" t="s">
        <v>872</v>
      </c>
      <c r="N509" s="6" t="s">
        <v>873</v>
      </c>
      <c r="O509" s="6" t="s">
        <v>874</v>
      </c>
      <c r="P509" s="6" t="s">
        <v>875</v>
      </c>
      <c r="Q509" s="6" t="str">
        <f>IFERROR(LEFT(C509, FIND("|",C509)-1),C509)</f>
        <v>Computers&amp;Accessories</v>
      </c>
      <c r="R509" s="41">
        <f>E509*K509</f>
        <v>6248745</v>
      </c>
      <c r="S509" s="31">
        <f t="shared" si="31"/>
        <v>26896.5</v>
      </c>
      <c r="T509" s="6" t="str">
        <f>TRIM(RIGHT(C509,LEN(C509)-FIND("@",SUBSTITUTE(C509,"|","@",LEN(C509)-LEN(SUBSTITUTE(C509,"|",""))))))</f>
        <v>USBCables</v>
      </c>
      <c r="U509" s="33">
        <v>999</v>
      </c>
    </row>
    <row r="510" spans="1:21">
      <c r="A510" s="5" t="s">
        <v>890</v>
      </c>
      <c r="B510" s="6" t="s">
        <v>891</v>
      </c>
      <c r="C510" s="6" t="s">
        <v>282</v>
      </c>
      <c r="D510" s="24">
        <v>299</v>
      </c>
      <c r="E510" s="36">
        <v>1199</v>
      </c>
      <c r="F510" s="36" t="str">
        <f t="shared" si="28"/>
        <v>&gt;500</v>
      </c>
      <c r="G510" s="27">
        <v>0.75</v>
      </c>
      <c r="H510" s="27" t="str">
        <f t="shared" si="29"/>
        <v>&gt;50%</v>
      </c>
      <c r="I510" s="14" t="str">
        <f>IF(G510&lt;0.5,"&lt;50%","&gt;=50%")</f>
        <v>&gt;=50%</v>
      </c>
      <c r="J510" s="21">
        <v>3.9</v>
      </c>
      <c r="K510" s="7">
        <v>1193</v>
      </c>
      <c r="L510" s="7">
        <f t="shared" si="30"/>
        <v>2</v>
      </c>
      <c r="M510" s="6" t="s">
        <v>892</v>
      </c>
      <c r="N510" s="6" t="s">
        <v>893</v>
      </c>
      <c r="O510" s="6" t="s">
        <v>894</v>
      </c>
      <c r="P510" s="6" t="s">
        <v>895</v>
      </c>
      <c r="Q510" s="6" t="str">
        <f>IFERROR(LEFT(C510, FIND("|",C510)-1),C510)</f>
        <v>Electronics</v>
      </c>
      <c r="R510" s="41">
        <f>E510*K510</f>
        <v>1430407</v>
      </c>
      <c r="S510" s="31">
        <f t="shared" si="31"/>
        <v>4652.7</v>
      </c>
      <c r="T510" s="6" t="str">
        <f>TRIM(RIGHT(C510,LEN(C510)-FIND("@",SUBSTITUTE(C510,"|","@",LEN(C510)-LEN(SUBSTITUTE(C510,"|",""))))))</f>
        <v>RemoteControls</v>
      </c>
      <c r="U510" s="33">
        <v>1199</v>
      </c>
    </row>
    <row r="511" spans="1:21">
      <c r="A511" s="5" t="s">
        <v>7493</v>
      </c>
      <c r="B511" s="6" t="s">
        <v>7494</v>
      </c>
      <c r="C511" s="6" t="s">
        <v>5043</v>
      </c>
      <c r="D511" s="24">
        <v>369</v>
      </c>
      <c r="E511" s="36">
        <v>599</v>
      </c>
      <c r="F511" s="36" t="str">
        <f t="shared" si="28"/>
        <v>&gt;500</v>
      </c>
      <c r="G511" s="27">
        <v>0.38</v>
      </c>
      <c r="H511" s="27" t="str">
        <f t="shared" si="29"/>
        <v>25-50%</v>
      </c>
      <c r="I511" s="14" t="str">
        <f>IF(G511&lt;0.5,"&lt;50%","&gt;=50%")</f>
        <v>&lt;50%</v>
      </c>
      <c r="J511" s="21">
        <v>3.9</v>
      </c>
      <c r="K511" s="7">
        <v>82</v>
      </c>
      <c r="L511" s="7">
        <f t="shared" si="30"/>
        <v>1</v>
      </c>
      <c r="M511" s="6" t="s">
        <v>7495</v>
      </c>
      <c r="N511" s="6" t="s">
        <v>7496</v>
      </c>
      <c r="O511" s="6" t="s">
        <v>7497</v>
      </c>
      <c r="P511" s="6" t="s">
        <v>7498</v>
      </c>
      <c r="Q511" s="6" t="str">
        <f>IFERROR(LEFT(C511, FIND("|",C511)-1),C511)</f>
        <v>Home&amp;Kitchen</v>
      </c>
      <c r="R511" s="41">
        <f>E511*K511</f>
        <v>49118</v>
      </c>
      <c r="S511" s="31">
        <f t="shared" si="31"/>
        <v>319.8</v>
      </c>
      <c r="T511" s="6" t="str">
        <f>TRIM(RIGHT(C511,LEN(C511)-FIND("@",SUBSTITUTE(C511,"|","@",LEN(C511)-LEN(SUBSTITUTE(C511,"|",""))))))</f>
        <v>LintShavers</v>
      </c>
      <c r="U511" s="33">
        <v>599</v>
      </c>
    </row>
    <row r="512" spans="1:21">
      <c r="A512" s="5" t="s">
        <v>6521</v>
      </c>
      <c r="B512" s="6" t="s">
        <v>6522</v>
      </c>
      <c r="C512" s="6" t="s">
        <v>5120</v>
      </c>
      <c r="D512" s="24">
        <v>850</v>
      </c>
      <c r="E512" s="36">
        <v>1000</v>
      </c>
      <c r="F512" s="36" t="str">
        <f t="shared" si="28"/>
        <v>&gt;500</v>
      </c>
      <c r="G512" s="27">
        <v>0.15</v>
      </c>
      <c r="H512" s="27" t="str">
        <f t="shared" si="29"/>
        <v>10-25%</v>
      </c>
      <c r="I512" s="14" t="str">
        <f>IF(G512&lt;0.5,"&lt;50%","&gt;=50%")</f>
        <v>&lt;50%</v>
      </c>
      <c r="J512" s="21">
        <v>4.0999999999999996</v>
      </c>
      <c r="K512" s="7">
        <v>7619</v>
      </c>
      <c r="L512" s="7">
        <f t="shared" si="30"/>
        <v>2</v>
      </c>
      <c r="M512" s="6" t="s">
        <v>6523</v>
      </c>
      <c r="N512" s="6" t="s">
        <v>6524</v>
      </c>
      <c r="O512" s="6" t="s">
        <v>6525</v>
      </c>
      <c r="P512" s="6" t="s">
        <v>6526</v>
      </c>
      <c r="Q512" s="6" t="str">
        <f>IFERROR(LEFT(C512, FIND("|",C512)-1),C512)</f>
        <v>Home&amp;Kitchen</v>
      </c>
      <c r="R512" s="41">
        <f>E512*K512</f>
        <v>7619000</v>
      </c>
      <c r="S512" s="31">
        <f t="shared" si="31"/>
        <v>31237.899999999998</v>
      </c>
      <c r="T512" s="6" t="str">
        <f>TRIM(RIGHT(C512,LEN(C512)-FIND("@",SUBSTITUTE(C512,"|","@",LEN(C512)-LEN(SUBSTITUTE(C512,"|",""))))))</f>
        <v>DryIrons</v>
      </c>
      <c r="U512" s="33">
        <v>1000</v>
      </c>
    </row>
    <row r="513" spans="1:21">
      <c r="A513" s="5" t="s">
        <v>6111</v>
      </c>
      <c r="B513" s="6" t="s">
        <v>6112</v>
      </c>
      <c r="C513" s="6" t="s">
        <v>6113</v>
      </c>
      <c r="D513" s="24">
        <v>189</v>
      </c>
      <c r="E513" s="36">
        <v>299</v>
      </c>
      <c r="F513" s="36" t="str">
        <f t="shared" si="28"/>
        <v>200-500</v>
      </c>
      <c r="G513" s="27">
        <v>0.37</v>
      </c>
      <c r="H513" s="27" t="str">
        <f t="shared" si="29"/>
        <v>25-50%</v>
      </c>
      <c r="I513" s="14" t="str">
        <f>IF(G513&lt;0.5,"&lt;50%","&gt;=50%")</f>
        <v>&lt;50%</v>
      </c>
      <c r="J513" s="21">
        <v>4.2</v>
      </c>
      <c r="K513" s="7">
        <v>2737</v>
      </c>
      <c r="L513" s="7">
        <f t="shared" si="30"/>
        <v>2</v>
      </c>
      <c r="M513" s="6" t="s">
        <v>6114</v>
      </c>
      <c r="N513" s="6" t="s">
        <v>6115</v>
      </c>
      <c r="O513" s="6" t="s">
        <v>6116</v>
      </c>
      <c r="P513" s="6" t="s">
        <v>6117</v>
      </c>
      <c r="Q513" s="6" t="str">
        <f>IFERROR(LEFT(C513, FIND("|",C513)-1),C513)</f>
        <v>Home&amp;Kitchen</v>
      </c>
      <c r="R513" s="41">
        <f>E513*K513</f>
        <v>818363</v>
      </c>
      <c r="S513" s="31">
        <f t="shared" si="31"/>
        <v>11495.4</v>
      </c>
      <c r="T513" s="6" t="str">
        <f>TRIM(RIGHT(C513,LEN(C513)-FIND("@",SUBSTITUTE(C513,"|","@",LEN(C513)-LEN(SUBSTITUTE(C513,"|",""))))))</f>
        <v>SprayBottles</v>
      </c>
      <c r="U513" s="33">
        <v>299</v>
      </c>
    </row>
    <row r="514" spans="1:21">
      <c r="A514" s="5" t="s">
        <v>3879</v>
      </c>
      <c r="B514" s="6" t="s">
        <v>3880</v>
      </c>
      <c r="C514" s="6" t="s">
        <v>3881</v>
      </c>
      <c r="D514" s="24">
        <v>999</v>
      </c>
      <c r="E514" s="36">
        <v>1999</v>
      </c>
      <c r="F514" s="36" t="str">
        <f t="shared" ref="F514:F577" si="32">IF(E514&lt;200,"&lt;200",IF(E514&lt;=500,"200-500","&gt;500"))</f>
        <v>&gt;500</v>
      </c>
      <c r="G514" s="27">
        <v>0.5</v>
      </c>
      <c r="H514" s="27" t="str">
        <f t="shared" ref="H514:H577" si="33">IF(G514&lt;10%,"10%", IF(G514&lt;25%,"10-25%", IF(G514&lt;50%,"25-50%","&gt;50%")))</f>
        <v>&gt;50%</v>
      </c>
      <c r="I514" s="14" t="str">
        <f>IF(G514&lt;0.5,"&lt;50%","&gt;=50%")</f>
        <v>&gt;=50%</v>
      </c>
      <c r="J514" s="21">
        <v>4.2</v>
      </c>
      <c r="K514" s="7">
        <v>27441</v>
      </c>
      <c r="L514" s="7">
        <f t="shared" ref="L514:L577" si="34">IF(K514&lt;1000, 1, 2)</f>
        <v>2</v>
      </c>
      <c r="M514" s="6" t="s">
        <v>3882</v>
      </c>
      <c r="N514" s="6" t="s">
        <v>3883</v>
      </c>
      <c r="O514" s="6" t="s">
        <v>3884</v>
      </c>
      <c r="P514" s="6" t="s">
        <v>3885</v>
      </c>
      <c r="Q514" s="6" t="str">
        <f>IFERROR(LEFT(C514, FIND("|",C514)-1),C514)</f>
        <v>Computers&amp;Accessories</v>
      </c>
      <c r="R514" s="41">
        <f>E514*K514</f>
        <v>54854559</v>
      </c>
      <c r="S514" s="31">
        <f t="shared" ref="S514:S577" si="35">J514*K514</f>
        <v>115252.20000000001</v>
      </c>
      <c r="T514" s="6" t="str">
        <f>TRIM(RIGHT(C514,LEN(C514)-FIND("@",SUBSTITUTE(C514,"|","@",LEN(C514)-LEN(SUBSTITUTE(C514,"|",""))))))</f>
        <v>CoolingPads</v>
      </c>
      <c r="U514" s="33">
        <v>1999</v>
      </c>
    </row>
    <row r="515" spans="1:21">
      <c r="A515" s="5" t="s">
        <v>5427</v>
      </c>
      <c r="B515" s="6" t="s">
        <v>5428</v>
      </c>
      <c r="C515" s="6" t="s">
        <v>5160</v>
      </c>
      <c r="D515" s="24">
        <v>1199</v>
      </c>
      <c r="E515" s="36">
        <v>1900</v>
      </c>
      <c r="F515" s="36" t="str">
        <f t="shared" si="32"/>
        <v>&gt;500</v>
      </c>
      <c r="G515" s="27">
        <v>0.37</v>
      </c>
      <c r="H515" s="27" t="str">
        <f t="shared" si="33"/>
        <v>25-50%</v>
      </c>
      <c r="I515" s="14" t="str">
        <f>IF(G515&lt;0.5,"&lt;50%","&gt;=50%")</f>
        <v>&lt;50%</v>
      </c>
      <c r="J515" s="21">
        <v>4</v>
      </c>
      <c r="K515" s="7">
        <v>1765</v>
      </c>
      <c r="L515" s="7">
        <f t="shared" si="34"/>
        <v>2</v>
      </c>
      <c r="M515" s="6" t="s">
        <v>5429</v>
      </c>
      <c r="N515" s="6" t="s">
        <v>5430</v>
      </c>
      <c r="O515" s="6" t="s">
        <v>5431</v>
      </c>
      <c r="P515" s="6" t="s">
        <v>5432</v>
      </c>
      <c r="Q515" s="6" t="str">
        <f>IFERROR(LEFT(C515, FIND("|",C515)-1),C515)</f>
        <v>Home&amp;Kitchen</v>
      </c>
      <c r="R515" s="41">
        <f>E515*K515</f>
        <v>3353500</v>
      </c>
      <c r="S515" s="31">
        <f t="shared" si="35"/>
        <v>7060</v>
      </c>
      <c r="T515" s="6" t="str">
        <f>TRIM(RIGHT(C515,LEN(C515)-FIND("@",SUBSTITUTE(C515,"|","@",LEN(C515)-LEN(SUBSTITUTE(C515,"|",""))))))</f>
        <v>Kettle&amp;ToasterSets</v>
      </c>
      <c r="U515" s="33">
        <v>1900</v>
      </c>
    </row>
    <row r="516" spans="1:21">
      <c r="A516" s="5" t="s">
        <v>110</v>
      </c>
      <c r="B516" s="6" t="s">
        <v>111</v>
      </c>
      <c r="C516" s="6" t="s">
        <v>13</v>
      </c>
      <c r="D516" s="24">
        <v>249</v>
      </c>
      <c r="E516" s="36">
        <v>399</v>
      </c>
      <c r="F516" s="36" t="str">
        <f t="shared" si="32"/>
        <v>200-500</v>
      </c>
      <c r="G516" s="27">
        <v>0.38</v>
      </c>
      <c r="H516" s="27" t="str">
        <f t="shared" si="33"/>
        <v>25-50%</v>
      </c>
      <c r="I516" s="14" t="str">
        <f>IF(G516&lt;0.5,"&lt;50%","&gt;=50%")</f>
        <v>&lt;50%</v>
      </c>
      <c r="J516" s="21">
        <v>4</v>
      </c>
      <c r="K516" s="7">
        <v>43994</v>
      </c>
      <c r="L516" s="7">
        <f t="shared" si="34"/>
        <v>2</v>
      </c>
      <c r="M516" s="6" t="s">
        <v>112</v>
      </c>
      <c r="N516" s="6" t="s">
        <v>21</v>
      </c>
      <c r="O516" s="6" t="s">
        <v>22</v>
      </c>
      <c r="P516" s="6" t="s">
        <v>23</v>
      </c>
      <c r="Q516" s="6" t="str">
        <f>IFERROR(LEFT(C516, FIND("|",C516)-1),C516)</f>
        <v>Computers&amp;Accessories</v>
      </c>
      <c r="R516" s="41">
        <f>E516*K516</f>
        <v>17553606</v>
      </c>
      <c r="S516" s="31">
        <f t="shared" si="35"/>
        <v>175976</v>
      </c>
      <c r="T516" s="6" t="str">
        <f>TRIM(RIGHT(C516,LEN(C516)-FIND("@",SUBSTITUTE(C516,"|","@",LEN(C516)-LEN(SUBSTITUTE(C516,"|",""))))))</f>
        <v>USBCables</v>
      </c>
      <c r="U516" s="33">
        <v>399</v>
      </c>
    </row>
    <row r="517" spans="1:21">
      <c r="A517" s="5" t="s">
        <v>67</v>
      </c>
      <c r="B517" s="6" t="s">
        <v>68</v>
      </c>
      <c r="C517" s="6" t="s">
        <v>13</v>
      </c>
      <c r="D517" s="24">
        <v>199</v>
      </c>
      <c r="E517" s="36">
        <v>299</v>
      </c>
      <c r="F517" s="36" t="str">
        <f t="shared" si="32"/>
        <v>200-500</v>
      </c>
      <c r="G517" s="27">
        <v>0.33</v>
      </c>
      <c r="H517" s="27" t="str">
        <f t="shared" si="33"/>
        <v>25-50%</v>
      </c>
      <c r="I517" s="14" t="str">
        <f>IF(G517&lt;0.5,"&lt;50%","&gt;=50%")</f>
        <v>&lt;50%</v>
      </c>
      <c r="J517" s="21">
        <v>4</v>
      </c>
      <c r="K517" s="7">
        <v>43994</v>
      </c>
      <c r="L517" s="7">
        <f t="shared" si="34"/>
        <v>2</v>
      </c>
      <c r="M517" s="6" t="s">
        <v>69</v>
      </c>
      <c r="N517" s="6" t="s">
        <v>21</v>
      </c>
      <c r="O517" s="6" t="s">
        <v>22</v>
      </c>
      <c r="P517" s="6" t="s">
        <v>23</v>
      </c>
      <c r="Q517" s="6" t="str">
        <f>IFERROR(LEFT(C517, FIND("|",C517)-1),C517)</f>
        <v>Computers&amp;Accessories</v>
      </c>
      <c r="R517" s="41">
        <f>E517*K517</f>
        <v>13154206</v>
      </c>
      <c r="S517" s="31">
        <f t="shared" si="35"/>
        <v>175976</v>
      </c>
      <c r="T517" s="6" t="str">
        <f>TRIM(RIGHT(C517,LEN(C517)-FIND("@",SUBSTITUTE(C517,"|","@",LEN(C517)-LEN(SUBSTITUTE(C517,"|",""))))))</f>
        <v>USBCables</v>
      </c>
      <c r="U517" s="33">
        <v>299</v>
      </c>
    </row>
    <row r="518" spans="1:21">
      <c r="A518" s="5" t="s">
        <v>731</v>
      </c>
      <c r="B518" s="6" t="s">
        <v>732</v>
      </c>
      <c r="C518" s="6" t="s">
        <v>13</v>
      </c>
      <c r="D518" s="24">
        <v>689</v>
      </c>
      <c r="E518" s="36">
        <v>1500</v>
      </c>
      <c r="F518" s="36" t="str">
        <f t="shared" si="32"/>
        <v>&gt;500</v>
      </c>
      <c r="G518" s="27">
        <v>0.54</v>
      </c>
      <c r="H518" s="27" t="str">
        <f t="shared" si="33"/>
        <v>&gt;50%</v>
      </c>
      <c r="I518" s="14" t="str">
        <f>IF(G518&lt;0.5,"&lt;50%","&gt;=50%")</f>
        <v>&gt;=50%</v>
      </c>
      <c r="J518" s="21">
        <v>4.2</v>
      </c>
      <c r="K518" s="7">
        <v>42301</v>
      </c>
      <c r="L518" s="7">
        <f t="shared" si="34"/>
        <v>2</v>
      </c>
      <c r="M518" s="6" t="s">
        <v>733</v>
      </c>
      <c r="N518" s="6" t="s">
        <v>734</v>
      </c>
      <c r="O518" s="6" t="s">
        <v>735</v>
      </c>
      <c r="P518" s="6" t="s">
        <v>736</v>
      </c>
      <c r="Q518" s="6" t="str">
        <f>IFERROR(LEFT(C518, FIND("|",C518)-1),C518)</f>
        <v>Computers&amp;Accessories</v>
      </c>
      <c r="R518" s="41">
        <f>E518*K518</f>
        <v>63451500</v>
      </c>
      <c r="S518" s="31">
        <f t="shared" si="35"/>
        <v>177664.2</v>
      </c>
      <c r="T518" s="6" t="str">
        <f>TRIM(RIGHT(C518,LEN(C518)-FIND("@",SUBSTITUTE(C518,"|","@",LEN(C518)-LEN(SUBSTITUTE(C518,"|",""))))))</f>
        <v>USBCables</v>
      </c>
      <c r="U518" s="33">
        <v>1500</v>
      </c>
    </row>
    <row r="519" spans="1:21">
      <c r="A519" s="5" t="s">
        <v>560</v>
      </c>
      <c r="B519" s="6" t="s">
        <v>561</v>
      </c>
      <c r="C519" s="6" t="s">
        <v>13</v>
      </c>
      <c r="D519" s="24">
        <v>849</v>
      </c>
      <c r="E519" s="36">
        <v>1809</v>
      </c>
      <c r="F519" s="36" t="str">
        <f t="shared" si="32"/>
        <v>&gt;500</v>
      </c>
      <c r="G519" s="27">
        <v>0.53</v>
      </c>
      <c r="H519" s="27" t="str">
        <f t="shared" si="33"/>
        <v>&gt;50%</v>
      </c>
      <c r="I519" s="14" t="str">
        <f>IF(G519&lt;0.5,"&lt;50%","&gt;=50%")</f>
        <v>&gt;=50%</v>
      </c>
      <c r="J519" s="21">
        <v>4.3</v>
      </c>
      <c r="K519" s="7">
        <v>6547</v>
      </c>
      <c r="L519" s="7">
        <f t="shared" si="34"/>
        <v>2</v>
      </c>
      <c r="M519" s="6" t="s">
        <v>304</v>
      </c>
      <c r="N519" s="6" t="s">
        <v>562</v>
      </c>
      <c r="O519" s="6" t="s">
        <v>563</v>
      </c>
      <c r="P519" s="6" t="s">
        <v>564</v>
      </c>
      <c r="Q519" s="6" t="str">
        <f>IFERROR(LEFT(C519, FIND("|",C519)-1),C519)</f>
        <v>Computers&amp;Accessories</v>
      </c>
      <c r="R519" s="41">
        <f>E519*K519</f>
        <v>11843523</v>
      </c>
      <c r="S519" s="31">
        <f t="shared" si="35"/>
        <v>28152.1</v>
      </c>
      <c r="T519" s="6" t="str">
        <f>TRIM(RIGHT(C519,LEN(C519)-FIND("@",SUBSTITUTE(C519,"|","@",LEN(C519)-LEN(SUBSTITUTE(C519,"|",""))))))</f>
        <v>USBCables</v>
      </c>
      <c r="U519" s="33">
        <v>1809</v>
      </c>
    </row>
    <row r="520" spans="1:21">
      <c r="A520" s="5" t="s">
        <v>791</v>
      </c>
      <c r="B520" s="6" t="s">
        <v>792</v>
      </c>
      <c r="C520" s="6" t="s">
        <v>13</v>
      </c>
      <c r="D520" s="24">
        <v>999</v>
      </c>
      <c r="E520" s="36">
        <v>2100</v>
      </c>
      <c r="F520" s="36" t="str">
        <f t="shared" si="32"/>
        <v>&gt;500</v>
      </c>
      <c r="G520" s="27">
        <v>0.52</v>
      </c>
      <c r="H520" s="27" t="str">
        <f t="shared" si="33"/>
        <v>&gt;50%</v>
      </c>
      <c r="I520" s="14" t="str">
        <f>IF(G520&lt;0.5,"&lt;50%","&gt;=50%")</f>
        <v>&gt;=50%</v>
      </c>
      <c r="J520" s="21">
        <v>4.5</v>
      </c>
      <c r="K520" s="7">
        <v>5492</v>
      </c>
      <c r="L520" s="7">
        <f t="shared" si="34"/>
        <v>2</v>
      </c>
      <c r="M520" s="6" t="s">
        <v>304</v>
      </c>
      <c r="N520" s="6" t="s">
        <v>793</v>
      </c>
      <c r="O520" s="6" t="s">
        <v>794</v>
      </c>
      <c r="P520" s="6" t="s">
        <v>795</v>
      </c>
      <c r="Q520" s="6" t="str">
        <f>IFERROR(LEFT(C520, FIND("|",C520)-1),C520)</f>
        <v>Computers&amp;Accessories</v>
      </c>
      <c r="R520" s="41">
        <f>E520*K520</f>
        <v>11533200</v>
      </c>
      <c r="S520" s="31">
        <f t="shared" si="35"/>
        <v>24714</v>
      </c>
      <c r="T520" s="6" t="str">
        <f>TRIM(RIGHT(C520,LEN(C520)-FIND("@",SUBSTITUTE(C520,"|","@",LEN(C520)-LEN(SUBSTITUTE(C520,"|",""))))))</f>
        <v>USBCables</v>
      </c>
      <c r="U520" s="33">
        <v>2100</v>
      </c>
    </row>
    <row r="521" spans="1:21">
      <c r="A521" s="5" t="s">
        <v>302</v>
      </c>
      <c r="B521" s="6" t="s">
        <v>303</v>
      </c>
      <c r="C521" s="6" t="s">
        <v>13</v>
      </c>
      <c r="D521" s="24">
        <v>799</v>
      </c>
      <c r="E521" s="36">
        <v>2100</v>
      </c>
      <c r="F521" s="36" t="str">
        <f t="shared" si="32"/>
        <v>&gt;500</v>
      </c>
      <c r="G521" s="27">
        <v>0.62</v>
      </c>
      <c r="H521" s="27" t="str">
        <f t="shared" si="33"/>
        <v>&gt;50%</v>
      </c>
      <c r="I521" s="14" t="str">
        <f>IF(G521&lt;0.5,"&lt;50%","&gt;=50%")</f>
        <v>&gt;=50%</v>
      </c>
      <c r="J521" s="21">
        <v>4.3</v>
      </c>
      <c r="K521" s="7">
        <v>8188</v>
      </c>
      <c r="L521" s="7">
        <f t="shared" si="34"/>
        <v>2</v>
      </c>
      <c r="M521" s="6" t="s">
        <v>304</v>
      </c>
      <c r="N521" s="6" t="s">
        <v>305</v>
      </c>
      <c r="O521" s="6" t="s">
        <v>306</v>
      </c>
      <c r="P521" s="6" t="s">
        <v>307</v>
      </c>
      <c r="Q521" s="6" t="str">
        <f>IFERROR(LEFT(C521, FIND("|",C521)-1),C521)</f>
        <v>Computers&amp;Accessories</v>
      </c>
      <c r="R521" s="41">
        <f>E521*K521</f>
        <v>17194800</v>
      </c>
      <c r="S521" s="31">
        <f t="shared" si="35"/>
        <v>35208.400000000001</v>
      </c>
      <c r="T521" s="6" t="str">
        <f>TRIM(RIGHT(C521,LEN(C521)-FIND("@",SUBSTITUTE(C521,"|","@",LEN(C521)-LEN(SUBSTITUTE(C521,"|",""))))))</f>
        <v>USBCables</v>
      </c>
      <c r="U521" s="33">
        <v>2100</v>
      </c>
    </row>
    <row r="522" spans="1:21">
      <c r="A522" s="5" t="s">
        <v>7005</v>
      </c>
      <c r="B522" s="6" t="s">
        <v>7006</v>
      </c>
      <c r="C522" s="6" t="s">
        <v>6163</v>
      </c>
      <c r="D522" s="24">
        <v>3710</v>
      </c>
      <c r="E522" s="36">
        <v>4330</v>
      </c>
      <c r="F522" s="36" t="str">
        <f t="shared" si="32"/>
        <v>&gt;500</v>
      </c>
      <c r="G522" s="27">
        <v>0.14000000000000001</v>
      </c>
      <c r="H522" s="27" t="str">
        <f t="shared" si="33"/>
        <v>10-25%</v>
      </c>
      <c r="I522" s="14" t="str">
        <f>IF(G522&lt;0.5,"&lt;50%","&gt;=50%")</f>
        <v>&lt;50%</v>
      </c>
      <c r="J522" s="21">
        <v>3.7</v>
      </c>
      <c r="K522" s="7">
        <v>1662</v>
      </c>
      <c r="L522" s="7">
        <f t="shared" si="34"/>
        <v>2</v>
      </c>
      <c r="M522" s="6" t="s">
        <v>7007</v>
      </c>
      <c r="N522" s="6" t="s">
        <v>7008</v>
      </c>
      <c r="O522" s="6" t="s">
        <v>7009</v>
      </c>
      <c r="P522" s="6" t="s">
        <v>7010</v>
      </c>
      <c r="Q522" s="6" t="str">
        <f>IFERROR(LEFT(C522, FIND("|",C522)-1),C522)</f>
        <v>Home&amp;Kitchen</v>
      </c>
      <c r="R522" s="41">
        <f>E522*K522</f>
        <v>7196460</v>
      </c>
      <c r="S522" s="31">
        <f t="shared" si="35"/>
        <v>6149.4000000000005</v>
      </c>
      <c r="T522" s="6" t="str">
        <f>TRIM(RIGHT(C522,LEN(C522)-FIND("@",SUBSTITUTE(C522,"|","@",LEN(C522)-LEN(SUBSTITUTE(C522,"|",""))))))</f>
        <v>WetGrinders</v>
      </c>
      <c r="U522" s="33">
        <v>4330</v>
      </c>
    </row>
    <row r="523" spans="1:21">
      <c r="A523" s="5" t="s">
        <v>5298</v>
      </c>
      <c r="B523" s="6" t="s">
        <v>5299</v>
      </c>
      <c r="C523" s="6" t="s">
        <v>5088</v>
      </c>
      <c r="D523" s="24">
        <v>1799</v>
      </c>
      <c r="E523" s="36">
        <v>3595</v>
      </c>
      <c r="F523" s="36" t="str">
        <f t="shared" si="32"/>
        <v>&gt;500</v>
      </c>
      <c r="G523" s="27">
        <v>0.5</v>
      </c>
      <c r="H523" s="27" t="str">
        <f t="shared" si="33"/>
        <v>&gt;50%</v>
      </c>
      <c r="I523" s="14" t="str">
        <f>IF(G523&lt;0.5,"&lt;50%","&gt;=50%")</f>
        <v>&gt;=50%</v>
      </c>
      <c r="J523" s="21">
        <v>3.8</v>
      </c>
      <c r="K523" s="7">
        <v>9791</v>
      </c>
      <c r="L523" s="7">
        <f t="shared" si="34"/>
        <v>2</v>
      </c>
      <c r="M523" s="6" t="s">
        <v>5300</v>
      </c>
      <c r="N523" s="6" t="s">
        <v>5301</v>
      </c>
      <c r="O523" s="6" t="s">
        <v>5302</v>
      </c>
      <c r="P523" s="6" t="s">
        <v>5303</v>
      </c>
      <c r="Q523" s="6" t="str">
        <f>IFERROR(LEFT(C523, FIND("|",C523)-1),C523)</f>
        <v>Home&amp;Kitchen</v>
      </c>
      <c r="R523" s="41">
        <f>E523*K523</f>
        <v>35198645</v>
      </c>
      <c r="S523" s="31">
        <f t="shared" si="35"/>
        <v>37205.799999999996</v>
      </c>
      <c r="T523" s="6" t="str">
        <f>TRIM(RIGHT(C523,LEN(C523)-FIND("@",SUBSTITUTE(C523,"|","@",LEN(C523)-LEN(SUBSTITUTE(C523,"|",""))))))</f>
        <v>InductionCooktop</v>
      </c>
      <c r="U523" s="33">
        <v>3595</v>
      </c>
    </row>
    <row r="524" spans="1:21">
      <c r="A524" s="5" t="s">
        <v>97</v>
      </c>
      <c r="B524" s="6" t="s">
        <v>98</v>
      </c>
      <c r="C524" s="6" t="s">
        <v>13</v>
      </c>
      <c r="D524" s="24">
        <v>349</v>
      </c>
      <c r="E524" s="36">
        <v>399</v>
      </c>
      <c r="F524" s="36" t="str">
        <f t="shared" si="32"/>
        <v>200-500</v>
      </c>
      <c r="G524" s="27">
        <v>0.13</v>
      </c>
      <c r="H524" s="27" t="str">
        <f t="shared" si="33"/>
        <v>10-25%</v>
      </c>
      <c r="I524" s="14" t="str">
        <f>IF(G524&lt;0.5,"&lt;50%","&gt;=50%")</f>
        <v>&lt;50%</v>
      </c>
      <c r="J524" s="21">
        <v>4.4000000000000004</v>
      </c>
      <c r="K524" s="7">
        <v>18757</v>
      </c>
      <c r="L524" s="7">
        <f t="shared" si="34"/>
        <v>2</v>
      </c>
      <c r="M524" s="6" t="s">
        <v>99</v>
      </c>
      <c r="N524" s="6" t="s">
        <v>100</v>
      </c>
      <c r="O524" s="6" t="s">
        <v>101</v>
      </c>
      <c r="P524" s="6" t="s">
        <v>102</v>
      </c>
      <c r="Q524" s="6" t="str">
        <f>IFERROR(LEFT(C524, FIND("|",C524)-1),C524)</f>
        <v>Computers&amp;Accessories</v>
      </c>
      <c r="R524" s="41">
        <f>E524*K524</f>
        <v>7484043</v>
      </c>
      <c r="S524" s="31">
        <f t="shared" si="35"/>
        <v>82530.8</v>
      </c>
      <c r="T524" s="6" t="str">
        <f>TRIM(RIGHT(C524,LEN(C524)-FIND("@",SUBSTITUTE(C524,"|","@",LEN(C524)-LEN(SUBSTITUTE(C524,"|",""))))))</f>
        <v>USBCables</v>
      </c>
      <c r="U524" s="33">
        <v>399</v>
      </c>
    </row>
    <row r="525" spans="1:21">
      <c r="A525" s="5" t="s">
        <v>6483</v>
      </c>
      <c r="B525" s="6" t="s">
        <v>6484</v>
      </c>
      <c r="C525" s="6" t="s">
        <v>5134</v>
      </c>
      <c r="D525" s="24">
        <v>1049</v>
      </c>
      <c r="E525" s="36">
        <v>2499</v>
      </c>
      <c r="F525" s="36" t="str">
        <f t="shared" si="32"/>
        <v>&gt;500</v>
      </c>
      <c r="G525" s="27">
        <v>0.57999999999999996</v>
      </c>
      <c r="H525" s="27" t="str">
        <f t="shared" si="33"/>
        <v>&gt;50%</v>
      </c>
      <c r="I525" s="14" t="str">
        <f>IF(G525&lt;0.5,"&lt;50%","&gt;=50%")</f>
        <v>&gt;=50%</v>
      </c>
      <c r="J525" s="21">
        <v>3.6</v>
      </c>
      <c r="K525" s="7">
        <v>328</v>
      </c>
      <c r="L525" s="7">
        <f t="shared" si="34"/>
        <v>1</v>
      </c>
      <c r="M525" s="6" t="s">
        <v>6485</v>
      </c>
      <c r="N525" s="6" t="s">
        <v>6486</v>
      </c>
      <c r="O525" s="6" t="s">
        <v>6487</v>
      </c>
      <c r="P525" s="6" t="s">
        <v>6488</v>
      </c>
      <c r="Q525" s="6" t="str">
        <f>IFERROR(LEFT(C525, FIND("|",C525)-1),C525)</f>
        <v>Home&amp;Kitchen</v>
      </c>
      <c r="R525" s="41">
        <f>E525*K525</f>
        <v>819672</v>
      </c>
      <c r="S525" s="31">
        <f t="shared" si="35"/>
        <v>1180.8</v>
      </c>
      <c r="T525" s="6" t="str">
        <f>TRIM(RIGHT(C525,LEN(C525)-FIND("@",SUBSTITUTE(C525,"|","@",LEN(C525)-LEN(SUBSTITUTE(C525,"|",""))))))</f>
        <v>InstantWaterHeaters</v>
      </c>
      <c r="U525" s="33">
        <v>2499</v>
      </c>
    </row>
    <row r="526" spans="1:21">
      <c r="A526" s="5" t="s">
        <v>5146</v>
      </c>
      <c r="B526" s="6" t="s">
        <v>5147</v>
      </c>
      <c r="C526" s="6" t="s">
        <v>5022</v>
      </c>
      <c r="D526" s="24">
        <v>1625</v>
      </c>
      <c r="E526" s="36">
        <v>2995</v>
      </c>
      <c r="F526" s="36" t="str">
        <f t="shared" si="32"/>
        <v>&gt;500</v>
      </c>
      <c r="G526" s="27">
        <v>0.46</v>
      </c>
      <c r="H526" s="27" t="str">
        <f t="shared" si="33"/>
        <v>25-50%</v>
      </c>
      <c r="I526" s="14" t="str">
        <f>IF(G526&lt;0.5,"&lt;50%","&gt;=50%")</f>
        <v>&lt;50%</v>
      </c>
      <c r="J526" s="21">
        <v>4.5</v>
      </c>
      <c r="K526" s="7">
        <v>23484</v>
      </c>
      <c r="L526" s="7">
        <f t="shared" si="34"/>
        <v>2</v>
      </c>
      <c r="M526" s="6" t="s">
        <v>5148</v>
      </c>
      <c r="N526" s="6" t="s">
        <v>5149</v>
      </c>
      <c r="O526" s="6" t="s">
        <v>5150</v>
      </c>
      <c r="P526" s="6" t="s">
        <v>5151</v>
      </c>
      <c r="Q526" s="6" t="str">
        <f>IFERROR(LEFT(C526, FIND("|",C526)-1),C526)</f>
        <v>Home&amp;Kitchen</v>
      </c>
      <c r="R526" s="41">
        <f>E526*K526</f>
        <v>70334580</v>
      </c>
      <c r="S526" s="31">
        <f t="shared" si="35"/>
        <v>105678</v>
      </c>
      <c r="T526" s="6" t="str">
        <f>TRIM(RIGHT(C526,LEN(C526)-FIND("@",SUBSTITUTE(C526,"|","@",LEN(C526)-LEN(SUBSTITUTE(C526,"|",""))))))</f>
        <v>ElectricKettles</v>
      </c>
      <c r="U526" s="33">
        <v>2995</v>
      </c>
    </row>
    <row r="527" spans="1:21">
      <c r="A527" s="5" t="s">
        <v>1181</v>
      </c>
      <c r="B527" s="6" t="s">
        <v>1182</v>
      </c>
      <c r="C527" s="6" t="s">
        <v>392</v>
      </c>
      <c r="D527" s="24">
        <v>399</v>
      </c>
      <c r="E527" s="36">
        <v>799</v>
      </c>
      <c r="F527" s="36" t="str">
        <f t="shared" si="32"/>
        <v>&gt;500</v>
      </c>
      <c r="G527" s="27">
        <v>0.5</v>
      </c>
      <c r="H527" s="27" t="str">
        <f t="shared" si="33"/>
        <v>&gt;50%</v>
      </c>
      <c r="I527" s="14" t="str">
        <f>IF(G527&lt;0.5,"&lt;50%","&gt;=50%")</f>
        <v>&gt;=50%</v>
      </c>
      <c r="J527" s="21">
        <v>4.0999999999999996</v>
      </c>
      <c r="K527" s="7">
        <v>1161</v>
      </c>
      <c r="L527" s="7">
        <f t="shared" si="34"/>
        <v>2</v>
      </c>
      <c r="M527" s="6" t="s">
        <v>1183</v>
      </c>
      <c r="N527" s="6" t="s">
        <v>1184</v>
      </c>
      <c r="O527" s="6" t="s">
        <v>1185</v>
      </c>
      <c r="P527" s="6" t="s">
        <v>1186</v>
      </c>
      <c r="Q527" s="6" t="str">
        <f>IFERROR(LEFT(C527, FIND("|",C527)-1),C527)</f>
        <v>Electronics</v>
      </c>
      <c r="R527" s="41">
        <f>E527*K527</f>
        <v>927639</v>
      </c>
      <c r="S527" s="31">
        <f t="shared" si="35"/>
        <v>4760.0999999999995</v>
      </c>
      <c r="T527" s="6" t="str">
        <f>TRIM(RIGHT(C527,LEN(C527)-FIND("@",SUBSTITUTE(C527,"|","@",LEN(C527)-LEN(SUBSTITUTE(C527,"|",""))))))</f>
        <v>TVWall&amp;CeilingMounts</v>
      </c>
      <c r="U527" s="33">
        <v>799</v>
      </c>
    </row>
    <row r="528" spans="1:21">
      <c r="A528" s="5" t="s">
        <v>6124</v>
      </c>
      <c r="B528" s="6" t="s">
        <v>6125</v>
      </c>
      <c r="C528" s="6" t="s">
        <v>5236</v>
      </c>
      <c r="D528" s="24">
        <v>199</v>
      </c>
      <c r="E528" s="36">
        <v>499</v>
      </c>
      <c r="F528" s="36" t="str">
        <f t="shared" si="32"/>
        <v>200-500</v>
      </c>
      <c r="G528" s="27">
        <v>0.6</v>
      </c>
      <c r="H528" s="27" t="str">
        <f t="shared" si="33"/>
        <v>&gt;50%</v>
      </c>
      <c r="I528" s="14" t="str">
        <f>IF(G528&lt;0.5,"&lt;50%","&gt;=50%")</f>
        <v>&gt;=50%</v>
      </c>
      <c r="J528" s="21">
        <v>4</v>
      </c>
      <c r="K528" s="7">
        <v>10234</v>
      </c>
      <c r="L528" s="7">
        <f t="shared" si="34"/>
        <v>2</v>
      </c>
      <c r="M528" s="6" t="s">
        <v>6126</v>
      </c>
      <c r="N528" s="6" t="s">
        <v>6127</v>
      </c>
      <c r="O528" s="6" t="s">
        <v>6128</v>
      </c>
      <c r="P528" s="6" t="s">
        <v>6129</v>
      </c>
      <c r="Q528" s="6" t="str">
        <f>IFERROR(LEFT(C528, FIND("|",C528)-1),C528)</f>
        <v>Home&amp;Kitchen</v>
      </c>
      <c r="R528" s="41">
        <f>E528*K528</f>
        <v>5106766</v>
      </c>
      <c r="S528" s="31">
        <f t="shared" si="35"/>
        <v>40936</v>
      </c>
      <c r="T528" s="6" t="str">
        <f>TRIM(RIGHT(C528,LEN(C528)-FIND("@",SUBSTITUTE(C528,"|","@",LEN(C528)-LEN(SUBSTITUTE(C528,"|",""))))))</f>
        <v>LaundryBaskets</v>
      </c>
      <c r="U528" s="33">
        <v>499</v>
      </c>
    </row>
    <row r="529" spans="1:21">
      <c r="A529" s="5" t="s">
        <v>5933</v>
      </c>
      <c r="B529" s="6" t="s">
        <v>5934</v>
      </c>
      <c r="C529" s="6" t="s">
        <v>5881</v>
      </c>
      <c r="D529" s="24">
        <v>3199</v>
      </c>
      <c r="E529" s="36">
        <v>5999</v>
      </c>
      <c r="F529" s="36" t="str">
        <f t="shared" si="32"/>
        <v>&gt;500</v>
      </c>
      <c r="G529" s="27">
        <v>0.47</v>
      </c>
      <c r="H529" s="27" t="str">
        <f t="shared" si="33"/>
        <v>25-50%</v>
      </c>
      <c r="I529" s="14" t="str">
        <f>IF(G529&lt;0.5,"&lt;50%","&gt;=50%")</f>
        <v>&lt;50%</v>
      </c>
      <c r="J529" s="21">
        <v>4</v>
      </c>
      <c r="K529" s="7">
        <v>3242</v>
      </c>
      <c r="L529" s="7">
        <f t="shared" si="34"/>
        <v>2</v>
      </c>
      <c r="M529" s="6" t="s">
        <v>5935</v>
      </c>
      <c r="N529" s="6" t="s">
        <v>5936</v>
      </c>
      <c r="O529" s="6" t="s">
        <v>5937</v>
      </c>
      <c r="P529" s="6" t="s">
        <v>5938</v>
      </c>
      <c r="Q529" s="6" t="str">
        <f>IFERROR(LEFT(C529, FIND("|",C529)-1),C529)</f>
        <v>Home&amp;Kitchen</v>
      </c>
      <c r="R529" s="41">
        <f>E529*K529</f>
        <v>19448758</v>
      </c>
      <c r="S529" s="31">
        <f t="shared" si="35"/>
        <v>12968</v>
      </c>
      <c r="T529" s="6" t="str">
        <f>TRIM(RIGHT(C529,LEN(C529)-FIND("@",SUBSTITUTE(C529,"|","@",LEN(C529)-LEN(SUBSTITUTE(C529,"|",""))))))</f>
        <v>Wet-DryVacuums</v>
      </c>
      <c r="U529" s="33">
        <v>5999</v>
      </c>
    </row>
    <row r="530" spans="1:21">
      <c r="A530" s="5" t="s">
        <v>5451</v>
      </c>
      <c r="B530" s="6" t="s">
        <v>5452</v>
      </c>
      <c r="C530" s="6" t="s">
        <v>5453</v>
      </c>
      <c r="D530" s="24">
        <v>799</v>
      </c>
      <c r="E530" s="36">
        <v>1500</v>
      </c>
      <c r="F530" s="36" t="str">
        <f t="shared" si="32"/>
        <v>&gt;500</v>
      </c>
      <c r="G530" s="27">
        <v>0.47</v>
      </c>
      <c r="H530" s="27" t="str">
        <f t="shared" si="33"/>
        <v>25-50%</v>
      </c>
      <c r="I530" s="14" t="str">
        <f>IF(G530&lt;0.5,"&lt;50%","&gt;=50%")</f>
        <v>&lt;50%</v>
      </c>
      <c r="J530" s="21">
        <v>4.3</v>
      </c>
      <c r="K530" s="7">
        <v>9695</v>
      </c>
      <c r="L530" s="7">
        <f t="shared" si="34"/>
        <v>2</v>
      </c>
      <c r="M530" s="6" t="s">
        <v>5454</v>
      </c>
      <c r="N530" s="6" t="s">
        <v>5455</v>
      </c>
      <c r="O530" s="6" t="s">
        <v>5456</v>
      </c>
      <c r="P530" s="6" t="s">
        <v>5457</v>
      </c>
      <c r="Q530" s="6" t="str">
        <f>IFERROR(LEFT(C530, FIND("|",C530)-1),C530)</f>
        <v>Home&amp;Kitchen</v>
      </c>
      <c r="R530" s="41">
        <f>E530*K530</f>
        <v>14542500</v>
      </c>
      <c r="S530" s="31">
        <f t="shared" si="35"/>
        <v>41688.5</v>
      </c>
      <c r="T530" s="6" t="str">
        <f>TRIM(RIGHT(C530,LEN(C530)-FIND("@",SUBSTITUTE(C530,"|","@",LEN(C530)-LEN(SUBSTITUTE(C530,"|",""))))))</f>
        <v>DigitalScales</v>
      </c>
      <c r="U530" s="33">
        <v>1500</v>
      </c>
    </row>
    <row r="531" spans="1:21">
      <c r="A531" s="5" t="s">
        <v>5983</v>
      </c>
      <c r="B531" s="6" t="s">
        <v>5984</v>
      </c>
      <c r="C531" s="6" t="s">
        <v>5985</v>
      </c>
      <c r="D531" s="24">
        <v>320</v>
      </c>
      <c r="E531" s="36">
        <v>799</v>
      </c>
      <c r="F531" s="36" t="str">
        <f t="shared" si="32"/>
        <v>&gt;500</v>
      </c>
      <c r="G531" s="27">
        <v>0.6</v>
      </c>
      <c r="H531" s="27" t="str">
        <f t="shared" si="33"/>
        <v>&gt;50%</v>
      </c>
      <c r="I531" s="14" t="str">
        <f>IF(G531&lt;0.5,"&lt;50%","&gt;=50%")</f>
        <v>&gt;=50%</v>
      </c>
      <c r="J531" s="21">
        <v>4.2</v>
      </c>
      <c r="K531" s="7">
        <v>3846</v>
      </c>
      <c r="L531" s="7">
        <f t="shared" si="34"/>
        <v>2</v>
      </c>
      <c r="M531" s="6" t="s">
        <v>5986</v>
      </c>
      <c r="N531" s="6" t="s">
        <v>5987</v>
      </c>
      <c r="O531" s="6" t="s">
        <v>5988</v>
      </c>
      <c r="P531" s="6" t="s">
        <v>5989</v>
      </c>
      <c r="Q531" s="6" t="str">
        <f>IFERROR(LEFT(C531, FIND("|",C531)-1),C531)</f>
        <v>Home&amp;Kitchen</v>
      </c>
      <c r="R531" s="41">
        <f>E531*K531</f>
        <v>3072954</v>
      </c>
      <c r="S531" s="31">
        <f t="shared" si="35"/>
        <v>16153.2</v>
      </c>
      <c r="T531" s="6" t="str">
        <f>TRIM(RIGHT(C531,LEN(C531)-FIND("@",SUBSTITUTE(C531,"|","@",LEN(C531)-LEN(SUBSTITUTE(C531,"|",""))))))</f>
        <v>LaundryBags</v>
      </c>
      <c r="U531" s="33">
        <v>799</v>
      </c>
    </row>
    <row r="532" spans="1:21">
      <c r="A532" s="5" t="s">
        <v>3178</v>
      </c>
      <c r="B532" s="6" t="s">
        <v>3179</v>
      </c>
      <c r="C532" s="6" t="s">
        <v>2855</v>
      </c>
      <c r="D532" s="24">
        <v>681</v>
      </c>
      <c r="E532" s="36">
        <v>1199</v>
      </c>
      <c r="F532" s="36" t="str">
        <f t="shared" si="32"/>
        <v>&gt;500</v>
      </c>
      <c r="G532" s="27">
        <v>0.43</v>
      </c>
      <c r="H532" s="27" t="str">
        <f t="shared" si="33"/>
        <v>25-50%</v>
      </c>
      <c r="I532" s="14" t="str">
        <f>IF(G532&lt;0.5,"&lt;50%","&gt;=50%")</f>
        <v>&lt;50%</v>
      </c>
      <c r="J532" s="21">
        <v>4.2</v>
      </c>
      <c r="K532" s="7">
        <v>8258</v>
      </c>
      <c r="L532" s="7">
        <f t="shared" si="34"/>
        <v>2</v>
      </c>
      <c r="M532" s="6" t="s">
        <v>3180</v>
      </c>
      <c r="N532" s="6" t="s">
        <v>3181</v>
      </c>
      <c r="O532" s="6" t="s">
        <v>3182</v>
      </c>
      <c r="P532" s="6" t="s">
        <v>3183</v>
      </c>
      <c r="Q532" s="6" t="str">
        <f>IFERROR(LEFT(C532, FIND("|",C532)-1),C532)</f>
        <v>Computers&amp;Accessories</v>
      </c>
      <c r="R532" s="41">
        <f>E532*K532</f>
        <v>9901342</v>
      </c>
      <c r="S532" s="31">
        <f t="shared" si="35"/>
        <v>34683.599999999999</v>
      </c>
      <c r="T532" s="6" t="str">
        <f>TRIM(RIGHT(C532,LEN(C532)-FIND("@",SUBSTITUTE(C532,"|","@",LEN(C532)-LEN(SUBSTITUTE(C532,"|",""))))))</f>
        <v>Mice</v>
      </c>
      <c r="U532" s="33">
        <v>1199</v>
      </c>
    </row>
    <row r="533" spans="1:21">
      <c r="A533" s="5" t="s">
        <v>4135</v>
      </c>
      <c r="B533" s="6" t="s">
        <v>4136</v>
      </c>
      <c r="C533" s="6" t="s">
        <v>2855</v>
      </c>
      <c r="D533" s="24">
        <v>328</v>
      </c>
      <c r="E533" s="36">
        <v>399</v>
      </c>
      <c r="F533" s="36" t="str">
        <f t="shared" si="32"/>
        <v>200-500</v>
      </c>
      <c r="G533" s="27">
        <v>0.18</v>
      </c>
      <c r="H533" s="27" t="str">
        <f t="shared" si="33"/>
        <v>10-25%</v>
      </c>
      <c r="I533" s="14" t="str">
        <f>IF(G533&lt;0.5,"&lt;50%","&gt;=50%")</f>
        <v>&lt;50%</v>
      </c>
      <c r="J533" s="21">
        <v>4.0999999999999996</v>
      </c>
      <c r="K533" s="7">
        <v>3441</v>
      </c>
      <c r="L533" s="7">
        <f t="shared" si="34"/>
        <v>2</v>
      </c>
      <c r="M533" s="6" t="s">
        <v>4137</v>
      </c>
      <c r="N533" s="6" t="s">
        <v>4138</v>
      </c>
      <c r="O533" s="6" t="s">
        <v>4139</v>
      </c>
      <c r="P533" s="6" t="s">
        <v>4140</v>
      </c>
      <c r="Q533" s="6" t="str">
        <f>IFERROR(LEFT(C533, FIND("|",C533)-1),C533)</f>
        <v>Computers&amp;Accessories</v>
      </c>
      <c r="R533" s="41">
        <f>E533*K533</f>
        <v>1372959</v>
      </c>
      <c r="S533" s="31">
        <f t="shared" si="35"/>
        <v>14108.099999999999</v>
      </c>
      <c r="T533" s="6" t="str">
        <f>TRIM(RIGHT(C533,LEN(C533)-FIND("@",SUBSTITUTE(C533,"|","@",LEN(C533)-LEN(SUBSTITUTE(C533,"|",""))))))</f>
        <v>Mice</v>
      </c>
      <c r="U533" s="33">
        <v>399</v>
      </c>
    </row>
    <row r="534" spans="1:21">
      <c r="A534" s="5" t="s">
        <v>4810</v>
      </c>
      <c r="B534" s="6" t="s">
        <v>4811</v>
      </c>
      <c r="C534" s="6" t="s">
        <v>1834</v>
      </c>
      <c r="D534" s="24">
        <v>1490</v>
      </c>
      <c r="E534" s="36">
        <v>1990</v>
      </c>
      <c r="F534" s="36" t="str">
        <f t="shared" si="32"/>
        <v>&gt;500</v>
      </c>
      <c r="G534" s="27">
        <v>0.25</v>
      </c>
      <c r="H534" s="27" t="str">
        <f t="shared" si="33"/>
        <v>25-50%</v>
      </c>
      <c r="I534" s="14" t="str">
        <f>IF(G534&lt;0.5,"&lt;50%","&gt;=50%")</f>
        <v>&lt;50%</v>
      </c>
      <c r="J534" s="21">
        <v>4.0999999999999996</v>
      </c>
      <c r="K534" s="7">
        <v>98250</v>
      </c>
      <c r="L534" s="7">
        <f t="shared" si="34"/>
        <v>2</v>
      </c>
      <c r="M534" s="6" t="s">
        <v>4812</v>
      </c>
      <c r="N534" s="6" t="s">
        <v>4813</v>
      </c>
      <c r="O534" s="6" t="s">
        <v>4814</v>
      </c>
      <c r="P534" s="6" t="s">
        <v>4815</v>
      </c>
      <c r="Q534" s="6" t="str">
        <f>IFERROR(LEFT(C534, FIND("|",C534)-1),C534)</f>
        <v>Electronics</v>
      </c>
      <c r="R534" s="41">
        <f>E534*K534</f>
        <v>195517500</v>
      </c>
      <c r="S534" s="31">
        <f t="shared" si="35"/>
        <v>402824.99999999994</v>
      </c>
      <c r="T534" s="6" t="str">
        <f>TRIM(RIGHT(C534,LEN(C534)-FIND("@",SUBSTITUTE(C534,"|","@",LEN(C534)-LEN(SUBSTITUTE(C534,"|",""))))))</f>
        <v>In-Ear</v>
      </c>
      <c r="U534" s="33">
        <v>1990</v>
      </c>
    </row>
    <row r="535" spans="1:21">
      <c r="A535" s="5" t="s">
        <v>1135</v>
      </c>
      <c r="B535" s="6" t="s">
        <v>1136</v>
      </c>
      <c r="C535" s="6" t="s">
        <v>282</v>
      </c>
      <c r="D535" s="24">
        <v>299</v>
      </c>
      <c r="E535" s="36">
        <v>999</v>
      </c>
      <c r="F535" s="36" t="str">
        <f t="shared" si="32"/>
        <v>&gt;500</v>
      </c>
      <c r="G535" s="27">
        <v>0.7</v>
      </c>
      <c r="H535" s="27" t="str">
        <f t="shared" si="33"/>
        <v>&gt;50%</v>
      </c>
      <c r="I535" s="14" t="str">
        <f>IF(G535&lt;0.5,"&lt;50%","&gt;=50%")</f>
        <v>&gt;=50%</v>
      </c>
      <c r="J535" s="21">
        <v>3.8</v>
      </c>
      <c r="K535" s="7">
        <v>928</v>
      </c>
      <c r="L535" s="7">
        <f t="shared" si="34"/>
        <v>1</v>
      </c>
      <c r="M535" s="6" t="s">
        <v>1137</v>
      </c>
      <c r="N535" s="6" t="s">
        <v>1138</v>
      </c>
      <c r="O535" s="6" t="s">
        <v>1139</v>
      </c>
      <c r="P535" s="6" t="s">
        <v>1140</v>
      </c>
      <c r="Q535" s="6" t="str">
        <f>IFERROR(LEFT(C535, FIND("|",C535)-1),C535)</f>
        <v>Electronics</v>
      </c>
      <c r="R535" s="41">
        <f>E535*K535</f>
        <v>927072</v>
      </c>
      <c r="S535" s="31">
        <f t="shared" si="35"/>
        <v>3526.3999999999996</v>
      </c>
      <c r="T535" s="6" t="str">
        <f>TRIM(RIGHT(C535,LEN(C535)-FIND("@",SUBSTITUTE(C535,"|","@",LEN(C535)-LEN(SUBSTITUTE(C535,"|",""))))))</f>
        <v>RemoteControls</v>
      </c>
      <c r="U535" s="33">
        <v>999</v>
      </c>
    </row>
    <row r="536" spans="1:21">
      <c r="A536" s="5" t="s">
        <v>2264</v>
      </c>
      <c r="B536" s="6" t="s">
        <v>2265</v>
      </c>
      <c r="C536" s="6" t="s">
        <v>1788</v>
      </c>
      <c r="D536" s="24">
        <v>12490</v>
      </c>
      <c r="E536" s="36">
        <v>15990</v>
      </c>
      <c r="F536" s="36" t="str">
        <f t="shared" si="32"/>
        <v>&gt;500</v>
      </c>
      <c r="G536" s="27">
        <v>0.22</v>
      </c>
      <c r="H536" s="27" t="str">
        <f t="shared" si="33"/>
        <v>10-25%</v>
      </c>
      <c r="I536" s="14" t="str">
        <f>IF(G536&lt;0.5,"&lt;50%","&gt;=50%")</f>
        <v>&lt;50%</v>
      </c>
      <c r="J536" s="21">
        <v>4.2</v>
      </c>
      <c r="K536" s="7">
        <v>58506</v>
      </c>
      <c r="L536" s="7">
        <f t="shared" si="34"/>
        <v>2</v>
      </c>
      <c r="M536" s="6" t="s">
        <v>2266</v>
      </c>
      <c r="N536" s="6" t="s">
        <v>2267</v>
      </c>
      <c r="O536" s="6" t="s">
        <v>2268</v>
      </c>
      <c r="P536" s="6" t="s">
        <v>2269</v>
      </c>
      <c r="Q536" s="6" t="str">
        <f>IFERROR(LEFT(C536, FIND("|",C536)-1),C536)</f>
        <v>Electronics</v>
      </c>
      <c r="R536" s="41">
        <f>E536*K536</f>
        <v>935510940</v>
      </c>
      <c r="S536" s="31">
        <f t="shared" si="35"/>
        <v>245725.2</v>
      </c>
      <c r="T536" s="6" t="str">
        <f>TRIM(RIGHT(C536,LEN(C536)-FIND("@",SUBSTITUTE(C536,"|","@",LEN(C536)-LEN(SUBSTITUTE(C536,"|",""))))))</f>
        <v>Smartphones</v>
      </c>
      <c r="U536" s="33">
        <v>15990</v>
      </c>
    </row>
    <row r="537" spans="1:21">
      <c r="A537" s="5" t="s">
        <v>4687</v>
      </c>
      <c r="B537" s="6" t="s">
        <v>4688</v>
      </c>
      <c r="C537" s="6" t="s">
        <v>3141</v>
      </c>
      <c r="D537" s="24">
        <v>999</v>
      </c>
      <c r="E537" s="36">
        <v>1995</v>
      </c>
      <c r="F537" s="36" t="str">
        <f t="shared" si="32"/>
        <v>&gt;500</v>
      </c>
      <c r="G537" s="27">
        <v>0.5</v>
      </c>
      <c r="H537" s="27" t="str">
        <f t="shared" si="33"/>
        <v>&gt;50%</v>
      </c>
      <c r="I537" s="14" t="str">
        <f>IF(G537&lt;0.5,"&lt;50%","&gt;=50%")</f>
        <v>&gt;=50%</v>
      </c>
      <c r="J537" s="21">
        <v>4.5</v>
      </c>
      <c r="K537" s="7">
        <v>7317</v>
      </c>
      <c r="L537" s="7">
        <f t="shared" si="34"/>
        <v>2</v>
      </c>
      <c r="M537" s="6" t="s">
        <v>4689</v>
      </c>
      <c r="N537" s="6" t="s">
        <v>4690</v>
      </c>
      <c r="O537" s="6" t="s">
        <v>4691</v>
      </c>
      <c r="P537" s="6" t="s">
        <v>4692</v>
      </c>
      <c r="Q537" s="6" t="str">
        <f>IFERROR(LEFT(C537, FIND("|",C537)-1),C537)</f>
        <v>Computers&amp;Accessories</v>
      </c>
      <c r="R537" s="41">
        <f>E537*K537</f>
        <v>14597415</v>
      </c>
      <c r="S537" s="31">
        <f t="shared" si="35"/>
        <v>32926.5</v>
      </c>
      <c r="T537" s="6" t="str">
        <f>TRIM(RIGHT(C537,LEN(C537)-FIND("@",SUBSTITUTE(C537,"|","@",LEN(C537)-LEN(SUBSTITUTE(C537,"|",""))))))</f>
        <v>MousePads</v>
      </c>
      <c r="U537" s="33">
        <v>1995</v>
      </c>
    </row>
    <row r="538" spans="1:21">
      <c r="A538" s="5" t="s">
        <v>3051</v>
      </c>
      <c r="B538" s="6" t="s">
        <v>3052</v>
      </c>
      <c r="C538" s="6" t="s">
        <v>3053</v>
      </c>
      <c r="D538" s="24">
        <v>1295</v>
      </c>
      <c r="E538" s="36">
        <v>1295</v>
      </c>
      <c r="F538" s="36" t="str">
        <f t="shared" si="32"/>
        <v>&gt;500</v>
      </c>
      <c r="G538" s="27">
        <v>0</v>
      </c>
      <c r="H538" s="27" t="str">
        <f t="shared" si="33"/>
        <v>10%</v>
      </c>
      <c r="I538" s="14" t="str">
        <f>IF(G538&lt;0.5,"&lt;50%","&gt;=50%")</f>
        <v>&lt;50%</v>
      </c>
      <c r="J538" s="21">
        <v>4.5</v>
      </c>
      <c r="K538" s="7">
        <v>5760</v>
      </c>
      <c r="L538" s="7">
        <f t="shared" si="34"/>
        <v>2</v>
      </c>
      <c r="M538" s="6" t="s">
        <v>3054</v>
      </c>
      <c r="N538" s="6" t="s">
        <v>3055</v>
      </c>
      <c r="O538" s="6" t="s">
        <v>3056</v>
      </c>
      <c r="P538" s="6" t="s">
        <v>3057</v>
      </c>
      <c r="Q538" s="6" t="str">
        <f>IFERROR(LEFT(C538, FIND("|",C538)-1),C538)</f>
        <v>OfficeProducts</v>
      </c>
      <c r="R538" s="41">
        <f>E538*K538</f>
        <v>7459200</v>
      </c>
      <c r="S538" s="31">
        <f t="shared" si="35"/>
        <v>25920</v>
      </c>
      <c r="T538" s="6" t="str">
        <f>TRIM(RIGHT(C538,LEN(C538)-FIND("@",SUBSTITUTE(C538,"|","@",LEN(C538)-LEN(SUBSTITUTE(C538,"|",""))))))</f>
        <v>Scientific</v>
      </c>
      <c r="U538" s="33">
        <v>1295</v>
      </c>
    </row>
    <row r="539" spans="1:21">
      <c r="A539" s="5" t="s">
        <v>1697</v>
      </c>
      <c r="B539" s="6" t="s">
        <v>1698</v>
      </c>
      <c r="C539" s="6" t="s">
        <v>105</v>
      </c>
      <c r="D539" s="24">
        <v>14999</v>
      </c>
      <c r="E539" s="36">
        <v>14999</v>
      </c>
      <c r="F539" s="36" t="str">
        <f t="shared" si="32"/>
        <v>&gt;500</v>
      </c>
      <c r="G539" s="27">
        <v>0</v>
      </c>
      <c r="H539" s="27" t="str">
        <f t="shared" si="33"/>
        <v>10%</v>
      </c>
      <c r="I539" s="14" t="str">
        <f>IF(G539&lt;0.5,"&lt;50%","&gt;=50%")</f>
        <v>&lt;50%</v>
      </c>
      <c r="J539" s="21">
        <v>4.3</v>
      </c>
      <c r="K539" s="7">
        <v>27508</v>
      </c>
      <c r="L539" s="7">
        <f t="shared" si="34"/>
        <v>2</v>
      </c>
      <c r="M539" s="6" t="s">
        <v>1699</v>
      </c>
      <c r="N539" s="6" t="s">
        <v>1700</v>
      </c>
      <c r="O539" s="6" t="s">
        <v>1701</v>
      </c>
      <c r="P539" s="6" t="s">
        <v>1702</v>
      </c>
      <c r="Q539" s="6" t="str">
        <f>IFERROR(LEFT(C539, FIND("|",C539)-1),C539)</f>
        <v>Electronics</v>
      </c>
      <c r="R539" s="41">
        <f>E539*K539</f>
        <v>412592492</v>
      </c>
      <c r="S539" s="31">
        <f t="shared" si="35"/>
        <v>118284.4</v>
      </c>
      <c r="T539" s="6" t="str">
        <f>TRIM(RIGHT(C539,LEN(C539)-FIND("@",SUBSTITUTE(C539,"|","@",LEN(C539)-LEN(SUBSTITUTE(C539,"|",""))))))</f>
        <v>SmartTelevisions</v>
      </c>
      <c r="U539" s="33">
        <v>14999</v>
      </c>
    </row>
    <row r="540" spans="1:21">
      <c r="A540" s="5" t="s">
        <v>4848</v>
      </c>
      <c r="B540" s="6" t="s">
        <v>4849</v>
      </c>
      <c r="C540" s="6" t="s">
        <v>3127</v>
      </c>
      <c r="D540" s="24">
        <v>599</v>
      </c>
      <c r="E540" s="36">
        <v>700</v>
      </c>
      <c r="F540" s="36" t="str">
        <f t="shared" si="32"/>
        <v>&gt;500</v>
      </c>
      <c r="G540" s="27">
        <v>0.14000000000000001</v>
      </c>
      <c r="H540" s="27" t="str">
        <f t="shared" si="33"/>
        <v>10-25%</v>
      </c>
      <c r="I540" s="14" t="str">
        <f>IF(G540&lt;0.5,"&lt;50%","&gt;=50%")</f>
        <v>&lt;50%</v>
      </c>
      <c r="J540" s="21">
        <v>4.3</v>
      </c>
      <c r="K540" s="7">
        <v>2301</v>
      </c>
      <c r="L540" s="7">
        <f t="shared" si="34"/>
        <v>2</v>
      </c>
      <c r="M540" s="6" t="s">
        <v>4850</v>
      </c>
      <c r="N540" s="6" t="s">
        <v>4851</v>
      </c>
      <c r="O540" s="6" t="s">
        <v>4852</v>
      </c>
      <c r="P540" s="6" t="s">
        <v>4853</v>
      </c>
      <c r="Q540" s="6" t="str">
        <f>IFERROR(LEFT(C540, FIND("|",C540)-1),C540)</f>
        <v>Computers&amp;Accessories</v>
      </c>
      <c r="R540" s="41">
        <f>E540*K540</f>
        <v>1610700</v>
      </c>
      <c r="S540" s="31">
        <f t="shared" si="35"/>
        <v>9894.2999999999993</v>
      </c>
      <c r="T540" s="6" t="str">
        <f>TRIM(RIGHT(C540,LEN(C540)-FIND("@",SUBSTITUTE(C540,"|","@",LEN(C540)-LEN(SUBSTITUTE(C540,"|",""))))))</f>
        <v>GamingMice</v>
      </c>
      <c r="U540" s="33">
        <v>700</v>
      </c>
    </row>
    <row r="541" spans="1:21">
      <c r="A541" s="5" t="s">
        <v>4892</v>
      </c>
      <c r="B541" s="6" t="s">
        <v>4893</v>
      </c>
      <c r="C541" s="6" t="s">
        <v>4460</v>
      </c>
      <c r="D541" s="24">
        <v>1149</v>
      </c>
      <c r="E541" s="36">
        <v>1800</v>
      </c>
      <c r="F541" s="36" t="str">
        <f t="shared" si="32"/>
        <v>&gt;500</v>
      </c>
      <c r="G541" s="27">
        <v>0.36</v>
      </c>
      <c r="H541" s="27" t="str">
        <f t="shared" si="33"/>
        <v>25-50%</v>
      </c>
      <c r="I541" s="14" t="str">
        <f>IF(G541&lt;0.5,"&lt;50%","&gt;=50%")</f>
        <v>&lt;50%</v>
      </c>
      <c r="J541" s="21">
        <v>4.3</v>
      </c>
      <c r="K541" s="7">
        <v>4723</v>
      </c>
      <c r="L541" s="7">
        <f t="shared" si="34"/>
        <v>2</v>
      </c>
      <c r="M541" s="6" t="s">
        <v>4894</v>
      </c>
      <c r="N541" s="6" t="s">
        <v>4895</v>
      </c>
      <c r="O541" s="6" t="s">
        <v>4896</v>
      </c>
      <c r="P541" s="6" t="s">
        <v>4897</v>
      </c>
      <c r="Q541" s="6" t="str">
        <f>IFERROR(LEFT(C541, FIND("|",C541)-1),C541)</f>
        <v>Computers&amp;Accessories</v>
      </c>
      <c r="R541" s="41">
        <f>E541*K541</f>
        <v>8501400</v>
      </c>
      <c r="S541" s="31">
        <f t="shared" si="35"/>
        <v>20308.899999999998</v>
      </c>
      <c r="T541" s="6" t="str">
        <f>TRIM(RIGHT(C541,LEN(C541)-FIND("@",SUBSTITUTE(C541,"|","@",LEN(C541)-LEN(SUBSTITUTE(C541,"|",""))))))</f>
        <v>GamingKeyboards</v>
      </c>
      <c r="U541" s="33">
        <v>1800</v>
      </c>
    </row>
    <row r="542" spans="1:21">
      <c r="A542" s="5" t="s">
        <v>4933</v>
      </c>
      <c r="B542" s="6" t="s">
        <v>4934</v>
      </c>
      <c r="C542" s="6" t="s">
        <v>4460</v>
      </c>
      <c r="D542" s="24">
        <v>1519</v>
      </c>
      <c r="E542" s="36">
        <v>3499</v>
      </c>
      <c r="F542" s="36" t="str">
        <f t="shared" si="32"/>
        <v>&gt;500</v>
      </c>
      <c r="G542" s="27">
        <v>0.56999999999999995</v>
      </c>
      <c r="H542" s="27" t="str">
        <f t="shared" si="33"/>
        <v>&gt;50%</v>
      </c>
      <c r="I542" s="14" t="str">
        <f>IF(G542&lt;0.5,"&lt;50%","&gt;=50%")</f>
        <v>&gt;=50%</v>
      </c>
      <c r="J542" s="21">
        <v>4.3</v>
      </c>
      <c r="K542" s="7">
        <v>408</v>
      </c>
      <c r="L542" s="7">
        <f t="shared" si="34"/>
        <v>1</v>
      </c>
      <c r="M542" s="6" t="s">
        <v>4935</v>
      </c>
      <c r="N542" s="6" t="s">
        <v>4936</v>
      </c>
      <c r="O542" s="6" t="s">
        <v>4937</v>
      </c>
      <c r="P542" s="6" t="s">
        <v>4938</v>
      </c>
      <c r="Q542" s="6" t="str">
        <f>IFERROR(LEFT(C542, FIND("|",C542)-1),C542)</f>
        <v>Computers&amp;Accessories</v>
      </c>
      <c r="R542" s="41">
        <f>E542*K542</f>
        <v>1427592</v>
      </c>
      <c r="S542" s="31">
        <f t="shared" si="35"/>
        <v>1754.3999999999999</v>
      </c>
      <c r="T542" s="6" t="str">
        <f>TRIM(RIGHT(C542,LEN(C542)-FIND("@",SUBSTITUTE(C542,"|","@",LEN(C542)-LEN(SUBSTITUTE(C542,"|",""))))))</f>
        <v>GamingKeyboards</v>
      </c>
      <c r="U542" s="33">
        <v>3499</v>
      </c>
    </row>
    <row r="543" spans="1:21">
      <c r="A543" s="5" t="s">
        <v>4110</v>
      </c>
      <c r="B543" s="6" t="s">
        <v>4111</v>
      </c>
      <c r="C543" s="6" t="s">
        <v>4063</v>
      </c>
      <c r="D543" s="24">
        <v>149</v>
      </c>
      <c r="E543" s="36">
        <v>999</v>
      </c>
      <c r="F543" s="36" t="str">
        <f t="shared" si="32"/>
        <v>&gt;500</v>
      </c>
      <c r="G543" s="27">
        <v>0.85</v>
      </c>
      <c r="H543" s="27" t="str">
        <f t="shared" si="33"/>
        <v>&gt;50%</v>
      </c>
      <c r="I543" s="14" t="str">
        <f>IF(G543&lt;0.5,"&lt;50%","&gt;=50%")</f>
        <v>&gt;=50%</v>
      </c>
      <c r="J543" s="21">
        <v>3.5</v>
      </c>
      <c r="K543" s="7">
        <v>2523</v>
      </c>
      <c r="L543" s="7">
        <f t="shared" si="34"/>
        <v>2</v>
      </c>
      <c r="M543" s="6" t="s">
        <v>4112</v>
      </c>
      <c r="N543" s="6" t="s">
        <v>4113</v>
      </c>
      <c r="O543" s="6" t="s">
        <v>4114</v>
      </c>
      <c r="P543" s="6" t="s">
        <v>4115</v>
      </c>
      <c r="Q543" s="6" t="str">
        <f>IFERROR(LEFT(C543, FIND("|",C543)-1),C543)</f>
        <v>Computers&amp;Accessories</v>
      </c>
      <c r="R543" s="41">
        <f>E543*K543</f>
        <v>2520477</v>
      </c>
      <c r="S543" s="31">
        <f t="shared" si="35"/>
        <v>8830.5</v>
      </c>
      <c r="T543" s="6" t="str">
        <f>TRIM(RIGHT(C543,LEN(C543)-FIND("@",SUBSTITUTE(C543,"|","@",LEN(C543)-LEN(SUBSTITUTE(C543,"|",""))))))</f>
        <v>LaptopChargers&amp;PowerSupplies</v>
      </c>
      <c r="U543" s="33">
        <v>999</v>
      </c>
    </row>
    <row r="544" spans="1:21">
      <c r="A544" s="5" t="s">
        <v>2468</v>
      </c>
      <c r="B544" s="6" t="s">
        <v>2469</v>
      </c>
      <c r="C544" s="6" t="s">
        <v>1892</v>
      </c>
      <c r="D544" s="24">
        <v>329</v>
      </c>
      <c r="E544" s="36">
        <v>999</v>
      </c>
      <c r="F544" s="36" t="str">
        <f t="shared" si="32"/>
        <v>&gt;500</v>
      </c>
      <c r="G544" s="27">
        <v>0.67</v>
      </c>
      <c r="H544" s="27" t="str">
        <f t="shared" si="33"/>
        <v>&gt;50%</v>
      </c>
      <c r="I544" s="14" t="str">
        <f>IF(G544&lt;0.5,"&lt;50%","&gt;=50%")</f>
        <v>&gt;=50%</v>
      </c>
      <c r="J544" s="21">
        <v>4.2</v>
      </c>
      <c r="K544" s="7">
        <v>3492</v>
      </c>
      <c r="L544" s="7">
        <f t="shared" si="34"/>
        <v>2</v>
      </c>
      <c r="M544" s="6" t="s">
        <v>2470</v>
      </c>
      <c r="N544" s="6" t="s">
        <v>2471</v>
      </c>
      <c r="O544" s="6" t="s">
        <v>2472</v>
      </c>
      <c r="P544" s="6" t="s">
        <v>2473</v>
      </c>
      <c r="Q544" s="6" t="str">
        <f>IFERROR(LEFT(C544, FIND("|",C544)-1),C544)</f>
        <v>Electronics</v>
      </c>
      <c r="R544" s="41">
        <f>E544*K544</f>
        <v>3488508</v>
      </c>
      <c r="S544" s="31">
        <f t="shared" si="35"/>
        <v>14666.400000000001</v>
      </c>
      <c r="T544" s="6" t="str">
        <f>TRIM(RIGHT(C544,LEN(C544)-FIND("@",SUBSTITUTE(C544,"|","@",LEN(C544)-LEN(SUBSTITUTE(C544,"|",""))))))</f>
        <v>WallChargers</v>
      </c>
      <c r="U544" s="33">
        <v>999</v>
      </c>
    </row>
    <row r="545" spans="1:21">
      <c r="A545" s="5" t="s">
        <v>1043</v>
      </c>
      <c r="B545" s="6" t="s">
        <v>1044</v>
      </c>
      <c r="C545" s="6" t="s">
        <v>13</v>
      </c>
      <c r="D545" s="24">
        <v>999</v>
      </c>
      <c r="E545" s="36">
        <v>1699</v>
      </c>
      <c r="F545" s="36" t="str">
        <f t="shared" si="32"/>
        <v>&gt;500</v>
      </c>
      <c r="G545" s="27">
        <v>0.41</v>
      </c>
      <c r="H545" s="27" t="str">
        <f t="shared" si="33"/>
        <v>25-50%</v>
      </c>
      <c r="I545" s="14" t="str">
        <f>IF(G545&lt;0.5,"&lt;50%","&gt;=50%")</f>
        <v>&lt;50%</v>
      </c>
      <c r="J545" s="21">
        <v>4.4000000000000004</v>
      </c>
      <c r="K545" s="7">
        <v>7318</v>
      </c>
      <c r="L545" s="7">
        <f t="shared" si="34"/>
        <v>2</v>
      </c>
      <c r="M545" s="6" t="s">
        <v>1045</v>
      </c>
      <c r="N545" s="6" t="s">
        <v>1046</v>
      </c>
      <c r="O545" s="6" t="s">
        <v>1047</v>
      </c>
      <c r="P545" s="6" t="s">
        <v>1048</v>
      </c>
      <c r="Q545" s="6" t="str">
        <f>IFERROR(LEFT(C545, FIND("|",C545)-1),C545)</f>
        <v>Computers&amp;Accessories</v>
      </c>
      <c r="R545" s="41">
        <f>E545*K545</f>
        <v>12433282</v>
      </c>
      <c r="S545" s="31">
        <f t="shared" si="35"/>
        <v>32199.200000000004</v>
      </c>
      <c r="T545" s="6" t="str">
        <f>TRIM(RIGHT(C545,LEN(C545)-FIND("@",SUBSTITUTE(C545,"|","@",LEN(C545)-LEN(SUBSTITUTE(C545,"|",""))))))</f>
        <v>USBCables</v>
      </c>
      <c r="U545" s="33">
        <v>1699</v>
      </c>
    </row>
    <row r="546" spans="1:21">
      <c r="A546" s="5" t="s">
        <v>655</v>
      </c>
      <c r="B546" s="6" t="s">
        <v>656</v>
      </c>
      <c r="C546" s="6" t="s">
        <v>13</v>
      </c>
      <c r="D546" s="24">
        <v>1599</v>
      </c>
      <c r="E546" s="36">
        <v>1999</v>
      </c>
      <c r="F546" s="36" t="str">
        <f t="shared" si="32"/>
        <v>&gt;500</v>
      </c>
      <c r="G546" s="27">
        <v>0.2</v>
      </c>
      <c r="H546" s="27" t="str">
        <f t="shared" si="33"/>
        <v>10-25%</v>
      </c>
      <c r="I546" s="14" t="str">
        <f>IF(G546&lt;0.5,"&lt;50%","&gt;=50%")</f>
        <v>&lt;50%</v>
      </c>
      <c r="J546" s="21">
        <v>4.4000000000000004</v>
      </c>
      <c r="K546" s="7">
        <v>1951</v>
      </c>
      <c r="L546" s="7">
        <f t="shared" si="34"/>
        <v>2</v>
      </c>
      <c r="M546" s="6" t="s">
        <v>657</v>
      </c>
      <c r="N546" s="6" t="s">
        <v>658</v>
      </c>
      <c r="O546" s="6" t="s">
        <v>659</v>
      </c>
      <c r="P546" s="6" t="s">
        <v>660</v>
      </c>
      <c r="Q546" s="6" t="str">
        <f>IFERROR(LEFT(C546, FIND("|",C546)-1),C546)</f>
        <v>Computers&amp;Accessories</v>
      </c>
      <c r="R546" s="41">
        <f>E546*K546</f>
        <v>3900049</v>
      </c>
      <c r="S546" s="31">
        <f t="shared" si="35"/>
        <v>8584.4000000000015</v>
      </c>
      <c r="T546" s="6" t="str">
        <f>TRIM(RIGHT(C546,LEN(C546)-FIND("@",SUBSTITUTE(C546,"|","@",LEN(C546)-LEN(SUBSTITUTE(C546,"|",""))))))</f>
        <v>USBCables</v>
      </c>
      <c r="U546" s="33">
        <v>1999</v>
      </c>
    </row>
    <row r="547" spans="1:21">
      <c r="A547" s="5" t="s">
        <v>1257</v>
      </c>
      <c r="B547" s="6" t="s">
        <v>1258</v>
      </c>
      <c r="C547" s="6" t="s">
        <v>13</v>
      </c>
      <c r="D547" s="24">
        <v>599</v>
      </c>
      <c r="E547" s="36">
        <v>849</v>
      </c>
      <c r="F547" s="36" t="str">
        <f t="shared" si="32"/>
        <v>&gt;500</v>
      </c>
      <c r="G547" s="27">
        <v>0.28999999999999998</v>
      </c>
      <c r="H547" s="27" t="str">
        <f t="shared" si="33"/>
        <v>25-50%</v>
      </c>
      <c r="I547" s="14" t="str">
        <f>IF(G547&lt;0.5,"&lt;50%","&gt;=50%")</f>
        <v>&lt;50%</v>
      </c>
      <c r="J547" s="21">
        <v>4.5</v>
      </c>
      <c r="K547" s="7">
        <v>474</v>
      </c>
      <c r="L547" s="7">
        <f t="shared" si="34"/>
        <v>1</v>
      </c>
      <c r="M547" s="6" t="s">
        <v>886</v>
      </c>
      <c r="N547" s="6" t="s">
        <v>1259</v>
      </c>
      <c r="O547" s="6" t="s">
        <v>1260</v>
      </c>
      <c r="P547" s="6" t="s">
        <v>1261</v>
      </c>
      <c r="Q547" s="6" t="str">
        <f>IFERROR(LEFT(C547, FIND("|",C547)-1),C547)</f>
        <v>Computers&amp;Accessories</v>
      </c>
      <c r="R547" s="41">
        <f>E547*K547</f>
        <v>402426</v>
      </c>
      <c r="S547" s="31">
        <f t="shared" si="35"/>
        <v>2133</v>
      </c>
      <c r="T547" s="6" t="str">
        <f>TRIM(RIGHT(C547,LEN(C547)-FIND("@",SUBSTITUTE(C547,"|","@",LEN(C547)-LEN(SUBSTITUTE(C547,"|",""))))))</f>
        <v>USBCables</v>
      </c>
      <c r="U547" s="33">
        <v>849</v>
      </c>
    </row>
    <row r="548" spans="1:21">
      <c r="A548" s="5" t="s">
        <v>842</v>
      </c>
      <c r="B548" s="6" t="s">
        <v>843</v>
      </c>
      <c r="C548" s="6" t="s">
        <v>13</v>
      </c>
      <c r="D548" s="24">
        <v>1499</v>
      </c>
      <c r="E548" s="36">
        <v>1999</v>
      </c>
      <c r="F548" s="36" t="str">
        <f t="shared" si="32"/>
        <v>&gt;500</v>
      </c>
      <c r="G548" s="27">
        <v>0.25</v>
      </c>
      <c r="H548" s="27" t="str">
        <f t="shared" si="33"/>
        <v>25-50%</v>
      </c>
      <c r="I548" s="14" t="str">
        <f>IF(G548&lt;0.5,"&lt;50%","&gt;=50%")</f>
        <v>&lt;50%</v>
      </c>
      <c r="J548" s="21">
        <v>4.4000000000000004</v>
      </c>
      <c r="K548" s="7">
        <v>1951</v>
      </c>
      <c r="L548" s="7">
        <f t="shared" si="34"/>
        <v>2</v>
      </c>
      <c r="M548" s="6" t="s">
        <v>844</v>
      </c>
      <c r="N548" s="6" t="s">
        <v>658</v>
      </c>
      <c r="O548" s="6" t="s">
        <v>659</v>
      </c>
      <c r="P548" s="6" t="s">
        <v>660</v>
      </c>
      <c r="Q548" s="6" t="str">
        <f>IFERROR(LEFT(C548, FIND("|",C548)-1),C548)</f>
        <v>Computers&amp;Accessories</v>
      </c>
      <c r="R548" s="41">
        <f>E548*K548</f>
        <v>3900049</v>
      </c>
      <c r="S548" s="31">
        <f t="shared" si="35"/>
        <v>8584.4000000000015</v>
      </c>
      <c r="T548" s="6" t="str">
        <f>TRIM(RIGHT(C548,LEN(C548)-FIND("@",SUBSTITUTE(C548,"|","@",LEN(C548)-LEN(SUBSTITUTE(C548,"|",""))))))</f>
        <v>USBCables</v>
      </c>
      <c r="U548" s="33">
        <v>1999</v>
      </c>
    </row>
    <row r="549" spans="1:21">
      <c r="A549" s="5" t="s">
        <v>884</v>
      </c>
      <c r="B549" s="6" t="s">
        <v>885</v>
      </c>
      <c r="C549" s="6" t="s">
        <v>13</v>
      </c>
      <c r="D549" s="24">
        <v>599</v>
      </c>
      <c r="E549" s="36">
        <v>849</v>
      </c>
      <c r="F549" s="36" t="str">
        <f t="shared" si="32"/>
        <v>&gt;500</v>
      </c>
      <c r="G549" s="27">
        <v>0.28999999999999998</v>
      </c>
      <c r="H549" s="27" t="str">
        <f t="shared" si="33"/>
        <v>25-50%</v>
      </c>
      <c r="I549" s="14" t="str">
        <f>IF(G549&lt;0.5,"&lt;50%","&gt;=50%")</f>
        <v>&lt;50%</v>
      </c>
      <c r="J549" s="21">
        <v>4.5</v>
      </c>
      <c r="K549" s="7">
        <v>577</v>
      </c>
      <c r="L549" s="7">
        <f t="shared" si="34"/>
        <v>1</v>
      </c>
      <c r="M549" s="6" t="s">
        <v>886</v>
      </c>
      <c r="N549" s="6" t="s">
        <v>887</v>
      </c>
      <c r="O549" s="6" t="s">
        <v>888</v>
      </c>
      <c r="P549" s="6" t="s">
        <v>889</v>
      </c>
      <c r="Q549" s="6" t="str">
        <f>IFERROR(LEFT(C549, FIND("|",C549)-1),C549)</f>
        <v>Computers&amp;Accessories</v>
      </c>
      <c r="R549" s="41">
        <f>E549*K549</f>
        <v>489873</v>
      </c>
      <c r="S549" s="31">
        <f t="shared" si="35"/>
        <v>2596.5</v>
      </c>
      <c r="T549" s="6" t="str">
        <f>TRIM(RIGHT(C549,LEN(C549)-FIND("@",SUBSTITUTE(C549,"|","@",LEN(C549)-LEN(SUBSTITUTE(C549,"|",""))))))</f>
        <v>USBCables</v>
      </c>
      <c r="U549" s="33">
        <v>849</v>
      </c>
    </row>
    <row r="550" spans="1:21">
      <c r="A550" s="5" t="s">
        <v>1386</v>
      </c>
      <c r="B550" s="6" t="s">
        <v>1387</v>
      </c>
      <c r="C550" s="6" t="s">
        <v>13</v>
      </c>
      <c r="D550" s="24">
        <v>1299</v>
      </c>
      <c r="E550" s="36">
        <v>1999</v>
      </c>
      <c r="F550" s="36" t="str">
        <f t="shared" si="32"/>
        <v>&gt;500</v>
      </c>
      <c r="G550" s="27">
        <v>0.35</v>
      </c>
      <c r="H550" s="27" t="str">
        <f t="shared" si="33"/>
        <v>25-50%</v>
      </c>
      <c r="I550" s="14" t="str">
        <f>IF(G550&lt;0.5,"&lt;50%","&gt;=50%")</f>
        <v>&lt;50%</v>
      </c>
      <c r="J550" s="21">
        <v>4.4000000000000004</v>
      </c>
      <c r="K550" s="7">
        <v>7318</v>
      </c>
      <c r="L550" s="7">
        <f t="shared" si="34"/>
        <v>2</v>
      </c>
      <c r="M550" s="6" t="s">
        <v>1388</v>
      </c>
      <c r="N550" s="6" t="s">
        <v>1046</v>
      </c>
      <c r="O550" s="6" t="s">
        <v>1047</v>
      </c>
      <c r="P550" s="6" t="s">
        <v>1048</v>
      </c>
      <c r="Q550" s="6" t="str">
        <f>IFERROR(LEFT(C550, FIND("|",C550)-1),C550)</f>
        <v>Computers&amp;Accessories</v>
      </c>
      <c r="R550" s="41">
        <f>E550*K550</f>
        <v>14628682</v>
      </c>
      <c r="S550" s="31">
        <f t="shared" si="35"/>
        <v>32199.200000000004</v>
      </c>
      <c r="T550" s="6" t="str">
        <f>TRIM(RIGHT(C550,LEN(C550)-FIND("@",SUBSTITUTE(C550,"|","@",LEN(C550)-LEN(SUBSTITUTE(C550,"|",""))))))</f>
        <v>USBCables</v>
      </c>
      <c r="U550" s="33">
        <v>1999</v>
      </c>
    </row>
    <row r="551" spans="1:21">
      <c r="A551" s="5" t="s">
        <v>3330</v>
      </c>
      <c r="B551" s="6" t="s">
        <v>3331</v>
      </c>
      <c r="C551" s="6" t="s">
        <v>2848</v>
      </c>
      <c r="D551" s="24">
        <v>1299</v>
      </c>
      <c r="E551" s="36">
        <v>3000</v>
      </c>
      <c r="F551" s="36" t="str">
        <f t="shared" si="32"/>
        <v>&gt;500</v>
      </c>
      <c r="G551" s="27">
        <v>0.56999999999999995</v>
      </c>
      <c r="H551" s="27" t="str">
        <f t="shared" si="33"/>
        <v>&gt;50%</v>
      </c>
      <c r="I551" s="14" t="str">
        <f>IF(G551&lt;0.5,"&lt;50%","&gt;=50%")</f>
        <v>&gt;=50%</v>
      </c>
      <c r="J551" s="21">
        <v>4.3</v>
      </c>
      <c r="K551" s="7">
        <v>23022</v>
      </c>
      <c r="L551" s="7">
        <f t="shared" si="34"/>
        <v>2</v>
      </c>
      <c r="M551" s="6" t="s">
        <v>3332</v>
      </c>
      <c r="N551" s="6" t="s">
        <v>3333</v>
      </c>
      <c r="O551" s="6" t="s">
        <v>3334</v>
      </c>
      <c r="P551" s="6" t="s">
        <v>3335</v>
      </c>
      <c r="Q551" s="6" t="str">
        <f>IFERROR(LEFT(C551, FIND("|",C551)-1),C551)</f>
        <v>Computers&amp;Accessories</v>
      </c>
      <c r="R551" s="41">
        <f>E551*K551</f>
        <v>69066000</v>
      </c>
      <c r="S551" s="31">
        <f t="shared" si="35"/>
        <v>98994.599999999991</v>
      </c>
      <c r="T551" s="6" t="str">
        <f>TRIM(RIGHT(C551,LEN(C551)-FIND("@",SUBSTITUTE(C551,"|","@",LEN(C551)-LEN(SUBSTITUTE(C551,"|",""))))))</f>
        <v>PenDrives</v>
      </c>
      <c r="U551" s="33">
        <v>3000</v>
      </c>
    </row>
    <row r="552" spans="1:21">
      <c r="A552" s="5" t="s">
        <v>131</v>
      </c>
      <c r="B552" s="6" t="s">
        <v>132</v>
      </c>
      <c r="C552" s="6" t="s">
        <v>81</v>
      </c>
      <c r="D552" s="24">
        <v>279</v>
      </c>
      <c r="E552" s="36">
        <v>499</v>
      </c>
      <c r="F552" s="36" t="str">
        <f t="shared" si="32"/>
        <v>200-500</v>
      </c>
      <c r="G552" s="27">
        <v>0.44</v>
      </c>
      <c r="H552" s="27" t="str">
        <f t="shared" si="33"/>
        <v>25-50%</v>
      </c>
      <c r="I552" s="14" t="str">
        <f>IF(G552&lt;0.5,"&lt;50%","&gt;=50%")</f>
        <v>&lt;50%</v>
      </c>
      <c r="J552" s="21">
        <v>3.7</v>
      </c>
      <c r="K552" s="7">
        <v>10962</v>
      </c>
      <c r="L552" s="7">
        <f t="shared" si="34"/>
        <v>2</v>
      </c>
      <c r="M552" s="6" t="s">
        <v>133</v>
      </c>
      <c r="N552" s="6" t="s">
        <v>134</v>
      </c>
      <c r="O552" s="6" t="s">
        <v>135</v>
      </c>
      <c r="P552" s="6" t="s">
        <v>136</v>
      </c>
      <c r="Q552" s="6" t="str">
        <f>IFERROR(LEFT(C552, FIND("|",C552)-1),C552)</f>
        <v>Electronics</v>
      </c>
      <c r="R552" s="41">
        <f>E552*K552</f>
        <v>5470038</v>
      </c>
      <c r="S552" s="31">
        <f t="shared" si="35"/>
        <v>40559.4</v>
      </c>
      <c r="T552" s="6" t="str">
        <f>TRIM(RIGHT(C552,LEN(C552)-FIND("@",SUBSTITUTE(C552,"|","@",LEN(C552)-LEN(SUBSTITUTE(C552,"|",""))))))</f>
        <v>HDMICables</v>
      </c>
      <c r="U552" s="33">
        <v>499</v>
      </c>
    </row>
    <row r="553" spans="1:21">
      <c r="A553" s="5" t="s">
        <v>3229</v>
      </c>
      <c r="B553" s="6" t="s">
        <v>3230</v>
      </c>
      <c r="C553" s="6" t="s">
        <v>2608</v>
      </c>
      <c r="D553" s="24">
        <v>1199</v>
      </c>
      <c r="E553" s="36">
        <v>2499</v>
      </c>
      <c r="F553" s="36" t="str">
        <f t="shared" si="32"/>
        <v>&gt;500</v>
      </c>
      <c r="G553" s="27">
        <v>0.52</v>
      </c>
      <c r="H553" s="27" t="str">
        <f t="shared" si="33"/>
        <v>&gt;50%</v>
      </c>
      <c r="I553" s="14" t="str">
        <f>IF(G553&lt;0.5,"&lt;50%","&gt;=50%")</f>
        <v>&gt;=50%</v>
      </c>
      <c r="J553" s="21">
        <v>4</v>
      </c>
      <c r="K553" s="7">
        <v>33584</v>
      </c>
      <c r="L553" s="7">
        <f t="shared" si="34"/>
        <v>2</v>
      </c>
      <c r="M553" s="6" t="s">
        <v>3231</v>
      </c>
      <c r="N553" s="6" t="s">
        <v>3232</v>
      </c>
      <c r="O553" s="6" t="s">
        <v>3233</v>
      </c>
      <c r="P553" s="6" t="s">
        <v>3234</v>
      </c>
      <c r="Q553" s="6" t="str">
        <f>IFERROR(LEFT(C553, FIND("|",C553)-1),C553)</f>
        <v>Electronics</v>
      </c>
      <c r="R553" s="41">
        <f>E553*K553</f>
        <v>83926416</v>
      </c>
      <c r="S553" s="31">
        <f t="shared" si="35"/>
        <v>134336</v>
      </c>
      <c r="T553" s="6" t="str">
        <f>TRIM(RIGHT(C553,LEN(C553)-FIND("@",SUBSTITUTE(C553,"|","@",LEN(C553)-LEN(SUBSTITUTE(C553,"|",""))))))</f>
        <v>On-Ear</v>
      </c>
      <c r="U553" s="33">
        <v>2499</v>
      </c>
    </row>
    <row r="554" spans="1:21">
      <c r="A554" s="5" t="s">
        <v>3198</v>
      </c>
      <c r="B554" s="6" t="s">
        <v>3199</v>
      </c>
      <c r="C554" s="6" t="s">
        <v>3200</v>
      </c>
      <c r="D554" s="24">
        <v>1799</v>
      </c>
      <c r="E554" s="36">
        <v>4999</v>
      </c>
      <c r="F554" s="36" t="str">
        <f t="shared" si="32"/>
        <v>&gt;500</v>
      </c>
      <c r="G554" s="27">
        <v>0.64</v>
      </c>
      <c r="H554" s="27" t="str">
        <f t="shared" si="33"/>
        <v>&gt;50%</v>
      </c>
      <c r="I554" s="14" t="str">
        <f>IF(G554&lt;0.5,"&lt;50%","&gt;=50%")</f>
        <v>&gt;=50%</v>
      </c>
      <c r="J554" s="21">
        <v>4.0999999999999996</v>
      </c>
      <c r="K554" s="7">
        <v>55192</v>
      </c>
      <c r="L554" s="7">
        <f t="shared" si="34"/>
        <v>2</v>
      </c>
      <c r="M554" s="6" t="s">
        <v>3201</v>
      </c>
      <c r="N554" s="6" t="s">
        <v>3202</v>
      </c>
      <c r="O554" s="6" t="s">
        <v>3203</v>
      </c>
      <c r="P554" s="6" t="s">
        <v>3204</v>
      </c>
      <c r="Q554" s="6" t="str">
        <f>IFERROR(LEFT(C554, FIND("|",C554)-1),C554)</f>
        <v>Electronics</v>
      </c>
      <c r="R554" s="41">
        <f>E554*K554</f>
        <v>275904808</v>
      </c>
      <c r="S554" s="31">
        <f t="shared" si="35"/>
        <v>226287.19999999998</v>
      </c>
      <c r="T554" s="6" t="str">
        <f>TRIM(RIGHT(C554,LEN(C554)-FIND("@",SUBSTITUTE(C554,"|","@",LEN(C554)-LEN(SUBSTITUTE(C554,"|",""))))))</f>
        <v>Over-Ear</v>
      </c>
      <c r="U554" s="33">
        <v>4999</v>
      </c>
    </row>
    <row r="555" spans="1:21">
      <c r="A555" s="5" t="s">
        <v>767</v>
      </c>
      <c r="B555" s="6" t="s">
        <v>768</v>
      </c>
      <c r="C555" s="6" t="s">
        <v>62</v>
      </c>
      <c r="D555" s="24">
        <v>1699</v>
      </c>
      <c r="E555" s="36">
        <v>2999</v>
      </c>
      <c r="F555" s="36" t="str">
        <f t="shared" si="32"/>
        <v>&gt;500</v>
      </c>
      <c r="G555" s="27">
        <v>0.43</v>
      </c>
      <c r="H555" s="27" t="str">
        <f t="shared" si="33"/>
        <v>25-50%</v>
      </c>
      <c r="I555" s="14" t="str">
        <f>IF(G555&lt;0.5,"&lt;50%","&gt;=50%")</f>
        <v>&lt;50%</v>
      </c>
      <c r="J555" s="21">
        <v>4.4000000000000004</v>
      </c>
      <c r="K555" s="7">
        <v>24780</v>
      </c>
      <c r="L555" s="7">
        <f t="shared" si="34"/>
        <v>2</v>
      </c>
      <c r="M555" s="6" t="s">
        <v>769</v>
      </c>
      <c r="N555" s="6" t="s">
        <v>296</v>
      </c>
      <c r="O555" s="6" t="s">
        <v>297</v>
      </c>
      <c r="P555" s="6" t="s">
        <v>298</v>
      </c>
      <c r="Q555" s="6" t="str">
        <f>IFERROR(LEFT(C555, FIND("|",C555)-1),C555)</f>
        <v>Computers&amp;Accessories</v>
      </c>
      <c r="R555" s="41">
        <f>E555*K555</f>
        <v>74315220</v>
      </c>
      <c r="S555" s="31">
        <f t="shared" si="35"/>
        <v>109032.00000000001</v>
      </c>
      <c r="T555" s="6" t="str">
        <f>TRIM(RIGHT(C555,LEN(C555)-FIND("@",SUBSTITUTE(C555,"|","@",LEN(C555)-LEN(SUBSTITUTE(C555,"|",""))))))</f>
        <v>WirelessUSBAdapters</v>
      </c>
      <c r="U555" s="33">
        <v>2999</v>
      </c>
    </row>
    <row r="556" spans="1:21">
      <c r="A556" s="5" t="s">
        <v>2377</v>
      </c>
      <c r="B556" s="6" t="s">
        <v>2378</v>
      </c>
      <c r="C556" s="6" t="s">
        <v>1892</v>
      </c>
      <c r="D556" s="24">
        <v>499</v>
      </c>
      <c r="E556" s="36">
        <v>599</v>
      </c>
      <c r="F556" s="36" t="str">
        <f t="shared" si="32"/>
        <v>&gt;500</v>
      </c>
      <c r="G556" s="27">
        <v>0.17</v>
      </c>
      <c r="H556" s="27" t="str">
        <f t="shared" si="33"/>
        <v>10-25%</v>
      </c>
      <c r="I556" s="14" t="str">
        <f>IF(G556&lt;0.5,"&lt;50%","&gt;=50%")</f>
        <v>&lt;50%</v>
      </c>
      <c r="J556" s="21">
        <v>4.2</v>
      </c>
      <c r="K556" s="7">
        <v>21916</v>
      </c>
      <c r="L556" s="7">
        <f t="shared" si="34"/>
        <v>2</v>
      </c>
      <c r="M556" s="6" t="s">
        <v>2379</v>
      </c>
      <c r="N556" s="6" t="s">
        <v>2380</v>
      </c>
      <c r="O556" s="6" t="s">
        <v>2381</v>
      </c>
      <c r="P556" s="6" t="s">
        <v>2382</v>
      </c>
      <c r="Q556" s="6" t="str">
        <f>IFERROR(LEFT(C556, FIND("|",C556)-1),C556)</f>
        <v>Electronics</v>
      </c>
      <c r="R556" s="41">
        <f>E556*K556</f>
        <v>13127684</v>
      </c>
      <c r="S556" s="31">
        <f t="shared" si="35"/>
        <v>92047.2</v>
      </c>
      <c r="T556" s="6" t="str">
        <f>TRIM(RIGHT(C556,LEN(C556)-FIND("@",SUBSTITUTE(C556,"|","@",LEN(C556)-LEN(SUBSTITUTE(C556,"|",""))))))</f>
        <v>WallChargers</v>
      </c>
      <c r="U556" s="33">
        <v>599</v>
      </c>
    </row>
    <row r="557" spans="1:21">
      <c r="A557" s="5" t="s">
        <v>86</v>
      </c>
      <c r="B557" s="6" t="s">
        <v>87</v>
      </c>
      <c r="C557" s="6" t="s">
        <v>13</v>
      </c>
      <c r="D557" s="24">
        <v>350</v>
      </c>
      <c r="E557" s="36">
        <v>899</v>
      </c>
      <c r="F557" s="36" t="str">
        <f t="shared" si="32"/>
        <v>&gt;500</v>
      </c>
      <c r="G557" s="27">
        <v>0.61</v>
      </c>
      <c r="H557" s="27" t="str">
        <f t="shared" si="33"/>
        <v>&gt;50%</v>
      </c>
      <c r="I557" s="14" t="str">
        <f>IF(G557&lt;0.5,"&lt;50%","&gt;=50%")</f>
        <v>&gt;=50%</v>
      </c>
      <c r="J557" s="21">
        <v>4.2</v>
      </c>
      <c r="K557" s="7">
        <v>2262</v>
      </c>
      <c r="L557" s="7">
        <f t="shared" si="34"/>
        <v>2</v>
      </c>
      <c r="M557" s="6" t="s">
        <v>88</v>
      </c>
      <c r="N557" s="6" t="s">
        <v>89</v>
      </c>
      <c r="O557" s="6" t="s">
        <v>90</v>
      </c>
      <c r="P557" s="6" t="s">
        <v>91</v>
      </c>
      <c r="Q557" s="6" t="str">
        <f>IFERROR(LEFT(C557, FIND("|",C557)-1),C557)</f>
        <v>Computers&amp;Accessories</v>
      </c>
      <c r="R557" s="41">
        <f>E557*K557</f>
        <v>2033538</v>
      </c>
      <c r="S557" s="31">
        <f t="shared" si="35"/>
        <v>9500.4</v>
      </c>
      <c r="T557" s="6" t="str">
        <f>TRIM(RIGHT(C557,LEN(C557)-FIND("@",SUBSTITUTE(C557,"|","@",LEN(C557)-LEN(SUBSTITUTE(C557,"|",""))))))</f>
        <v>USBCables</v>
      </c>
      <c r="U557" s="33">
        <v>899</v>
      </c>
    </row>
    <row r="558" spans="1:21">
      <c r="A558" s="5" t="s">
        <v>2092</v>
      </c>
      <c r="B558" s="6" t="s">
        <v>2093</v>
      </c>
      <c r="C558" s="6" t="s">
        <v>2094</v>
      </c>
      <c r="D558" s="24">
        <v>99</v>
      </c>
      <c r="E558" s="36">
        <v>999</v>
      </c>
      <c r="F558" s="36" t="str">
        <f t="shared" si="32"/>
        <v>&gt;500</v>
      </c>
      <c r="G558" s="27">
        <v>0.9</v>
      </c>
      <c r="H558" s="27" t="str">
        <f t="shared" si="33"/>
        <v>&gt;50%</v>
      </c>
      <c r="I558" s="14" t="str">
        <f>IF(G558&lt;0.5,"&lt;50%","&gt;=50%")</f>
        <v>&gt;=50%</v>
      </c>
      <c r="J558" s="21">
        <v>4</v>
      </c>
      <c r="K558" s="7">
        <v>1396</v>
      </c>
      <c r="L558" s="7">
        <f t="shared" si="34"/>
        <v>2</v>
      </c>
      <c r="M558" s="6" t="s">
        <v>2095</v>
      </c>
      <c r="N558" s="6" t="s">
        <v>2096</v>
      </c>
      <c r="O558" s="6" t="s">
        <v>2097</v>
      </c>
      <c r="P558" s="6" t="s">
        <v>2098</v>
      </c>
      <c r="Q558" s="6" t="str">
        <f>IFERROR(LEFT(C558, FIND("|",C558)-1),C558)</f>
        <v>Computers&amp;Accessories</v>
      </c>
      <c r="R558" s="41">
        <f>E558*K558</f>
        <v>1394604</v>
      </c>
      <c r="S558" s="31">
        <f t="shared" si="35"/>
        <v>5584</v>
      </c>
      <c r="T558" s="6" t="str">
        <f>TRIM(RIGHT(C558,LEN(C558)-FIND("@",SUBSTITUTE(C558,"|","@",LEN(C558)-LEN(SUBSTITUTE(C558,"|",""))))))</f>
        <v>CableConnectionProtectors</v>
      </c>
      <c r="U558" s="33">
        <v>999</v>
      </c>
    </row>
    <row r="559" spans="1:21">
      <c r="A559" s="5" t="s">
        <v>6920</v>
      </c>
      <c r="B559" s="6" t="s">
        <v>6921</v>
      </c>
      <c r="C559" s="6" t="s">
        <v>5127</v>
      </c>
      <c r="D559" s="24">
        <v>1649</v>
      </c>
      <c r="E559" s="36">
        <v>2800</v>
      </c>
      <c r="F559" s="36" t="str">
        <f t="shared" si="32"/>
        <v>&gt;500</v>
      </c>
      <c r="G559" s="27">
        <v>0.41</v>
      </c>
      <c r="H559" s="27" t="str">
        <f t="shared" si="33"/>
        <v>25-50%</v>
      </c>
      <c r="I559" s="14" t="str">
        <f>IF(G559&lt;0.5,"&lt;50%","&gt;=50%")</f>
        <v>&lt;50%</v>
      </c>
      <c r="J559" s="21">
        <v>3.9</v>
      </c>
      <c r="K559" s="7">
        <v>2162</v>
      </c>
      <c r="L559" s="7">
        <f t="shared" si="34"/>
        <v>2</v>
      </c>
      <c r="M559" s="6" t="s">
        <v>6922</v>
      </c>
      <c r="N559" s="6" t="s">
        <v>6923</v>
      </c>
      <c r="O559" s="6" t="s">
        <v>6924</v>
      </c>
      <c r="P559" s="6" t="s">
        <v>6925</v>
      </c>
      <c r="Q559" s="6" t="str">
        <f>IFERROR(LEFT(C559, FIND("|",C559)-1),C559)</f>
        <v>Home&amp;Kitchen</v>
      </c>
      <c r="R559" s="41">
        <f>E559*K559</f>
        <v>6053600</v>
      </c>
      <c r="S559" s="31">
        <f t="shared" si="35"/>
        <v>8431.7999999999993</v>
      </c>
      <c r="T559" s="6" t="str">
        <f>TRIM(RIGHT(C559,LEN(C559)-FIND("@",SUBSTITUTE(C559,"|","@",LEN(C559)-LEN(SUBSTITUTE(C559,"|",""))))))</f>
        <v>MixerGrinders</v>
      </c>
      <c r="U559" s="33">
        <v>2800</v>
      </c>
    </row>
    <row r="560" spans="1:21">
      <c r="A560" s="5" t="s">
        <v>2129</v>
      </c>
      <c r="B560" s="6" t="s">
        <v>2130</v>
      </c>
      <c r="C560" s="6" t="s">
        <v>1834</v>
      </c>
      <c r="D560" s="24">
        <v>599</v>
      </c>
      <c r="E560" s="36">
        <v>1800</v>
      </c>
      <c r="F560" s="36" t="str">
        <f t="shared" si="32"/>
        <v>&gt;500</v>
      </c>
      <c r="G560" s="27">
        <v>0.67</v>
      </c>
      <c r="H560" s="27" t="str">
        <f t="shared" si="33"/>
        <v>&gt;50%</v>
      </c>
      <c r="I560" s="14" t="str">
        <f>IF(G560&lt;0.5,"&lt;50%","&gt;=50%")</f>
        <v>&gt;=50%</v>
      </c>
      <c r="J560" s="21">
        <v>3.5</v>
      </c>
      <c r="K560" s="7">
        <v>83996</v>
      </c>
      <c r="L560" s="7">
        <f t="shared" si="34"/>
        <v>2</v>
      </c>
      <c r="M560" s="6" t="s">
        <v>2131</v>
      </c>
      <c r="N560" s="6" t="s">
        <v>2132</v>
      </c>
      <c r="O560" s="6" t="s">
        <v>2133</v>
      </c>
      <c r="P560" s="6" t="s">
        <v>2134</v>
      </c>
      <c r="Q560" s="6" t="str">
        <f>IFERROR(LEFT(C560, FIND("|",C560)-1),C560)</f>
        <v>Electronics</v>
      </c>
      <c r="R560" s="41">
        <f>E560*K560</f>
        <v>151192800</v>
      </c>
      <c r="S560" s="31">
        <f t="shared" si="35"/>
        <v>293986</v>
      </c>
      <c r="T560" s="6" t="str">
        <f>TRIM(RIGHT(C560,LEN(C560)-FIND("@",SUBSTITUTE(C560,"|","@",LEN(C560)-LEN(SUBSTITUTE(C560,"|",""))))))</f>
        <v>In-Ear</v>
      </c>
      <c r="U560" s="33">
        <v>1800</v>
      </c>
    </row>
    <row r="561" spans="1:21">
      <c r="A561" s="5" t="s">
        <v>7365</v>
      </c>
      <c r="B561" s="6" t="s">
        <v>7366</v>
      </c>
      <c r="C561" s="6" t="s">
        <v>5268</v>
      </c>
      <c r="D561" s="24">
        <v>3349</v>
      </c>
      <c r="E561" s="36">
        <v>4799</v>
      </c>
      <c r="F561" s="36" t="str">
        <f t="shared" si="32"/>
        <v>&gt;500</v>
      </c>
      <c r="G561" s="27">
        <v>0.3</v>
      </c>
      <c r="H561" s="27" t="str">
        <f t="shared" si="33"/>
        <v>25-50%</v>
      </c>
      <c r="I561" s="14" t="str">
        <f>IF(G561&lt;0.5,"&lt;50%","&gt;=50%")</f>
        <v>&lt;50%</v>
      </c>
      <c r="J561" s="21">
        <v>3.7</v>
      </c>
      <c r="K561" s="7">
        <v>4200</v>
      </c>
      <c r="L561" s="7">
        <f t="shared" si="34"/>
        <v>2</v>
      </c>
      <c r="M561" s="6" t="s">
        <v>7367</v>
      </c>
      <c r="N561" s="6" t="s">
        <v>7368</v>
      </c>
      <c r="O561" s="6" t="s">
        <v>7369</v>
      </c>
      <c r="P561" s="6" t="s">
        <v>7370</v>
      </c>
      <c r="Q561" s="6" t="str">
        <f>IFERROR(LEFT(C561, FIND("|",C561)-1),C561)</f>
        <v>Home&amp;Kitchen</v>
      </c>
      <c r="R561" s="41">
        <f>E561*K561</f>
        <v>20155800</v>
      </c>
      <c r="S561" s="31">
        <f t="shared" si="35"/>
        <v>15540</v>
      </c>
      <c r="T561" s="6" t="str">
        <f>TRIM(RIGHT(C561,LEN(C561)-FIND("@",SUBSTITUTE(C561,"|","@",LEN(C561)-LEN(SUBSTITUTE(C561,"|",""))))))</f>
        <v>JuicerMixerGrinders</v>
      </c>
      <c r="U561" s="33">
        <v>4799</v>
      </c>
    </row>
    <row r="562" spans="1:21">
      <c r="A562" s="5" t="s">
        <v>3904</v>
      </c>
      <c r="B562" s="6" t="s">
        <v>3905</v>
      </c>
      <c r="C562" s="6" t="s">
        <v>3906</v>
      </c>
      <c r="D562" s="24">
        <v>1399</v>
      </c>
      <c r="E562" s="36">
        <v>2490</v>
      </c>
      <c r="F562" s="36" t="str">
        <f t="shared" si="32"/>
        <v>&gt;500</v>
      </c>
      <c r="G562" s="27">
        <v>0.44</v>
      </c>
      <c r="H562" s="27" t="str">
        <f t="shared" si="33"/>
        <v>25-50%</v>
      </c>
      <c r="I562" s="14" t="str">
        <f>IF(G562&lt;0.5,"&lt;50%","&gt;=50%")</f>
        <v>&lt;50%</v>
      </c>
      <c r="J562" s="21">
        <v>4.3</v>
      </c>
      <c r="K562" s="7">
        <v>11074</v>
      </c>
      <c r="L562" s="7">
        <f t="shared" si="34"/>
        <v>2</v>
      </c>
      <c r="M562" s="6" t="s">
        <v>3907</v>
      </c>
      <c r="N562" s="6" t="s">
        <v>3908</v>
      </c>
      <c r="O562" s="6" t="s">
        <v>3909</v>
      </c>
      <c r="P562" s="6" t="s">
        <v>3910</v>
      </c>
      <c r="Q562" s="6" t="str">
        <f>IFERROR(LEFT(C562, FIND("|",C562)-1),C562)</f>
        <v>Computers&amp;Accessories</v>
      </c>
      <c r="R562" s="41">
        <f>E562*K562</f>
        <v>27574260</v>
      </c>
      <c r="S562" s="31">
        <f t="shared" si="35"/>
        <v>47618.2</v>
      </c>
      <c r="T562" s="6" t="str">
        <f>TRIM(RIGHT(C562,LEN(C562)-FIND("@",SUBSTITUTE(C562,"|","@",LEN(C562)-LEN(SUBSTITUTE(C562,"|",""))))))</f>
        <v>LaptopAccessories</v>
      </c>
      <c r="U562" s="33">
        <v>2490</v>
      </c>
    </row>
    <row r="563" spans="1:21">
      <c r="A563" s="5" t="s">
        <v>6673</v>
      </c>
      <c r="B563" s="6" t="s">
        <v>6674</v>
      </c>
      <c r="C563" s="6" t="s">
        <v>5679</v>
      </c>
      <c r="D563" s="24">
        <v>1189</v>
      </c>
      <c r="E563" s="36">
        <v>2400</v>
      </c>
      <c r="F563" s="36" t="str">
        <f t="shared" si="32"/>
        <v>&gt;500</v>
      </c>
      <c r="G563" s="27">
        <v>0.5</v>
      </c>
      <c r="H563" s="27" t="str">
        <f t="shared" si="33"/>
        <v>&gt;50%</v>
      </c>
      <c r="I563" s="14" t="str">
        <f>IF(G563&lt;0.5,"&lt;50%","&gt;=50%")</f>
        <v>&gt;=50%</v>
      </c>
      <c r="J563" s="21">
        <v>4.0999999999999996</v>
      </c>
      <c r="K563" s="7">
        <v>618</v>
      </c>
      <c r="L563" s="7">
        <f t="shared" si="34"/>
        <v>1</v>
      </c>
      <c r="M563" s="6" t="s">
        <v>6675</v>
      </c>
      <c r="N563" s="6" t="s">
        <v>6676</v>
      </c>
      <c r="O563" s="6" t="s">
        <v>6677</v>
      </c>
      <c r="P563" s="6" t="s">
        <v>6678</v>
      </c>
      <c r="Q563" s="6" t="str">
        <f>IFERROR(LEFT(C563, FIND("|",C563)-1),C563)</f>
        <v>Home&amp;Kitchen</v>
      </c>
      <c r="R563" s="41">
        <f>E563*K563</f>
        <v>1483200</v>
      </c>
      <c r="S563" s="31">
        <f t="shared" si="35"/>
        <v>2533.7999999999997</v>
      </c>
      <c r="T563" s="6" t="str">
        <f>TRIM(RIGHT(C563,LEN(C563)-FIND("@",SUBSTITUTE(C563,"|","@",LEN(C563)-LEN(SUBSTITUTE(C563,"|",""))))))</f>
        <v>DripCoffeeMachines</v>
      </c>
      <c r="U563" s="33">
        <v>2400</v>
      </c>
    </row>
    <row r="564" spans="1:21">
      <c r="A564" s="5" t="s">
        <v>1742</v>
      </c>
      <c r="B564" s="6" t="s">
        <v>1743</v>
      </c>
      <c r="C564" s="6" t="s">
        <v>13</v>
      </c>
      <c r="D564" s="24">
        <v>1519</v>
      </c>
      <c r="E564" s="36">
        <v>1899</v>
      </c>
      <c r="F564" s="36" t="str">
        <f t="shared" si="32"/>
        <v>&gt;500</v>
      </c>
      <c r="G564" s="27">
        <v>0.2</v>
      </c>
      <c r="H564" s="27" t="str">
        <f t="shared" si="33"/>
        <v>10-25%</v>
      </c>
      <c r="I564" s="14" t="str">
        <f>IF(G564&lt;0.5,"&lt;50%","&gt;=50%")</f>
        <v>&lt;50%</v>
      </c>
      <c r="J564" s="21">
        <v>4.4000000000000004</v>
      </c>
      <c r="K564" s="7">
        <v>19763</v>
      </c>
      <c r="L564" s="7">
        <f t="shared" si="34"/>
        <v>2</v>
      </c>
      <c r="M564" s="6" t="s">
        <v>1744</v>
      </c>
      <c r="N564" s="6" t="s">
        <v>1745</v>
      </c>
      <c r="O564" s="6" t="s">
        <v>1746</v>
      </c>
      <c r="P564" s="6" t="s">
        <v>1747</v>
      </c>
      <c r="Q564" s="6" t="str">
        <f>IFERROR(LEFT(C564, FIND("|",C564)-1),C564)</f>
        <v>Computers&amp;Accessories</v>
      </c>
      <c r="R564" s="41">
        <f>E564*K564</f>
        <v>37529937</v>
      </c>
      <c r="S564" s="31">
        <f t="shared" si="35"/>
        <v>86957.200000000012</v>
      </c>
      <c r="T564" s="6" t="str">
        <f>TRIM(RIGHT(C564,LEN(C564)-FIND("@",SUBSTITUTE(C564,"|","@",LEN(C564)-LEN(SUBSTITUTE(C564,"|",""))))))</f>
        <v>USBCables</v>
      </c>
      <c r="U564" s="33">
        <v>1899</v>
      </c>
    </row>
    <row r="565" spans="1:21">
      <c r="A565" s="5" t="s">
        <v>4779</v>
      </c>
      <c r="B565" s="6" t="s">
        <v>4780</v>
      </c>
      <c r="C565" s="6" t="s">
        <v>3682</v>
      </c>
      <c r="D565" s="24">
        <v>165</v>
      </c>
      <c r="E565" s="36">
        <v>165</v>
      </c>
      <c r="F565" s="36" t="str">
        <f t="shared" si="32"/>
        <v>&lt;200</v>
      </c>
      <c r="G565" s="27">
        <v>0</v>
      </c>
      <c r="H565" s="27" t="str">
        <f t="shared" si="33"/>
        <v>10%</v>
      </c>
      <c r="I565" s="14" t="str">
        <f>IF(G565&lt;0.5,"&lt;50%","&gt;=50%")</f>
        <v>&lt;50%</v>
      </c>
      <c r="J565" s="21">
        <v>4.5</v>
      </c>
      <c r="K565" s="7">
        <v>1674</v>
      </c>
      <c r="L565" s="7">
        <f t="shared" si="34"/>
        <v>2</v>
      </c>
      <c r="M565" s="6" t="s">
        <v>4781</v>
      </c>
      <c r="N565" s="6" t="s">
        <v>4782</v>
      </c>
      <c r="O565" s="6" t="s">
        <v>4783</v>
      </c>
      <c r="P565" s="6" t="s">
        <v>4784</v>
      </c>
      <c r="Q565" s="6" t="str">
        <f>IFERROR(LEFT(C565, FIND("|",C565)-1),C565)</f>
        <v>OfficeProducts</v>
      </c>
      <c r="R565" s="41">
        <f>E565*K565</f>
        <v>276210</v>
      </c>
      <c r="S565" s="31">
        <f t="shared" si="35"/>
        <v>7533</v>
      </c>
      <c r="T565" s="6" t="str">
        <f>TRIM(RIGHT(C565,LEN(C565)-FIND("@",SUBSTITUTE(C565,"|","@",LEN(C565)-LEN(SUBSTITUTE(C565,"|",""))))))</f>
        <v>CompositionNotebooks</v>
      </c>
      <c r="U565" s="33">
        <v>165</v>
      </c>
    </row>
    <row r="566" spans="1:21">
      <c r="A566" s="5" t="s">
        <v>4927</v>
      </c>
      <c r="B566" s="6" t="s">
        <v>4928</v>
      </c>
      <c r="C566" s="6" t="s">
        <v>3682</v>
      </c>
      <c r="D566" s="24">
        <v>120</v>
      </c>
      <c r="E566" s="36">
        <v>120</v>
      </c>
      <c r="F566" s="36" t="str">
        <f t="shared" si="32"/>
        <v>&lt;200</v>
      </c>
      <c r="G566" s="27">
        <v>0</v>
      </c>
      <c r="H566" s="27" t="str">
        <f t="shared" si="33"/>
        <v>10%</v>
      </c>
      <c r="I566" s="14" t="str">
        <f>IF(G566&lt;0.5,"&lt;50%","&gt;=50%")</f>
        <v>&lt;50%</v>
      </c>
      <c r="J566" s="21">
        <v>4.5</v>
      </c>
      <c r="K566" s="7">
        <v>4951</v>
      </c>
      <c r="L566" s="7">
        <f t="shared" si="34"/>
        <v>2</v>
      </c>
      <c r="M566" s="6" t="s">
        <v>4929</v>
      </c>
      <c r="N566" s="6" t="s">
        <v>4930</v>
      </c>
      <c r="O566" s="6" t="s">
        <v>4931</v>
      </c>
      <c r="P566" s="6" t="s">
        <v>4932</v>
      </c>
      <c r="Q566" s="6" t="str">
        <f>IFERROR(LEFT(C566, FIND("|",C566)-1),C566)</f>
        <v>OfficeProducts</v>
      </c>
      <c r="R566" s="41">
        <f>E566*K566</f>
        <v>594120</v>
      </c>
      <c r="S566" s="31">
        <f t="shared" si="35"/>
        <v>22279.5</v>
      </c>
      <c r="T566" s="6" t="str">
        <f>TRIM(RIGHT(C566,LEN(C566)-FIND("@",SUBSTITUTE(C566,"|","@",LEN(C566)-LEN(SUBSTITUTE(C566,"|",""))))))</f>
        <v>CompositionNotebooks</v>
      </c>
      <c r="U566" s="33">
        <v>120</v>
      </c>
    </row>
    <row r="567" spans="1:21">
      <c r="A567" s="5" t="s">
        <v>3467</v>
      </c>
      <c r="B567" s="6" t="s">
        <v>3468</v>
      </c>
      <c r="C567" s="6" t="s">
        <v>1834</v>
      </c>
      <c r="D567" s="24">
        <v>1199</v>
      </c>
      <c r="E567" s="36">
        <v>5999</v>
      </c>
      <c r="F567" s="36" t="str">
        <f t="shared" si="32"/>
        <v>&gt;500</v>
      </c>
      <c r="G567" s="27">
        <v>0.8</v>
      </c>
      <c r="H567" s="27" t="str">
        <f t="shared" si="33"/>
        <v>&gt;50%</v>
      </c>
      <c r="I567" s="14" t="str">
        <f>IF(G567&lt;0.5,"&lt;50%","&gt;=50%")</f>
        <v>&gt;=50%</v>
      </c>
      <c r="J567" s="21">
        <v>3.9</v>
      </c>
      <c r="K567" s="7">
        <v>47521</v>
      </c>
      <c r="L567" s="7">
        <f t="shared" si="34"/>
        <v>2</v>
      </c>
      <c r="M567" s="6" t="s">
        <v>3469</v>
      </c>
      <c r="N567" s="6" t="s">
        <v>3470</v>
      </c>
      <c r="O567" s="6" t="s">
        <v>3471</v>
      </c>
      <c r="P567" s="6" t="s">
        <v>3472</v>
      </c>
      <c r="Q567" s="6" t="str">
        <f>IFERROR(LEFT(C567, FIND("|",C567)-1),C567)</f>
        <v>Electronics</v>
      </c>
      <c r="R567" s="41">
        <f>E567*K567</f>
        <v>285078479</v>
      </c>
      <c r="S567" s="31">
        <f t="shared" si="35"/>
        <v>185331.9</v>
      </c>
      <c r="T567" s="6" t="str">
        <f>TRIM(RIGHT(C567,LEN(C567)-FIND("@",SUBSTITUTE(C567,"|","@",LEN(C567)-LEN(SUBSTITUTE(C567,"|",""))))))</f>
        <v>In-Ear</v>
      </c>
      <c r="U567" s="33">
        <v>5999</v>
      </c>
    </row>
    <row r="568" spans="1:21">
      <c r="A568" s="5" t="s">
        <v>6381</v>
      </c>
      <c r="B568" s="6" t="s">
        <v>6382</v>
      </c>
      <c r="C568" s="6" t="s">
        <v>6076</v>
      </c>
      <c r="D568" s="24">
        <v>9799</v>
      </c>
      <c r="E568" s="36">
        <v>12150</v>
      </c>
      <c r="F568" s="36" t="str">
        <f t="shared" si="32"/>
        <v>&gt;500</v>
      </c>
      <c r="G568" s="27">
        <v>0.19</v>
      </c>
      <c r="H568" s="27" t="str">
        <f t="shared" si="33"/>
        <v>10-25%</v>
      </c>
      <c r="I568" s="14" t="str">
        <f>IF(G568&lt;0.5,"&lt;50%","&gt;=50%")</f>
        <v>&lt;50%</v>
      </c>
      <c r="J568" s="21">
        <v>4.3</v>
      </c>
      <c r="K568" s="7">
        <v>13251</v>
      </c>
      <c r="L568" s="7">
        <f t="shared" si="34"/>
        <v>2</v>
      </c>
      <c r="M568" s="6" t="s">
        <v>7742</v>
      </c>
      <c r="N568" s="6" t="s">
        <v>6383</v>
      </c>
      <c r="O568" s="6" t="s">
        <v>6384</v>
      </c>
      <c r="P568" s="6" t="s">
        <v>6385</v>
      </c>
      <c r="Q568" s="6" t="str">
        <f>IFERROR(LEFT(C568, FIND("|",C568)-1),C568)</f>
        <v>Home&amp;Kitchen</v>
      </c>
      <c r="R568" s="41">
        <f>E568*K568</f>
        <v>160999650</v>
      </c>
      <c r="S568" s="31">
        <f t="shared" si="35"/>
        <v>56979.299999999996</v>
      </c>
      <c r="T568" s="6" t="str">
        <f>TRIM(RIGHT(C568,LEN(C568)-FIND("@",SUBSTITUTE(C568,"|","@",LEN(C568)-LEN(SUBSTITUTE(C568,"|",""))))))</f>
        <v>Sewing&amp;EmbroideryMachines</v>
      </c>
      <c r="U568" s="33">
        <v>12150</v>
      </c>
    </row>
    <row r="569" spans="1:21">
      <c r="A569" s="5" t="s">
        <v>4338</v>
      </c>
      <c r="B569" s="6" t="s">
        <v>4339</v>
      </c>
      <c r="C569" s="6" t="s">
        <v>2608</v>
      </c>
      <c r="D569" s="24">
        <v>1499</v>
      </c>
      <c r="E569" s="36">
        <v>3999</v>
      </c>
      <c r="F569" s="36" t="str">
        <f t="shared" si="32"/>
        <v>&gt;500</v>
      </c>
      <c r="G569" s="27">
        <v>0.63</v>
      </c>
      <c r="H569" s="27" t="str">
        <f t="shared" si="33"/>
        <v>&gt;50%</v>
      </c>
      <c r="I569" s="14" t="str">
        <f>IF(G569&lt;0.5,"&lt;50%","&gt;=50%")</f>
        <v>&gt;=50%</v>
      </c>
      <c r="J569" s="21">
        <v>4.2</v>
      </c>
      <c r="K569" s="7">
        <v>42775</v>
      </c>
      <c r="L569" s="7">
        <f t="shared" si="34"/>
        <v>2</v>
      </c>
      <c r="M569" s="6" t="s">
        <v>4340</v>
      </c>
      <c r="N569" s="6" t="s">
        <v>4341</v>
      </c>
      <c r="O569" s="6" t="s">
        <v>4342</v>
      </c>
      <c r="P569" s="6" t="s">
        <v>4343</v>
      </c>
      <c r="Q569" s="6" t="str">
        <f>IFERROR(LEFT(C569, FIND("|",C569)-1),C569)</f>
        <v>Electronics</v>
      </c>
      <c r="R569" s="41">
        <f>E569*K569</f>
        <v>171057225</v>
      </c>
      <c r="S569" s="31">
        <f t="shared" si="35"/>
        <v>179655</v>
      </c>
      <c r="T569" s="6" t="str">
        <f>TRIM(RIGHT(C569,LEN(C569)-FIND("@",SUBSTITUTE(C569,"|","@",LEN(C569)-LEN(SUBSTITUTE(C569,"|",""))))))</f>
        <v>On-Ear</v>
      </c>
      <c r="U569" s="33">
        <v>3999</v>
      </c>
    </row>
    <row r="570" spans="1:21">
      <c r="A570" s="5" t="s">
        <v>3020</v>
      </c>
      <c r="B570" s="6" t="s">
        <v>3021</v>
      </c>
      <c r="C570" s="6" t="s">
        <v>2995</v>
      </c>
      <c r="D570" s="24">
        <v>699</v>
      </c>
      <c r="E570" s="36">
        <v>999</v>
      </c>
      <c r="F570" s="36" t="str">
        <f t="shared" si="32"/>
        <v>&gt;500</v>
      </c>
      <c r="G570" s="27">
        <v>0.3</v>
      </c>
      <c r="H570" s="27" t="str">
        <f t="shared" si="33"/>
        <v>25-50%</v>
      </c>
      <c r="I570" s="14" t="str">
        <f>IF(G570&lt;0.5,"&lt;50%","&gt;=50%")</f>
        <v>&lt;50%</v>
      </c>
      <c r="J570" s="21">
        <v>3.5</v>
      </c>
      <c r="K570" s="7">
        <v>15295</v>
      </c>
      <c r="L570" s="7">
        <f t="shared" si="34"/>
        <v>2</v>
      </c>
      <c r="M570" s="6" t="s">
        <v>3022</v>
      </c>
      <c r="N570" s="6" t="s">
        <v>3023</v>
      </c>
      <c r="O570" s="6" t="s">
        <v>3024</v>
      </c>
      <c r="P570" s="6" t="s">
        <v>3025</v>
      </c>
      <c r="Q570" s="6" t="str">
        <f>IFERROR(LEFT(C570, FIND("|",C570)-1),C570)</f>
        <v>Computers&amp;Accessories</v>
      </c>
      <c r="R570" s="41">
        <f>E570*K570</f>
        <v>15279705</v>
      </c>
      <c r="S570" s="31">
        <f t="shared" si="35"/>
        <v>53532.5</v>
      </c>
      <c r="T570" s="6" t="str">
        <f>TRIM(RIGHT(C570,LEN(C570)-FIND("@",SUBSTITUTE(C570,"|","@",LEN(C570)-LEN(SUBSTITUTE(C570,"|",""))))))</f>
        <v>Keyboard&amp;MouseSets</v>
      </c>
      <c r="U570" s="33">
        <v>999</v>
      </c>
    </row>
    <row r="571" spans="1:21">
      <c r="A571" s="5" t="s">
        <v>1718</v>
      </c>
      <c r="B571" s="6" t="s">
        <v>1719</v>
      </c>
      <c r="C571" s="6" t="s">
        <v>105</v>
      </c>
      <c r="D571" s="24">
        <v>24499</v>
      </c>
      <c r="E571" s="36">
        <v>50000</v>
      </c>
      <c r="F571" s="36" t="str">
        <f t="shared" si="32"/>
        <v>&gt;500</v>
      </c>
      <c r="G571" s="27">
        <v>0.51</v>
      </c>
      <c r="H571" s="27" t="str">
        <f t="shared" si="33"/>
        <v>&gt;50%</v>
      </c>
      <c r="I571" s="14" t="str">
        <f>IF(G571&lt;0.5,"&lt;50%","&gt;=50%")</f>
        <v>&gt;=50%</v>
      </c>
      <c r="J571" s="21">
        <v>3.9</v>
      </c>
      <c r="K571" s="7">
        <v>3518</v>
      </c>
      <c r="L571" s="7">
        <f t="shared" si="34"/>
        <v>2</v>
      </c>
      <c r="M571" s="6" t="s">
        <v>1720</v>
      </c>
      <c r="N571" s="6" t="s">
        <v>1721</v>
      </c>
      <c r="O571" s="6" t="s">
        <v>1722</v>
      </c>
      <c r="P571" s="6" t="s">
        <v>1723</v>
      </c>
      <c r="Q571" s="6" t="str">
        <f>IFERROR(LEFT(C571, FIND("|",C571)-1),C571)</f>
        <v>Electronics</v>
      </c>
      <c r="R571" s="41">
        <f>E571*K571</f>
        <v>175900000</v>
      </c>
      <c r="S571" s="31">
        <f t="shared" si="35"/>
        <v>13720.199999999999</v>
      </c>
      <c r="T571" s="6" t="str">
        <f>TRIM(RIGHT(C571,LEN(C571)-FIND("@",SUBSTITUTE(C571,"|","@",LEN(C571)-LEN(SUBSTITUTE(C571,"|",""))))))</f>
        <v>SmartTelevisions</v>
      </c>
      <c r="U571" s="33">
        <v>50000</v>
      </c>
    </row>
    <row r="572" spans="1:21">
      <c r="A572" s="5" t="s">
        <v>5402</v>
      </c>
      <c r="B572" s="6" t="s">
        <v>5403</v>
      </c>
      <c r="C572" s="6" t="s">
        <v>5120</v>
      </c>
      <c r="D572" s="24">
        <v>599</v>
      </c>
      <c r="E572" s="36">
        <v>990</v>
      </c>
      <c r="F572" s="36" t="str">
        <f t="shared" si="32"/>
        <v>&gt;500</v>
      </c>
      <c r="G572" s="27">
        <v>0.39</v>
      </c>
      <c r="H572" s="27" t="str">
        <f t="shared" si="33"/>
        <v>25-50%</v>
      </c>
      <c r="I572" s="14" t="str">
        <f>IF(G572&lt;0.5,"&lt;50%","&gt;=50%")</f>
        <v>&lt;50%</v>
      </c>
      <c r="J572" s="21">
        <v>3.9</v>
      </c>
      <c r="K572" s="7">
        <v>16166</v>
      </c>
      <c r="L572" s="7">
        <f t="shared" si="34"/>
        <v>2</v>
      </c>
      <c r="M572" s="6" t="s">
        <v>5404</v>
      </c>
      <c r="N572" s="6" t="s">
        <v>5405</v>
      </c>
      <c r="O572" s="6" t="s">
        <v>5406</v>
      </c>
      <c r="P572" s="6" t="s">
        <v>5407</v>
      </c>
      <c r="Q572" s="6" t="str">
        <f>IFERROR(LEFT(C572, FIND("|",C572)-1),C572)</f>
        <v>Home&amp;Kitchen</v>
      </c>
      <c r="R572" s="41">
        <f>E572*K572</f>
        <v>16004340</v>
      </c>
      <c r="S572" s="31">
        <f t="shared" si="35"/>
        <v>63047.4</v>
      </c>
      <c r="T572" s="6" t="str">
        <f>TRIM(RIGHT(C572,LEN(C572)-FIND("@",SUBSTITUTE(C572,"|","@",LEN(C572)-LEN(SUBSTITUTE(C572,"|",""))))))</f>
        <v>DryIrons</v>
      </c>
      <c r="U572" s="33">
        <v>990</v>
      </c>
    </row>
    <row r="573" spans="1:21">
      <c r="A573" s="5" t="s">
        <v>6247</v>
      </c>
      <c r="B573" s="6" t="s">
        <v>6248</v>
      </c>
      <c r="C573" s="6" t="s">
        <v>5120</v>
      </c>
      <c r="D573" s="24">
        <v>1199</v>
      </c>
      <c r="E573" s="36">
        <v>1690</v>
      </c>
      <c r="F573" s="36" t="str">
        <f t="shared" si="32"/>
        <v>&gt;500</v>
      </c>
      <c r="G573" s="27">
        <v>0.28999999999999998</v>
      </c>
      <c r="H573" s="27" t="str">
        <f t="shared" si="33"/>
        <v>25-50%</v>
      </c>
      <c r="I573" s="14" t="str">
        <f>IF(G573&lt;0.5,"&lt;50%","&gt;=50%")</f>
        <v>&lt;50%</v>
      </c>
      <c r="J573" s="21">
        <v>4.2</v>
      </c>
      <c r="K573" s="7">
        <v>4580</v>
      </c>
      <c r="L573" s="7">
        <f t="shared" si="34"/>
        <v>2</v>
      </c>
      <c r="M573" s="6" t="s">
        <v>6249</v>
      </c>
      <c r="N573" s="6" t="s">
        <v>6250</v>
      </c>
      <c r="O573" s="6" t="s">
        <v>6251</v>
      </c>
      <c r="P573" s="6" t="s">
        <v>6252</v>
      </c>
      <c r="Q573" s="6" t="str">
        <f>IFERROR(LEFT(C573, FIND("|",C573)-1),C573)</f>
        <v>Home&amp;Kitchen</v>
      </c>
      <c r="R573" s="41">
        <f>E573*K573</f>
        <v>7740200</v>
      </c>
      <c r="S573" s="31">
        <f t="shared" si="35"/>
        <v>19236</v>
      </c>
      <c r="T573" s="6" t="str">
        <f>TRIM(RIGHT(C573,LEN(C573)-FIND("@",SUBSTITUTE(C573,"|","@",LEN(C573)-LEN(SUBSTITUTE(C573,"|",""))))))</f>
        <v>DryIrons</v>
      </c>
      <c r="U573" s="33">
        <v>1690</v>
      </c>
    </row>
    <row r="574" spans="1:21">
      <c r="A574" s="5" t="s">
        <v>4674</v>
      </c>
      <c r="B574" s="6" t="s">
        <v>4675</v>
      </c>
      <c r="C574" s="6" t="s">
        <v>4676</v>
      </c>
      <c r="D574" s="24">
        <v>699</v>
      </c>
      <c r="E574" s="36">
        <v>1299</v>
      </c>
      <c r="F574" s="36" t="str">
        <f t="shared" si="32"/>
        <v>&gt;500</v>
      </c>
      <c r="G574" s="27">
        <v>0.46</v>
      </c>
      <c r="H574" s="27" t="str">
        <f t="shared" si="33"/>
        <v>25-50%</v>
      </c>
      <c r="I574" s="14" t="str">
        <f>IF(G574&lt;0.5,"&lt;50%","&gt;=50%")</f>
        <v>&lt;50%</v>
      </c>
      <c r="J574" s="21">
        <v>4.3</v>
      </c>
      <c r="K574" s="7">
        <v>6183</v>
      </c>
      <c r="L574" s="7">
        <f t="shared" si="34"/>
        <v>2</v>
      </c>
      <c r="M574" s="6" t="s">
        <v>4677</v>
      </c>
      <c r="N574" s="6" t="s">
        <v>4678</v>
      </c>
      <c r="O574" s="6" t="s">
        <v>4679</v>
      </c>
      <c r="P574" s="6" t="s">
        <v>4680</v>
      </c>
      <c r="Q574" s="6" t="str">
        <f>IFERROR(LEFT(C574, FIND("|",C574)-1),C574)</f>
        <v>Electronics</v>
      </c>
      <c r="R574" s="41">
        <f>E574*K574</f>
        <v>8031717</v>
      </c>
      <c r="S574" s="31">
        <f t="shared" si="35"/>
        <v>26586.899999999998</v>
      </c>
      <c r="T574" s="6" t="str">
        <f>TRIM(RIGHT(C574,LEN(C574)-FIND("@",SUBSTITUTE(C574,"|","@",LEN(C574)-LEN(SUBSTITUTE(C574,"|",""))))))</f>
        <v>BackgroundSupports</v>
      </c>
      <c r="U574" s="33">
        <v>1299</v>
      </c>
    </row>
    <row r="575" spans="1:21">
      <c r="A575" s="5" t="s">
        <v>7334</v>
      </c>
      <c r="B575" s="6" t="s">
        <v>7335</v>
      </c>
      <c r="C575" s="6" t="s">
        <v>7336</v>
      </c>
      <c r="D575" s="24">
        <v>1099</v>
      </c>
      <c r="E575" s="36">
        <v>1500</v>
      </c>
      <c r="F575" s="36" t="str">
        <f t="shared" si="32"/>
        <v>&gt;500</v>
      </c>
      <c r="G575" s="27">
        <v>0.27</v>
      </c>
      <c r="H575" s="27" t="str">
        <f t="shared" si="33"/>
        <v>25-50%</v>
      </c>
      <c r="I575" s="14" t="str">
        <f>IF(G575&lt;0.5,"&lt;50%","&gt;=50%")</f>
        <v>&lt;50%</v>
      </c>
      <c r="J575" s="21">
        <v>4.5</v>
      </c>
      <c r="K575" s="7">
        <v>1065</v>
      </c>
      <c r="L575" s="7">
        <f t="shared" si="34"/>
        <v>2</v>
      </c>
      <c r="M575" s="6" t="s">
        <v>7337</v>
      </c>
      <c r="N575" s="6" t="s">
        <v>7338</v>
      </c>
      <c r="O575" s="6" t="s">
        <v>7339</v>
      </c>
      <c r="P575" s="6" t="s">
        <v>7340</v>
      </c>
      <c r="Q575" s="6" t="str">
        <f>IFERROR(LEFT(C575, FIND("|",C575)-1),C575)</f>
        <v>Home&amp;Kitchen</v>
      </c>
      <c r="R575" s="41">
        <f>E575*K575</f>
        <v>1597500</v>
      </c>
      <c r="S575" s="31">
        <f t="shared" si="35"/>
        <v>4792.5</v>
      </c>
      <c r="T575" s="6" t="str">
        <f>TRIM(RIGHT(C575,LEN(C575)-FIND("@",SUBSTITUTE(C575,"|","@",LEN(C575)-LEN(SUBSTITUTE(C575,"|",""))))))</f>
        <v>CoffeePresses</v>
      </c>
      <c r="U575" s="33">
        <v>1500</v>
      </c>
    </row>
    <row r="576" spans="1:21">
      <c r="A576" s="5" t="s">
        <v>845</v>
      </c>
      <c r="B576" s="6" t="s">
        <v>846</v>
      </c>
      <c r="C576" s="6" t="s">
        <v>847</v>
      </c>
      <c r="D576" s="24">
        <v>9490</v>
      </c>
      <c r="E576" s="36">
        <v>15990</v>
      </c>
      <c r="F576" s="36" t="str">
        <f t="shared" si="32"/>
        <v>&gt;500</v>
      </c>
      <c r="G576" s="27">
        <v>0.41</v>
      </c>
      <c r="H576" s="27" t="str">
        <f t="shared" si="33"/>
        <v>25-50%</v>
      </c>
      <c r="I576" s="14" t="str">
        <f>IF(G576&lt;0.5,"&lt;50%","&gt;=50%")</f>
        <v>&lt;50%</v>
      </c>
      <c r="J576" s="21">
        <v>3.9</v>
      </c>
      <c r="K576" s="7">
        <v>10480</v>
      </c>
      <c r="L576" s="7">
        <f t="shared" si="34"/>
        <v>2</v>
      </c>
      <c r="M576" s="6" t="s">
        <v>848</v>
      </c>
      <c r="N576" s="6" t="s">
        <v>849</v>
      </c>
      <c r="O576" s="6" t="s">
        <v>850</v>
      </c>
      <c r="P576" s="6" t="s">
        <v>851</v>
      </c>
      <c r="Q576" s="6" t="str">
        <f>IFERROR(LEFT(C576, FIND("|",C576)-1),C576)</f>
        <v>Electronics</v>
      </c>
      <c r="R576" s="41">
        <f>E576*K576</f>
        <v>167575200</v>
      </c>
      <c r="S576" s="31">
        <f t="shared" si="35"/>
        <v>40872</v>
      </c>
      <c r="T576" s="6" t="str">
        <f>TRIM(RIGHT(C576,LEN(C576)-FIND("@",SUBSTITUTE(C576,"|","@",LEN(C576)-LEN(SUBSTITUTE(C576,"|",""))))))</f>
        <v>Projectors</v>
      </c>
      <c r="U576" s="33">
        <v>15990</v>
      </c>
    </row>
    <row r="577" spans="1:21">
      <c r="A577" s="5" t="s">
        <v>2821</v>
      </c>
      <c r="B577" s="6" t="s">
        <v>2822</v>
      </c>
      <c r="C577" s="6" t="s">
        <v>2078</v>
      </c>
      <c r="D577" s="24">
        <v>314</v>
      </c>
      <c r="E577" s="36">
        <v>1499</v>
      </c>
      <c r="F577" s="36" t="str">
        <f t="shared" si="32"/>
        <v>&gt;500</v>
      </c>
      <c r="G577" s="27">
        <v>0.79</v>
      </c>
      <c r="H577" s="27" t="str">
        <f t="shared" si="33"/>
        <v>&gt;50%</v>
      </c>
      <c r="I577" s="14" t="str">
        <f>IF(G577&lt;0.5,"&lt;50%","&gt;=50%")</f>
        <v>&gt;=50%</v>
      </c>
      <c r="J577" s="21">
        <v>4.5</v>
      </c>
      <c r="K577" s="7">
        <v>28978</v>
      </c>
      <c r="L577" s="7">
        <f t="shared" si="34"/>
        <v>2</v>
      </c>
      <c r="M577" s="6" t="s">
        <v>2823</v>
      </c>
      <c r="N577" s="6" t="s">
        <v>2355</v>
      </c>
      <c r="O577" s="6" t="s">
        <v>2356</v>
      </c>
      <c r="P577" s="6" t="s">
        <v>2357</v>
      </c>
      <c r="Q577" s="6" t="str">
        <f>IFERROR(LEFT(C577, FIND("|",C577)-1),C577)</f>
        <v>Electronics</v>
      </c>
      <c r="R577" s="41">
        <f>E577*K577</f>
        <v>43438022</v>
      </c>
      <c r="S577" s="31">
        <f t="shared" si="35"/>
        <v>130401</v>
      </c>
      <c r="T577" s="6" t="str">
        <f>TRIM(RIGHT(C577,LEN(C577)-FIND("@",SUBSTITUTE(C577,"|","@",LEN(C577)-LEN(SUBSTITUTE(C577,"|",""))))))</f>
        <v>Stands</v>
      </c>
      <c r="U577" s="33">
        <v>1499</v>
      </c>
    </row>
    <row r="578" spans="1:21">
      <c r="A578" s="5" t="s">
        <v>5248</v>
      </c>
      <c r="B578" s="6" t="s">
        <v>5249</v>
      </c>
      <c r="C578" s="6" t="s">
        <v>5210</v>
      </c>
      <c r="D578" s="24">
        <v>719</v>
      </c>
      <c r="E578" s="36">
        <v>1295</v>
      </c>
      <c r="F578" s="36" t="str">
        <f t="shared" ref="F578:F641" si="36">IF(E578&lt;200,"&lt;200",IF(E578&lt;=500,"200-500","&gt;500"))</f>
        <v>&gt;500</v>
      </c>
      <c r="G578" s="27">
        <v>0.44</v>
      </c>
      <c r="H578" s="27" t="str">
        <f t="shared" ref="H578:H641" si="37">IF(G578&lt;10%,"10%", IF(G578&lt;25%,"10-25%", IF(G578&lt;50%,"25-50%","&gt;50%")))</f>
        <v>25-50%</v>
      </c>
      <c r="I578" s="14" t="str">
        <f>IF(G578&lt;0.5,"&lt;50%","&gt;=50%")</f>
        <v>&lt;50%</v>
      </c>
      <c r="J578" s="21">
        <v>4.2</v>
      </c>
      <c r="K578" s="7">
        <v>17218</v>
      </c>
      <c r="L578" s="7">
        <f t="shared" ref="L578:L641" si="38">IF(K578&lt;1000, 1, 2)</f>
        <v>2</v>
      </c>
      <c r="M578" s="6" t="s">
        <v>5250</v>
      </c>
      <c r="N578" s="6" t="s">
        <v>5251</v>
      </c>
      <c r="O578" s="6" t="s">
        <v>5252</v>
      </c>
      <c r="P578" s="6" t="s">
        <v>5253</v>
      </c>
      <c r="Q578" s="6" t="str">
        <f>IFERROR(LEFT(C578, FIND("|",C578)-1),C578)</f>
        <v>Home&amp;Kitchen</v>
      </c>
      <c r="R578" s="41">
        <f>E578*K578</f>
        <v>22297310</v>
      </c>
      <c r="S578" s="31">
        <f t="shared" ref="S578:S641" si="39">J578*K578</f>
        <v>72315.600000000006</v>
      </c>
      <c r="T578" s="6" t="str">
        <f>TRIM(RIGHT(C578,LEN(C578)-FIND("@",SUBSTITUTE(C578,"|","@",LEN(C578)-LEN(SUBSTITUTE(C578,"|",""))))))</f>
        <v>ImmersionRods</v>
      </c>
      <c r="U578" s="33">
        <v>1295</v>
      </c>
    </row>
    <row r="579" spans="1:21">
      <c r="A579" s="5" t="s">
        <v>7554</v>
      </c>
      <c r="B579" s="6" t="s">
        <v>7555</v>
      </c>
      <c r="C579" s="6" t="s">
        <v>5236</v>
      </c>
      <c r="D579" s="24">
        <v>219</v>
      </c>
      <c r="E579" s="36">
        <v>249</v>
      </c>
      <c r="F579" s="36" t="str">
        <f t="shared" si="36"/>
        <v>200-500</v>
      </c>
      <c r="G579" s="27">
        <v>0.12</v>
      </c>
      <c r="H579" s="27" t="str">
        <f t="shared" si="37"/>
        <v>10-25%</v>
      </c>
      <c r="I579" s="14" t="str">
        <f>IF(G579&lt;0.5,"&lt;50%","&gt;=50%")</f>
        <v>&lt;50%</v>
      </c>
      <c r="J579" s="21">
        <v>4</v>
      </c>
      <c r="K579" s="7">
        <v>1108</v>
      </c>
      <c r="L579" s="7">
        <f t="shared" si="38"/>
        <v>2</v>
      </c>
      <c r="M579" s="6" t="s">
        <v>7556</v>
      </c>
      <c r="N579" s="6" t="s">
        <v>7557</v>
      </c>
      <c r="O579" s="6" t="s">
        <v>7558</v>
      </c>
      <c r="P579" s="6" t="s">
        <v>7559</v>
      </c>
      <c r="Q579" s="6" t="str">
        <f>IFERROR(LEFT(C579, FIND("|",C579)-1),C579)</f>
        <v>Home&amp;Kitchen</v>
      </c>
      <c r="R579" s="41">
        <f>E579*K579</f>
        <v>275892</v>
      </c>
      <c r="S579" s="31">
        <f t="shared" si="39"/>
        <v>4432</v>
      </c>
      <c r="T579" s="6" t="str">
        <f>TRIM(RIGHT(C579,LEN(C579)-FIND("@",SUBSTITUTE(C579,"|","@",LEN(C579)-LEN(SUBSTITUTE(C579,"|",""))))))</f>
        <v>LaundryBaskets</v>
      </c>
      <c r="U579" s="33">
        <v>249</v>
      </c>
    </row>
    <row r="580" spans="1:21">
      <c r="A580" s="5" t="s">
        <v>2175</v>
      </c>
      <c r="B580" s="6" t="s">
        <v>2176</v>
      </c>
      <c r="C580" s="6" t="s">
        <v>1892</v>
      </c>
      <c r="D580" s="24">
        <v>249</v>
      </c>
      <c r="E580" s="36">
        <v>649</v>
      </c>
      <c r="F580" s="36" t="str">
        <f t="shared" si="36"/>
        <v>&gt;500</v>
      </c>
      <c r="G580" s="27">
        <v>0.62</v>
      </c>
      <c r="H580" s="27" t="str">
        <f t="shared" si="37"/>
        <v>&gt;50%</v>
      </c>
      <c r="I580" s="14" t="str">
        <f>IF(G580&lt;0.5,"&lt;50%","&gt;=50%")</f>
        <v>&gt;=50%</v>
      </c>
      <c r="J580" s="21">
        <v>4</v>
      </c>
      <c r="K580" s="7">
        <v>14404</v>
      </c>
      <c r="L580" s="7">
        <f t="shared" si="38"/>
        <v>2</v>
      </c>
      <c r="M580" s="6" t="s">
        <v>2177</v>
      </c>
      <c r="N580" s="6" t="s">
        <v>2178</v>
      </c>
      <c r="O580" s="6" t="s">
        <v>2179</v>
      </c>
      <c r="P580" s="6" t="s">
        <v>2180</v>
      </c>
      <c r="Q580" s="6" t="str">
        <f>IFERROR(LEFT(C580, FIND("|",C580)-1),C580)</f>
        <v>Electronics</v>
      </c>
      <c r="R580" s="41">
        <f>E580*K580</f>
        <v>9348196</v>
      </c>
      <c r="S580" s="31">
        <f t="shared" si="39"/>
        <v>57616</v>
      </c>
      <c r="T580" s="6" t="str">
        <f>TRIM(RIGHT(C580,LEN(C580)-FIND("@",SUBSTITUTE(C580,"|","@",LEN(C580)-LEN(SUBSTITUTE(C580,"|",""))))))</f>
        <v>WallChargers</v>
      </c>
      <c r="U580" s="33">
        <v>649</v>
      </c>
    </row>
    <row r="581" spans="1:21">
      <c r="A581" s="5" t="s">
        <v>161</v>
      </c>
      <c r="B581" s="6" t="s">
        <v>162</v>
      </c>
      <c r="C581" s="6" t="s">
        <v>105</v>
      </c>
      <c r="D581" s="24">
        <v>14999</v>
      </c>
      <c r="E581" s="36">
        <v>19999</v>
      </c>
      <c r="F581" s="36" t="str">
        <f t="shared" si="36"/>
        <v>&gt;500</v>
      </c>
      <c r="G581" s="27">
        <v>0.25</v>
      </c>
      <c r="H581" s="27" t="str">
        <f t="shared" si="37"/>
        <v>25-50%</v>
      </c>
      <c r="I581" s="14" t="str">
        <f>IF(G581&lt;0.5,"&lt;50%","&gt;=50%")</f>
        <v>&lt;50%</v>
      </c>
      <c r="J581" s="21">
        <v>4.2</v>
      </c>
      <c r="K581" s="7">
        <v>34899</v>
      </c>
      <c r="L581" s="7">
        <f t="shared" si="38"/>
        <v>2</v>
      </c>
      <c r="M581" s="6" t="s">
        <v>163</v>
      </c>
      <c r="N581" s="6" t="s">
        <v>164</v>
      </c>
      <c r="O581" s="6" t="s">
        <v>165</v>
      </c>
      <c r="P581" s="6" t="s">
        <v>166</v>
      </c>
      <c r="Q581" s="6" t="str">
        <f>IFERROR(LEFT(C581, FIND("|",C581)-1),C581)</f>
        <v>Electronics</v>
      </c>
      <c r="R581" s="41">
        <f>E581*K581</f>
        <v>697945101</v>
      </c>
      <c r="S581" s="31">
        <f t="shared" si="39"/>
        <v>146575.80000000002</v>
      </c>
      <c r="T581" s="6" t="str">
        <f>TRIM(RIGHT(C581,LEN(C581)-FIND("@",SUBSTITUTE(C581,"|","@",LEN(C581)-LEN(SUBSTITUTE(C581,"|",""))))))</f>
        <v>SmartTelevisions</v>
      </c>
      <c r="U581" s="33">
        <v>19999</v>
      </c>
    </row>
    <row r="582" spans="1:21">
      <c r="A582" s="5" t="s">
        <v>4074</v>
      </c>
      <c r="B582" s="6" t="s">
        <v>4075</v>
      </c>
      <c r="C582" s="6" t="s">
        <v>3073</v>
      </c>
      <c r="D582" s="24">
        <v>349</v>
      </c>
      <c r="E582" s="36">
        <v>995</v>
      </c>
      <c r="F582" s="36" t="str">
        <f t="shared" si="36"/>
        <v>&gt;500</v>
      </c>
      <c r="G582" s="27">
        <v>0.65</v>
      </c>
      <c r="H582" s="27" t="str">
        <f t="shared" si="37"/>
        <v>&gt;50%</v>
      </c>
      <c r="I582" s="14" t="str">
        <f>IF(G582&lt;0.5,"&lt;50%","&gt;=50%")</f>
        <v>&gt;=50%</v>
      </c>
      <c r="J582" s="21">
        <v>4.2</v>
      </c>
      <c r="K582" s="7">
        <v>6676</v>
      </c>
      <c r="L582" s="7">
        <f t="shared" si="38"/>
        <v>2</v>
      </c>
      <c r="M582" s="6" t="s">
        <v>4076</v>
      </c>
      <c r="N582" s="6" t="s">
        <v>4077</v>
      </c>
      <c r="O582" s="6" t="s">
        <v>4078</v>
      </c>
      <c r="P582" s="6" t="s">
        <v>4079</v>
      </c>
      <c r="Q582" s="6" t="str">
        <f>IFERROR(LEFT(C582, FIND("|",C582)-1),C582)</f>
        <v>Electronics</v>
      </c>
      <c r="R582" s="41">
        <f>E582*K582</f>
        <v>6642620</v>
      </c>
      <c r="S582" s="31">
        <f t="shared" si="39"/>
        <v>28039.200000000001</v>
      </c>
      <c r="T582" s="6" t="str">
        <f>TRIM(RIGHT(C582,LEN(C582)-FIND("@",SUBSTITUTE(C582,"|","@",LEN(C582)-LEN(SUBSTITUTE(C582,"|",""))))))</f>
        <v>TripodLegs</v>
      </c>
      <c r="U582" s="33">
        <v>995</v>
      </c>
    </row>
    <row r="583" spans="1:21">
      <c r="A583" s="5" t="s">
        <v>2695</v>
      </c>
      <c r="B583" s="6" t="s">
        <v>2696</v>
      </c>
      <c r="C583" s="6" t="s">
        <v>2697</v>
      </c>
      <c r="D583" s="24">
        <v>120</v>
      </c>
      <c r="E583" s="36">
        <v>999</v>
      </c>
      <c r="F583" s="36" t="str">
        <f t="shared" si="36"/>
        <v>&gt;500</v>
      </c>
      <c r="G583" s="27">
        <v>0.88</v>
      </c>
      <c r="H583" s="27" t="str">
        <f t="shared" si="37"/>
        <v>&gt;50%</v>
      </c>
      <c r="I583" s="14" t="str">
        <f>IF(G583&lt;0.5,"&lt;50%","&gt;=50%")</f>
        <v>&gt;=50%</v>
      </c>
      <c r="J583" s="21">
        <v>3.9</v>
      </c>
      <c r="K583" s="7">
        <v>6491</v>
      </c>
      <c r="L583" s="7">
        <f t="shared" si="38"/>
        <v>2</v>
      </c>
      <c r="M583" s="6" t="s">
        <v>2698</v>
      </c>
      <c r="N583" s="6" t="s">
        <v>2699</v>
      </c>
      <c r="O583" s="6" t="s">
        <v>2700</v>
      </c>
      <c r="P583" s="6" t="s">
        <v>2701</v>
      </c>
      <c r="Q583" s="6" t="str">
        <f>IFERROR(LEFT(C583, FIND("|",C583)-1),C583)</f>
        <v>Electronics</v>
      </c>
      <c r="R583" s="41">
        <f>E583*K583</f>
        <v>6484509</v>
      </c>
      <c r="S583" s="31">
        <f t="shared" si="39"/>
        <v>25314.899999999998</v>
      </c>
      <c r="T583" s="6" t="str">
        <f>TRIM(RIGHT(C583,LEN(C583)-FIND("@",SUBSTITUTE(C583,"|","@",LEN(C583)-LEN(SUBSTITUTE(C583,"|",""))))))</f>
        <v>Adapters</v>
      </c>
      <c r="U583" s="33">
        <v>999</v>
      </c>
    </row>
    <row r="584" spans="1:21">
      <c r="A584" s="5" t="s">
        <v>1685</v>
      </c>
      <c r="B584" s="6" t="s">
        <v>1686</v>
      </c>
      <c r="C584" s="6" t="s">
        <v>282</v>
      </c>
      <c r="D584" s="24">
        <v>199</v>
      </c>
      <c r="E584" s="36">
        <v>499</v>
      </c>
      <c r="F584" s="36" t="str">
        <f t="shared" si="36"/>
        <v>200-500</v>
      </c>
      <c r="G584" s="27">
        <v>0.6</v>
      </c>
      <c r="H584" s="27" t="str">
        <f t="shared" si="37"/>
        <v>&gt;50%</v>
      </c>
      <c r="I584" s="14" t="str">
        <f>IF(G584&lt;0.5,"&lt;50%","&gt;=50%")</f>
        <v>&gt;=50%</v>
      </c>
      <c r="J584" s="21">
        <v>3.8</v>
      </c>
      <c r="K584" s="7">
        <v>538</v>
      </c>
      <c r="L584" s="7">
        <f t="shared" si="38"/>
        <v>1</v>
      </c>
      <c r="M584" s="6" t="s">
        <v>1687</v>
      </c>
      <c r="N584" s="6" t="s">
        <v>1688</v>
      </c>
      <c r="O584" s="6" t="s">
        <v>1689</v>
      </c>
      <c r="P584" s="6" t="s">
        <v>1690</v>
      </c>
      <c r="Q584" s="6" t="str">
        <f>IFERROR(LEFT(C584, FIND("|",C584)-1),C584)</f>
        <v>Electronics</v>
      </c>
      <c r="R584" s="41">
        <f>E584*K584</f>
        <v>268462</v>
      </c>
      <c r="S584" s="31">
        <f t="shared" si="39"/>
        <v>2044.3999999999999</v>
      </c>
      <c r="T584" s="6" t="str">
        <f>TRIM(RIGHT(C584,LEN(C584)-FIND("@",SUBSTITUTE(C584,"|","@",LEN(C584)-LEN(SUBSTITUTE(C584,"|",""))))))</f>
        <v>RemoteControls</v>
      </c>
      <c r="U584" s="33">
        <v>499</v>
      </c>
    </row>
    <row r="585" spans="1:21">
      <c r="A585" s="5" t="s">
        <v>6733</v>
      </c>
      <c r="B585" s="6" t="s">
        <v>6734</v>
      </c>
      <c r="C585" s="6" t="s">
        <v>5972</v>
      </c>
      <c r="D585" s="24">
        <v>13999</v>
      </c>
      <c r="E585" s="36">
        <v>24850</v>
      </c>
      <c r="F585" s="36" t="str">
        <f t="shared" si="36"/>
        <v>&gt;500</v>
      </c>
      <c r="G585" s="27">
        <v>0.44</v>
      </c>
      <c r="H585" s="27" t="str">
        <f t="shared" si="37"/>
        <v>25-50%</v>
      </c>
      <c r="I585" s="14" t="str">
        <f>IF(G585&lt;0.5,"&lt;50%","&gt;=50%")</f>
        <v>&lt;50%</v>
      </c>
      <c r="J585" s="21">
        <v>4.4000000000000004</v>
      </c>
      <c r="K585" s="7">
        <v>8948</v>
      </c>
      <c r="L585" s="7">
        <f t="shared" si="38"/>
        <v>2</v>
      </c>
      <c r="M585" s="6" t="s">
        <v>6735</v>
      </c>
      <c r="N585" s="6" t="s">
        <v>6736</v>
      </c>
      <c r="O585" s="6" t="s">
        <v>6737</v>
      </c>
      <c r="P585" s="6" t="s">
        <v>6738</v>
      </c>
      <c r="Q585" s="6" t="str">
        <f>IFERROR(LEFT(C585, FIND("|",C585)-1),C585)</f>
        <v>Home&amp;Kitchen</v>
      </c>
      <c r="R585" s="41">
        <f>E585*K585</f>
        <v>222357800</v>
      </c>
      <c r="S585" s="31">
        <f t="shared" si="39"/>
        <v>39371.200000000004</v>
      </c>
      <c r="T585" s="6" t="str">
        <f>TRIM(RIGHT(C585,LEN(C585)-FIND("@",SUBSTITUTE(C585,"|","@",LEN(C585)-LEN(SUBSTITUTE(C585,"|",""))))))</f>
        <v>WaterFilters&amp;Purifiers</v>
      </c>
      <c r="U585" s="33">
        <v>24850</v>
      </c>
    </row>
    <row r="586" spans="1:21">
      <c r="A586" s="5" t="s">
        <v>2622</v>
      </c>
      <c r="B586" s="6" t="s">
        <v>2623</v>
      </c>
      <c r="C586" s="6" t="s">
        <v>2624</v>
      </c>
      <c r="D586" s="24">
        <v>149</v>
      </c>
      <c r="E586" s="36">
        <v>149</v>
      </c>
      <c r="F586" s="36" t="str">
        <f t="shared" si="36"/>
        <v>&lt;200</v>
      </c>
      <c r="G586" s="27">
        <v>0</v>
      </c>
      <c r="H586" s="27" t="str">
        <f t="shared" si="37"/>
        <v>10%</v>
      </c>
      <c r="I586" s="14" t="str">
        <f>IF(G586&lt;0.5,"&lt;50%","&gt;=50%")</f>
        <v>&lt;50%</v>
      </c>
      <c r="J586" s="21">
        <v>4.3</v>
      </c>
      <c r="K586" s="7">
        <v>10833</v>
      </c>
      <c r="L586" s="7">
        <f t="shared" si="38"/>
        <v>2</v>
      </c>
      <c r="M586" s="6" t="s">
        <v>2625</v>
      </c>
      <c r="N586" s="6" t="s">
        <v>2626</v>
      </c>
      <c r="O586" s="6" t="s">
        <v>2627</v>
      </c>
      <c r="P586" s="6" t="s">
        <v>2628</v>
      </c>
      <c r="Q586" s="6" t="str">
        <f>IFERROR(LEFT(C586, FIND("|",C586)-1),C586)</f>
        <v>Computers&amp;Accessories</v>
      </c>
      <c r="R586" s="41">
        <f>E586*K586</f>
        <v>1614117</v>
      </c>
      <c r="S586" s="31">
        <f t="shared" si="39"/>
        <v>46581.9</v>
      </c>
      <c r="T586" s="6" t="str">
        <f>TRIM(RIGHT(C586,LEN(C586)-FIND("@",SUBSTITUTE(C586,"|","@",LEN(C586)-LEN(SUBSTITUTE(C586,"|",""))))))</f>
        <v>CameraPrivacyCovers</v>
      </c>
      <c r="U586" s="33">
        <v>149</v>
      </c>
    </row>
    <row r="587" spans="1:21">
      <c r="A587" s="5" t="s">
        <v>3753</v>
      </c>
      <c r="B587" s="6" t="s">
        <v>3754</v>
      </c>
      <c r="C587" s="6" t="s">
        <v>3755</v>
      </c>
      <c r="D587" s="24">
        <v>1792</v>
      </c>
      <c r="E587" s="36">
        <v>3500</v>
      </c>
      <c r="F587" s="36" t="str">
        <f t="shared" si="36"/>
        <v>&gt;500</v>
      </c>
      <c r="G587" s="27">
        <v>0.49</v>
      </c>
      <c r="H587" s="27" t="str">
        <f t="shared" si="37"/>
        <v>25-50%</v>
      </c>
      <c r="I587" s="14" t="str">
        <f>IF(G587&lt;0.5,"&lt;50%","&gt;=50%")</f>
        <v>&lt;50%</v>
      </c>
      <c r="J587" s="21">
        <v>4.5</v>
      </c>
      <c r="K587" s="7">
        <v>26194</v>
      </c>
      <c r="L587" s="7">
        <f t="shared" si="38"/>
        <v>2</v>
      </c>
      <c r="M587" s="6" t="s">
        <v>3756</v>
      </c>
      <c r="N587" s="6" t="s">
        <v>3757</v>
      </c>
      <c r="O587" s="6" t="s">
        <v>3758</v>
      </c>
      <c r="P587" s="6" t="s">
        <v>3759</v>
      </c>
      <c r="Q587" s="6" t="str">
        <f>IFERROR(LEFT(C587, FIND("|",C587)-1),C587)</f>
        <v>Computers&amp;Accessories</v>
      </c>
      <c r="R587" s="41">
        <f>E587*K587</f>
        <v>91679000</v>
      </c>
      <c r="S587" s="31">
        <f t="shared" si="39"/>
        <v>117873</v>
      </c>
      <c r="T587" s="6" t="str">
        <f>TRIM(RIGHT(C587,LEN(C587)-FIND("@",SUBSTITUTE(C587,"|","@",LEN(C587)-LEN(SUBSTITUTE(C587,"|",""))))))</f>
        <v>Memory</v>
      </c>
      <c r="U587" s="33">
        <v>3500</v>
      </c>
    </row>
    <row r="588" spans="1:21">
      <c r="A588" s="5" t="s">
        <v>6508</v>
      </c>
      <c r="B588" s="6" t="s">
        <v>6509</v>
      </c>
      <c r="C588" s="6" t="s">
        <v>5160</v>
      </c>
      <c r="D588" s="24">
        <v>664</v>
      </c>
      <c r="E588" s="36">
        <v>1490</v>
      </c>
      <c r="F588" s="36" t="str">
        <f t="shared" si="36"/>
        <v>&gt;500</v>
      </c>
      <c r="G588" s="27">
        <v>0.55000000000000004</v>
      </c>
      <c r="H588" s="27" t="str">
        <f t="shared" si="37"/>
        <v>&gt;50%</v>
      </c>
      <c r="I588" s="14" t="str">
        <f>IF(G588&lt;0.5,"&lt;50%","&gt;=50%")</f>
        <v>&gt;=50%</v>
      </c>
      <c r="J588" s="21">
        <v>4.0999999999999996</v>
      </c>
      <c r="K588" s="7">
        <v>925</v>
      </c>
      <c r="L588" s="7">
        <f t="shared" si="38"/>
        <v>1</v>
      </c>
      <c r="M588" s="6" t="s">
        <v>6510</v>
      </c>
      <c r="N588" s="6" t="s">
        <v>6511</v>
      </c>
      <c r="O588" s="6" t="s">
        <v>6512</v>
      </c>
      <c r="P588" s="6" t="s">
        <v>6513</v>
      </c>
      <c r="Q588" s="6" t="str">
        <f>IFERROR(LEFT(C588, FIND("|",C588)-1),C588)</f>
        <v>Home&amp;Kitchen</v>
      </c>
      <c r="R588" s="41">
        <f>E588*K588</f>
        <v>1378250</v>
      </c>
      <c r="S588" s="31">
        <f t="shared" si="39"/>
        <v>3792.4999999999995</v>
      </c>
      <c r="T588" s="6" t="str">
        <f>TRIM(RIGHT(C588,LEN(C588)-FIND("@",SUBSTITUTE(C588,"|","@",LEN(C588)-LEN(SUBSTITUTE(C588,"|",""))))))</f>
        <v>Kettle&amp;ToasterSets</v>
      </c>
      <c r="U588" s="33">
        <v>1490</v>
      </c>
    </row>
    <row r="589" spans="1:21">
      <c r="A589" s="5" t="s">
        <v>339</v>
      </c>
      <c r="B589" s="6" t="s">
        <v>340</v>
      </c>
      <c r="C589" s="6" t="s">
        <v>13</v>
      </c>
      <c r="D589" s="24">
        <v>154</v>
      </c>
      <c r="E589" s="36">
        <v>349</v>
      </c>
      <c r="F589" s="36" t="str">
        <f t="shared" si="36"/>
        <v>200-500</v>
      </c>
      <c r="G589" s="27">
        <v>0.56000000000000005</v>
      </c>
      <c r="H589" s="27" t="str">
        <f t="shared" si="37"/>
        <v>&gt;50%</v>
      </c>
      <c r="I589" s="14" t="str">
        <f>IF(G589&lt;0.5,"&lt;50%","&gt;=50%")</f>
        <v>&gt;=50%</v>
      </c>
      <c r="J589" s="21">
        <v>4.3</v>
      </c>
      <c r="K589" s="7">
        <v>7064</v>
      </c>
      <c r="L589" s="7">
        <f t="shared" si="38"/>
        <v>2</v>
      </c>
      <c r="M589" s="6" t="s">
        <v>341</v>
      </c>
      <c r="N589" s="6" t="s">
        <v>342</v>
      </c>
      <c r="O589" s="6" t="s">
        <v>343</v>
      </c>
      <c r="P589" s="6" t="s">
        <v>344</v>
      </c>
      <c r="Q589" s="6" t="str">
        <f>IFERROR(LEFT(C589, FIND("|",C589)-1),C589)</f>
        <v>Computers&amp;Accessories</v>
      </c>
      <c r="R589" s="41">
        <f>E589*K589</f>
        <v>2465336</v>
      </c>
      <c r="S589" s="31">
        <f t="shared" si="39"/>
        <v>30375.199999999997</v>
      </c>
      <c r="T589" s="6" t="str">
        <f>TRIM(RIGHT(C589,LEN(C589)-FIND("@",SUBSTITUTE(C589,"|","@",LEN(C589)-LEN(SUBSTITUTE(C589,"|",""))))))</f>
        <v>USBCables</v>
      </c>
      <c r="U589" s="33">
        <v>349</v>
      </c>
    </row>
    <row r="590" spans="1:21">
      <c r="A590" s="5" t="s">
        <v>36</v>
      </c>
      <c r="B590" s="6" t="s">
        <v>37</v>
      </c>
      <c r="C590" s="6" t="s">
        <v>13</v>
      </c>
      <c r="D590" s="24">
        <v>154</v>
      </c>
      <c r="E590" s="36">
        <v>399</v>
      </c>
      <c r="F590" s="36" t="str">
        <f t="shared" si="36"/>
        <v>200-500</v>
      </c>
      <c r="G590" s="27">
        <v>0.61</v>
      </c>
      <c r="H590" s="27" t="str">
        <f t="shared" si="37"/>
        <v>&gt;50%</v>
      </c>
      <c r="I590" s="14" t="str">
        <f>IF(G590&lt;0.5,"&lt;50%","&gt;=50%")</f>
        <v>&gt;=50%</v>
      </c>
      <c r="J590" s="21">
        <v>4.2</v>
      </c>
      <c r="K590" s="7">
        <v>16905</v>
      </c>
      <c r="L590" s="7">
        <f t="shared" si="38"/>
        <v>2</v>
      </c>
      <c r="M590" s="6" t="s">
        <v>38</v>
      </c>
      <c r="N590" s="6" t="s">
        <v>39</v>
      </c>
      <c r="O590" s="6" t="s">
        <v>40</v>
      </c>
      <c r="P590" s="6" t="s">
        <v>41</v>
      </c>
      <c r="Q590" s="6" t="str">
        <f>IFERROR(LEFT(C590, FIND("|",C590)-1),C590)</f>
        <v>Computers&amp;Accessories</v>
      </c>
      <c r="R590" s="41">
        <f>E590*K590</f>
        <v>6745095</v>
      </c>
      <c r="S590" s="31">
        <f t="shared" si="39"/>
        <v>71001</v>
      </c>
      <c r="T590" s="6" t="str">
        <f>TRIM(RIGHT(C590,LEN(C590)-FIND("@",SUBSTITUTE(C590,"|","@",LEN(C590)-LEN(SUBSTITUTE(C590,"|",""))))))</f>
        <v>USBCables</v>
      </c>
      <c r="U590" s="33">
        <v>399</v>
      </c>
    </row>
    <row r="591" spans="1:21">
      <c r="A591" s="5" t="s">
        <v>70</v>
      </c>
      <c r="B591" s="6" t="s">
        <v>71</v>
      </c>
      <c r="C591" s="6" t="s">
        <v>13</v>
      </c>
      <c r="D591" s="24">
        <v>154</v>
      </c>
      <c r="E591" s="36">
        <v>339</v>
      </c>
      <c r="F591" s="36" t="str">
        <f t="shared" si="36"/>
        <v>200-500</v>
      </c>
      <c r="G591" s="27">
        <v>0.55000000000000004</v>
      </c>
      <c r="H591" s="27" t="str">
        <f t="shared" si="37"/>
        <v>&gt;50%</v>
      </c>
      <c r="I591" s="14" t="str">
        <f>IF(G591&lt;0.5,"&lt;50%","&gt;=50%")</f>
        <v>&gt;=50%</v>
      </c>
      <c r="J591" s="21">
        <v>4.3</v>
      </c>
      <c r="K591" s="7">
        <v>13391</v>
      </c>
      <c r="L591" s="7">
        <f t="shared" si="38"/>
        <v>2</v>
      </c>
      <c r="M591" s="6" t="s">
        <v>72</v>
      </c>
      <c r="N591" s="6" t="s">
        <v>73</v>
      </c>
      <c r="O591" s="6" t="s">
        <v>74</v>
      </c>
      <c r="P591" s="6" t="s">
        <v>75</v>
      </c>
      <c r="Q591" s="6" t="str">
        <f>IFERROR(LEFT(C591, FIND("|",C591)-1),C591)</f>
        <v>Computers&amp;Accessories</v>
      </c>
      <c r="R591" s="41">
        <f>E591*K591</f>
        <v>4539549</v>
      </c>
      <c r="S591" s="31">
        <f t="shared" si="39"/>
        <v>57581.299999999996</v>
      </c>
      <c r="T591" s="6" t="str">
        <f>TRIM(RIGHT(C591,LEN(C591)-FIND("@",SUBSTITUTE(C591,"|","@",LEN(C591)-LEN(SUBSTITUTE(C591,"|",""))))))</f>
        <v>USBCables</v>
      </c>
      <c r="U591" s="33">
        <v>339</v>
      </c>
    </row>
    <row r="592" spans="1:21">
      <c r="A592" s="5" t="s">
        <v>3279</v>
      </c>
      <c r="B592" s="6" t="s">
        <v>7739</v>
      </c>
      <c r="C592" s="6" t="s">
        <v>2942</v>
      </c>
      <c r="D592" s="24">
        <v>299</v>
      </c>
      <c r="E592" s="36">
        <v>599</v>
      </c>
      <c r="F592" s="36" t="str">
        <f t="shared" si="36"/>
        <v>&gt;500</v>
      </c>
      <c r="G592" s="27">
        <v>0.5</v>
      </c>
      <c r="H592" s="27" t="str">
        <f t="shared" si="37"/>
        <v>&gt;50%</v>
      </c>
      <c r="I592" s="14" t="str">
        <f>IF(G592&lt;0.5,"&lt;50%","&gt;=50%")</f>
        <v>&gt;=50%</v>
      </c>
      <c r="J592" s="21">
        <v>3.8</v>
      </c>
      <c r="K592" s="7">
        <v>3066</v>
      </c>
      <c r="L592" s="7">
        <f t="shared" si="38"/>
        <v>2</v>
      </c>
      <c r="M592" s="6" t="s">
        <v>3280</v>
      </c>
      <c r="N592" s="6" t="s">
        <v>3281</v>
      </c>
      <c r="O592" s="6" t="s">
        <v>3282</v>
      </c>
      <c r="P592" s="6" t="s">
        <v>3283</v>
      </c>
      <c r="Q592" s="6" t="str">
        <f>IFERROR(LEFT(C592, FIND("|",C592)-1),C592)</f>
        <v>Computers&amp;Accessories</v>
      </c>
      <c r="R592" s="41">
        <f>E592*K592</f>
        <v>1836534</v>
      </c>
      <c r="S592" s="31">
        <f t="shared" si="39"/>
        <v>11650.8</v>
      </c>
      <c r="T592" s="6" t="str">
        <f>TRIM(RIGHT(C592,LEN(C592)-FIND("@",SUBSTITUTE(C592,"|","@",LEN(C592)-LEN(SUBSTITUTE(C592,"|",""))))))</f>
        <v>Keyboards</v>
      </c>
      <c r="U592" s="33">
        <v>599</v>
      </c>
    </row>
    <row r="593" spans="1:21">
      <c r="A593" s="5" t="s">
        <v>3779</v>
      </c>
      <c r="B593" s="6" t="s">
        <v>3780</v>
      </c>
      <c r="C593" s="6" t="s">
        <v>1834</v>
      </c>
      <c r="D593" s="24">
        <v>1199</v>
      </c>
      <c r="E593" s="36">
        <v>7999</v>
      </c>
      <c r="F593" s="36" t="str">
        <f t="shared" si="36"/>
        <v>&gt;500</v>
      </c>
      <c r="G593" s="27">
        <v>0.85</v>
      </c>
      <c r="H593" s="27" t="str">
        <f t="shared" si="37"/>
        <v>&gt;50%</v>
      </c>
      <c r="I593" s="14" t="str">
        <f>IF(G593&lt;0.5,"&lt;50%","&gt;=50%")</f>
        <v>&gt;=50%</v>
      </c>
      <c r="J593" s="21">
        <v>3.6</v>
      </c>
      <c r="K593" s="7">
        <v>25910</v>
      </c>
      <c r="L593" s="7">
        <f t="shared" si="38"/>
        <v>2</v>
      </c>
      <c r="M593" s="6" t="s">
        <v>3781</v>
      </c>
      <c r="N593" s="6" t="s">
        <v>3782</v>
      </c>
      <c r="O593" s="6" t="s">
        <v>3783</v>
      </c>
      <c r="P593" s="6" t="s">
        <v>3784</v>
      </c>
      <c r="Q593" s="6" t="str">
        <f>IFERROR(LEFT(C593, FIND("|",C593)-1),C593)</f>
        <v>Electronics</v>
      </c>
      <c r="R593" s="41">
        <f>E593*K593</f>
        <v>207254090</v>
      </c>
      <c r="S593" s="31">
        <f t="shared" si="39"/>
        <v>93276</v>
      </c>
      <c r="T593" s="6" t="str">
        <f>TRIM(RIGHT(C593,LEN(C593)-FIND("@",SUBSTITUTE(C593,"|","@",LEN(C593)-LEN(SUBSTITUTE(C593,"|",""))))))</f>
        <v>In-Ear</v>
      </c>
      <c r="U593" s="33">
        <v>7999</v>
      </c>
    </row>
    <row r="594" spans="1:21">
      <c r="A594" s="5" t="s">
        <v>5433</v>
      </c>
      <c r="B594" s="6" t="s">
        <v>5434</v>
      </c>
      <c r="C594" s="6" t="s">
        <v>5127</v>
      </c>
      <c r="D594" s="24">
        <v>3249</v>
      </c>
      <c r="E594" s="36">
        <v>6295</v>
      </c>
      <c r="F594" s="36" t="str">
        <f t="shared" si="36"/>
        <v>&gt;500</v>
      </c>
      <c r="G594" s="27">
        <v>0.48</v>
      </c>
      <c r="H594" s="27" t="str">
        <f t="shared" si="37"/>
        <v>25-50%</v>
      </c>
      <c r="I594" s="14" t="str">
        <f>IF(G594&lt;0.5,"&lt;50%","&gt;=50%")</f>
        <v>&lt;50%</v>
      </c>
      <c r="J594" s="21">
        <v>3.8</v>
      </c>
      <c r="K594" s="7">
        <v>14062</v>
      </c>
      <c r="L594" s="7">
        <f t="shared" si="38"/>
        <v>2</v>
      </c>
      <c r="M594" s="6" t="s">
        <v>5435</v>
      </c>
      <c r="N594" s="6" t="s">
        <v>5436</v>
      </c>
      <c r="O594" s="6" t="s">
        <v>5437</v>
      </c>
      <c r="P594" s="6" t="s">
        <v>5438</v>
      </c>
      <c r="Q594" s="6" t="str">
        <f>IFERROR(LEFT(C594, FIND("|",C594)-1),C594)</f>
        <v>Home&amp;Kitchen</v>
      </c>
      <c r="R594" s="41">
        <f>E594*K594</f>
        <v>88520290</v>
      </c>
      <c r="S594" s="31">
        <f t="shared" si="39"/>
        <v>53435.6</v>
      </c>
      <c r="T594" s="6" t="str">
        <f>TRIM(RIGHT(C594,LEN(C594)-FIND("@",SUBSTITUTE(C594,"|","@",LEN(C594)-LEN(SUBSTITUTE(C594,"|",""))))))</f>
        <v>MixerGrinders</v>
      </c>
      <c r="U594" s="33">
        <v>6295</v>
      </c>
    </row>
    <row r="595" spans="1:21">
      <c r="A595" s="5" t="s">
        <v>6896</v>
      </c>
      <c r="B595" s="6" t="s">
        <v>6897</v>
      </c>
      <c r="C595" s="6" t="s">
        <v>5113</v>
      </c>
      <c r="D595" s="24">
        <v>375</v>
      </c>
      <c r="E595" s="36">
        <v>999</v>
      </c>
      <c r="F595" s="36" t="str">
        <f t="shared" si="36"/>
        <v>&gt;500</v>
      </c>
      <c r="G595" s="27">
        <v>0.62</v>
      </c>
      <c r="H595" s="27" t="str">
        <f t="shared" si="37"/>
        <v>&gt;50%</v>
      </c>
      <c r="I595" s="14" t="str">
        <f>IF(G595&lt;0.5,"&lt;50%","&gt;=50%")</f>
        <v>&gt;=50%</v>
      </c>
      <c r="J595" s="21">
        <v>3.6</v>
      </c>
      <c r="K595" s="7">
        <v>1988</v>
      </c>
      <c r="L595" s="7">
        <f t="shared" si="38"/>
        <v>2</v>
      </c>
      <c r="M595" s="6" t="s">
        <v>6898</v>
      </c>
      <c r="N595" s="6" t="s">
        <v>6899</v>
      </c>
      <c r="O595" s="6" t="s">
        <v>6900</v>
      </c>
      <c r="P595" s="6" t="s">
        <v>6901</v>
      </c>
      <c r="Q595" s="6" t="str">
        <f>IFERROR(LEFT(C595, FIND("|",C595)-1),C595)</f>
        <v>Home&amp;Kitchen</v>
      </c>
      <c r="R595" s="41">
        <f>E595*K595</f>
        <v>1986012</v>
      </c>
      <c r="S595" s="31">
        <f t="shared" si="39"/>
        <v>7156.8</v>
      </c>
      <c r="T595" s="6" t="str">
        <f>TRIM(RIGHT(C595,LEN(C595)-FIND("@",SUBSTITUTE(C595,"|","@",LEN(C595)-LEN(SUBSTITUTE(C595,"|",""))))))</f>
        <v>HandBlenders</v>
      </c>
      <c r="U595" s="33">
        <v>999</v>
      </c>
    </row>
    <row r="596" spans="1:21">
      <c r="A596" s="5" t="s">
        <v>548</v>
      </c>
      <c r="B596" s="6" t="s">
        <v>549</v>
      </c>
      <c r="C596" s="6" t="s">
        <v>13</v>
      </c>
      <c r="D596" s="24">
        <v>719</v>
      </c>
      <c r="E596" s="36">
        <v>1499</v>
      </c>
      <c r="F596" s="36" t="str">
        <f t="shared" si="36"/>
        <v>&gt;500</v>
      </c>
      <c r="G596" s="27">
        <v>0.52</v>
      </c>
      <c r="H596" s="27" t="str">
        <f t="shared" si="37"/>
        <v>&gt;50%</v>
      </c>
      <c r="I596" s="14" t="str">
        <f>IF(G596&lt;0.5,"&lt;50%","&gt;=50%")</f>
        <v>&gt;=50%</v>
      </c>
      <c r="J596" s="21">
        <v>4.0999999999999996</v>
      </c>
      <c r="K596" s="7">
        <v>1045</v>
      </c>
      <c r="L596" s="7">
        <f t="shared" si="38"/>
        <v>2</v>
      </c>
      <c r="M596" s="6" t="s">
        <v>550</v>
      </c>
      <c r="N596" s="6" t="s">
        <v>551</v>
      </c>
      <c r="O596" s="6" t="s">
        <v>552</v>
      </c>
      <c r="P596" s="6" t="s">
        <v>553</v>
      </c>
      <c r="Q596" s="6" t="str">
        <f>IFERROR(LEFT(C596, FIND("|",C596)-1),C596)</f>
        <v>Computers&amp;Accessories</v>
      </c>
      <c r="R596" s="41">
        <f>E596*K596</f>
        <v>1566455</v>
      </c>
      <c r="S596" s="31">
        <f t="shared" si="39"/>
        <v>4284.5</v>
      </c>
      <c r="T596" s="6" t="str">
        <f>TRIM(RIGHT(C596,LEN(C596)-FIND("@",SUBSTITUTE(C596,"|","@",LEN(C596)-LEN(SUBSTITUTE(C596,"|",""))))))</f>
        <v>USBCables</v>
      </c>
      <c r="U596" s="33">
        <v>1499</v>
      </c>
    </row>
    <row r="597" spans="1:21">
      <c r="A597" s="5" t="s">
        <v>3591</v>
      </c>
      <c r="B597" s="6" t="s">
        <v>3592</v>
      </c>
      <c r="C597" s="6" t="s">
        <v>3127</v>
      </c>
      <c r="D597" s="24">
        <v>599</v>
      </c>
      <c r="E597" s="36">
        <v>799</v>
      </c>
      <c r="F597" s="36" t="str">
        <f t="shared" si="36"/>
        <v>&gt;500</v>
      </c>
      <c r="G597" s="27">
        <v>0.25</v>
      </c>
      <c r="H597" s="27" t="str">
        <f t="shared" si="37"/>
        <v>25-50%</v>
      </c>
      <c r="I597" s="14" t="str">
        <f>IF(G597&lt;0.5,"&lt;50%","&gt;=50%")</f>
        <v>&lt;50%</v>
      </c>
      <c r="J597" s="21">
        <v>4.3</v>
      </c>
      <c r="K597" s="7">
        <v>15790</v>
      </c>
      <c r="L597" s="7">
        <f t="shared" si="38"/>
        <v>2</v>
      </c>
      <c r="M597" s="6" t="s">
        <v>3593</v>
      </c>
      <c r="N597" s="6" t="s">
        <v>3594</v>
      </c>
      <c r="O597" s="6" t="s">
        <v>3595</v>
      </c>
      <c r="P597" s="6" t="s">
        <v>3596</v>
      </c>
      <c r="Q597" s="6" t="str">
        <f>IFERROR(LEFT(C597, FIND("|",C597)-1),C597)</f>
        <v>Computers&amp;Accessories</v>
      </c>
      <c r="R597" s="41">
        <f>E597*K597</f>
        <v>12616210</v>
      </c>
      <c r="S597" s="31">
        <f t="shared" si="39"/>
        <v>67897</v>
      </c>
      <c r="T597" s="6" t="str">
        <f>TRIM(RIGHT(C597,LEN(C597)-FIND("@",SUBSTITUTE(C597,"|","@",LEN(C597)-LEN(SUBSTITUTE(C597,"|",""))))))</f>
        <v>GamingMice</v>
      </c>
      <c r="U597" s="33">
        <v>799</v>
      </c>
    </row>
    <row r="598" spans="1:21">
      <c r="A598" s="5" t="s">
        <v>1108</v>
      </c>
      <c r="B598" s="6" t="s">
        <v>1109</v>
      </c>
      <c r="C598" s="6" t="s">
        <v>282</v>
      </c>
      <c r="D598" s="24">
        <v>204</v>
      </c>
      <c r="E598" s="36">
        <v>599</v>
      </c>
      <c r="F598" s="36" t="str">
        <f t="shared" si="36"/>
        <v>&gt;500</v>
      </c>
      <c r="G598" s="27">
        <v>0.66</v>
      </c>
      <c r="H598" s="27" t="str">
        <f t="shared" si="37"/>
        <v>&gt;50%</v>
      </c>
      <c r="I598" s="14" t="str">
        <f>IF(G598&lt;0.5,"&lt;50%","&gt;=50%")</f>
        <v>&gt;=50%</v>
      </c>
      <c r="J598" s="21">
        <v>3.6</v>
      </c>
      <c r="K598" s="7">
        <v>339</v>
      </c>
      <c r="L598" s="7">
        <f t="shared" si="38"/>
        <v>1</v>
      </c>
      <c r="M598" s="6" t="s">
        <v>1110</v>
      </c>
      <c r="N598" s="6" t="s">
        <v>1111</v>
      </c>
      <c r="O598" s="6" t="s">
        <v>1112</v>
      </c>
      <c r="P598" s="6" t="s">
        <v>1113</v>
      </c>
      <c r="Q598" s="6" t="str">
        <f>IFERROR(LEFT(C598, FIND("|",C598)-1),C598)</f>
        <v>Electronics</v>
      </c>
      <c r="R598" s="41">
        <f>E598*K598</f>
        <v>203061</v>
      </c>
      <c r="S598" s="31">
        <f t="shared" si="39"/>
        <v>1220.4000000000001</v>
      </c>
      <c r="T598" s="6" t="str">
        <f>TRIM(RIGHT(C598,LEN(C598)-FIND("@",SUBSTITUTE(C598,"|","@",LEN(C598)-LEN(SUBSTITUTE(C598,"|",""))))))</f>
        <v>RemoteControls</v>
      </c>
      <c r="U598" s="33">
        <v>599</v>
      </c>
    </row>
    <row r="599" spans="1:21">
      <c r="A599" s="5" t="s">
        <v>6502</v>
      </c>
      <c r="B599" s="6" t="s">
        <v>6503</v>
      </c>
      <c r="C599" s="6" t="s">
        <v>5127</v>
      </c>
      <c r="D599" s="24">
        <v>1699</v>
      </c>
      <c r="E599" s="36">
        <v>3398</v>
      </c>
      <c r="F599" s="36" t="str">
        <f t="shared" si="36"/>
        <v>&gt;500</v>
      </c>
      <c r="G599" s="27">
        <v>0.5</v>
      </c>
      <c r="H599" s="27" t="str">
        <f t="shared" si="37"/>
        <v>&gt;50%</v>
      </c>
      <c r="I599" s="14" t="str">
        <f>IF(G599&lt;0.5,"&lt;50%","&gt;=50%")</f>
        <v>&gt;=50%</v>
      </c>
      <c r="J599" s="21">
        <v>3.8</v>
      </c>
      <c r="K599" s="7">
        <v>7988</v>
      </c>
      <c r="L599" s="7">
        <f t="shared" si="38"/>
        <v>2</v>
      </c>
      <c r="M599" s="6" t="s">
        <v>6504</v>
      </c>
      <c r="N599" s="6" t="s">
        <v>6505</v>
      </c>
      <c r="O599" s="6" t="s">
        <v>6506</v>
      </c>
      <c r="P599" s="6" t="s">
        <v>6507</v>
      </c>
      <c r="Q599" s="6" t="str">
        <f>IFERROR(LEFT(C599, FIND("|",C599)-1),C599)</f>
        <v>Home&amp;Kitchen</v>
      </c>
      <c r="R599" s="41">
        <f>E599*K599</f>
        <v>27143224</v>
      </c>
      <c r="S599" s="31">
        <f t="shared" si="39"/>
        <v>30354.399999999998</v>
      </c>
      <c r="T599" s="6" t="str">
        <f>TRIM(RIGHT(C599,LEN(C599)-FIND("@",SUBSTITUTE(C599,"|","@",LEN(C599)-LEN(SUBSTITUTE(C599,"|",""))))))</f>
        <v>MixerGrinders</v>
      </c>
      <c r="U599" s="33">
        <v>3398</v>
      </c>
    </row>
    <row r="600" spans="1:21">
      <c r="A600" s="5" t="s">
        <v>4474</v>
      </c>
      <c r="B600" s="6" t="s">
        <v>4475</v>
      </c>
      <c r="C600" s="6" t="s">
        <v>4476</v>
      </c>
      <c r="D600" s="24">
        <v>4999</v>
      </c>
      <c r="E600" s="36">
        <v>12499</v>
      </c>
      <c r="F600" s="36" t="str">
        <f t="shared" si="36"/>
        <v>&gt;500</v>
      </c>
      <c r="G600" s="27">
        <v>0.6</v>
      </c>
      <c r="H600" s="27" t="str">
        <f t="shared" si="37"/>
        <v>&gt;50%</v>
      </c>
      <c r="I600" s="14" t="str">
        <f>IF(G600&lt;0.5,"&lt;50%","&gt;=50%")</f>
        <v>&gt;=50%</v>
      </c>
      <c r="J600" s="21">
        <v>4.2</v>
      </c>
      <c r="K600" s="7">
        <v>4541</v>
      </c>
      <c r="L600" s="7">
        <f t="shared" si="38"/>
        <v>2</v>
      </c>
      <c r="M600" s="6" t="s">
        <v>4477</v>
      </c>
      <c r="N600" s="6" t="s">
        <v>4478</v>
      </c>
      <c r="O600" s="6" t="s">
        <v>4479</v>
      </c>
      <c r="P600" s="6" t="s">
        <v>4480</v>
      </c>
      <c r="Q600" s="6" t="str">
        <f>IFERROR(LEFT(C600, FIND("|",C600)-1),C600)</f>
        <v>Electronics</v>
      </c>
      <c r="R600" s="41">
        <f>E600*K600</f>
        <v>56757959</v>
      </c>
      <c r="S600" s="31">
        <f t="shared" si="39"/>
        <v>19072.2</v>
      </c>
      <c r="T600" s="6" t="str">
        <f>TRIM(RIGHT(C600,LEN(C600)-FIND("@",SUBSTITUTE(C600,"|","@",LEN(C600)-LEN(SUBSTITUTE(C600,"|",""))))))</f>
        <v>SoundbarSpeakers</v>
      </c>
      <c r="U600" s="33">
        <v>12499</v>
      </c>
    </row>
    <row r="601" spans="1:21">
      <c r="A601" s="5" t="s">
        <v>779</v>
      </c>
      <c r="B601" s="6" t="s">
        <v>780</v>
      </c>
      <c r="C601" s="6" t="s">
        <v>105</v>
      </c>
      <c r="D601" s="24">
        <v>9999</v>
      </c>
      <c r="E601" s="36">
        <v>12999</v>
      </c>
      <c r="F601" s="36" t="str">
        <f t="shared" si="36"/>
        <v>&gt;500</v>
      </c>
      <c r="G601" s="27">
        <v>0.23</v>
      </c>
      <c r="H601" s="27" t="str">
        <f t="shared" si="37"/>
        <v>10-25%</v>
      </c>
      <c r="I601" s="14" t="str">
        <f>IF(G601&lt;0.5,"&lt;50%","&gt;=50%")</f>
        <v>&lt;50%</v>
      </c>
      <c r="J601" s="21">
        <v>4.2</v>
      </c>
      <c r="K601" s="7">
        <v>6088</v>
      </c>
      <c r="L601" s="7">
        <f t="shared" si="38"/>
        <v>2</v>
      </c>
      <c r="M601" s="6" t="s">
        <v>781</v>
      </c>
      <c r="N601" s="6" t="s">
        <v>782</v>
      </c>
      <c r="O601" s="6" t="s">
        <v>783</v>
      </c>
      <c r="P601" s="6" t="s">
        <v>784</v>
      </c>
      <c r="Q601" s="6" t="str">
        <f>IFERROR(LEFT(C601, FIND("|",C601)-1),C601)</f>
        <v>Electronics</v>
      </c>
      <c r="R601" s="41">
        <f>E601*K601</f>
        <v>79137912</v>
      </c>
      <c r="S601" s="31">
        <f t="shared" si="39"/>
        <v>25569.600000000002</v>
      </c>
      <c r="T601" s="6" t="str">
        <f>TRIM(RIGHT(C601,LEN(C601)-FIND("@",SUBSTITUTE(C601,"|","@",LEN(C601)-LEN(SUBSTITUTE(C601,"|",""))))))</f>
        <v>SmartTelevisions</v>
      </c>
      <c r="U601" s="33">
        <v>12999</v>
      </c>
    </row>
    <row r="602" spans="1:21">
      <c r="A602" s="5" t="s">
        <v>1365</v>
      </c>
      <c r="B602" s="6" t="s">
        <v>1366</v>
      </c>
      <c r="C602" s="6" t="s">
        <v>13</v>
      </c>
      <c r="D602" s="24">
        <v>299</v>
      </c>
      <c r="E602" s="36">
        <v>999</v>
      </c>
      <c r="F602" s="36" t="str">
        <f t="shared" si="36"/>
        <v>&gt;500</v>
      </c>
      <c r="G602" s="27">
        <v>0.7</v>
      </c>
      <c r="H602" s="27" t="str">
        <f t="shared" si="37"/>
        <v>&gt;50%</v>
      </c>
      <c r="I602" s="14" t="str">
        <f>IF(G602&lt;0.5,"&lt;50%","&gt;=50%")</f>
        <v>&gt;=50%</v>
      </c>
      <c r="J602" s="21">
        <v>4.3</v>
      </c>
      <c r="K602" s="7">
        <v>2651</v>
      </c>
      <c r="L602" s="7">
        <f t="shared" si="38"/>
        <v>2</v>
      </c>
      <c r="M602" s="6" t="s">
        <v>1367</v>
      </c>
      <c r="N602" s="6" t="s">
        <v>931</v>
      </c>
      <c r="O602" s="6" t="s">
        <v>932</v>
      </c>
      <c r="P602" s="6" t="s">
        <v>933</v>
      </c>
      <c r="Q602" s="6" t="str">
        <f>IFERROR(LEFT(C602, FIND("|",C602)-1),C602)</f>
        <v>Computers&amp;Accessories</v>
      </c>
      <c r="R602" s="41">
        <f>E602*K602</f>
        <v>2648349</v>
      </c>
      <c r="S602" s="31">
        <f t="shared" si="39"/>
        <v>11399.3</v>
      </c>
      <c r="T602" s="6" t="str">
        <f>TRIM(RIGHT(C602,LEN(C602)-FIND("@",SUBSTITUTE(C602,"|","@",LEN(C602)-LEN(SUBSTITUTE(C602,"|",""))))))</f>
        <v>USBCables</v>
      </c>
      <c r="U602" s="33">
        <v>999</v>
      </c>
    </row>
    <row r="603" spans="1:21">
      <c r="A603" s="5" t="s">
        <v>928</v>
      </c>
      <c r="B603" s="6" t="s">
        <v>929</v>
      </c>
      <c r="C603" s="6" t="s">
        <v>13</v>
      </c>
      <c r="D603" s="24">
        <v>325</v>
      </c>
      <c r="E603" s="36">
        <v>999</v>
      </c>
      <c r="F603" s="36" t="str">
        <f t="shared" si="36"/>
        <v>&gt;500</v>
      </c>
      <c r="G603" s="27">
        <v>0.67</v>
      </c>
      <c r="H603" s="27" t="str">
        <f t="shared" si="37"/>
        <v>&gt;50%</v>
      </c>
      <c r="I603" s="14" t="str">
        <f>IF(G603&lt;0.5,"&lt;50%","&gt;=50%")</f>
        <v>&gt;=50%</v>
      </c>
      <c r="J603" s="21">
        <v>4.3</v>
      </c>
      <c r="K603" s="7">
        <v>2651</v>
      </c>
      <c r="L603" s="7">
        <f t="shared" si="38"/>
        <v>2</v>
      </c>
      <c r="M603" s="6" t="s">
        <v>930</v>
      </c>
      <c r="N603" s="6" t="s">
        <v>931</v>
      </c>
      <c r="O603" s="6" t="s">
        <v>932</v>
      </c>
      <c r="P603" s="6" t="s">
        <v>933</v>
      </c>
      <c r="Q603" s="6" t="str">
        <f>IFERROR(LEFT(C603, FIND("|",C603)-1),C603)</f>
        <v>Computers&amp;Accessories</v>
      </c>
      <c r="R603" s="41">
        <f>E603*K603</f>
        <v>2648349</v>
      </c>
      <c r="S603" s="31">
        <f t="shared" si="39"/>
        <v>11399.3</v>
      </c>
      <c r="T603" s="6" t="str">
        <f>TRIM(RIGHT(C603,LEN(C603)-FIND("@",SUBSTITUTE(C603,"|","@",LEN(C603)-LEN(SUBSTITUTE(C603,"|",""))))))</f>
        <v>USBCables</v>
      </c>
      <c r="U603" s="33">
        <v>999</v>
      </c>
    </row>
    <row r="604" spans="1:21">
      <c r="A604" s="5" t="s">
        <v>4592</v>
      </c>
      <c r="B604" s="6" t="s">
        <v>4593</v>
      </c>
      <c r="C604" s="6" t="s">
        <v>3514</v>
      </c>
      <c r="D604" s="24">
        <v>379</v>
      </c>
      <c r="E604" s="36">
        <v>1499</v>
      </c>
      <c r="F604" s="36" t="str">
        <f t="shared" si="36"/>
        <v>&gt;500</v>
      </c>
      <c r="G604" s="27">
        <v>0.75</v>
      </c>
      <c r="H604" s="27" t="str">
        <f t="shared" si="37"/>
        <v>&gt;50%</v>
      </c>
      <c r="I604" s="14" t="str">
        <f>IF(G604&lt;0.5,"&lt;50%","&gt;=50%")</f>
        <v>&gt;=50%</v>
      </c>
      <c r="J604" s="21">
        <v>4.2</v>
      </c>
      <c r="K604" s="7">
        <v>4149</v>
      </c>
      <c r="L604" s="7">
        <f t="shared" si="38"/>
        <v>2</v>
      </c>
      <c r="M604" s="6" t="s">
        <v>4594</v>
      </c>
      <c r="N604" s="6" t="s">
        <v>4595</v>
      </c>
      <c r="O604" s="6" t="s">
        <v>4596</v>
      </c>
      <c r="P604" s="6" t="s">
        <v>4597</v>
      </c>
      <c r="Q604" s="6" t="str">
        <f>IFERROR(LEFT(C604, FIND("|",C604)-1),C604)</f>
        <v>Computers&amp;Accessories</v>
      </c>
      <c r="R604" s="41">
        <f>E604*K604</f>
        <v>6219351</v>
      </c>
      <c r="S604" s="31">
        <f t="shared" si="39"/>
        <v>17425.8</v>
      </c>
      <c r="T604" s="6" t="str">
        <f>TRIM(RIGHT(C604,LEN(C604)-FIND("@",SUBSTITUTE(C604,"|","@",LEN(C604)-LEN(SUBSTITUTE(C604,"|",""))))))</f>
        <v>ScreenProtectors</v>
      </c>
      <c r="U604" s="33">
        <v>1499</v>
      </c>
    </row>
    <row r="605" spans="1:21">
      <c r="A605" s="5" t="s">
        <v>3346</v>
      </c>
      <c r="B605" s="6" t="s">
        <v>3347</v>
      </c>
      <c r="C605" s="6" t="s">
        <v>3083</v>
      </c>
      <c r="D605" s="24">
        <v>828</v>
      </c>
      <c r="E605" s="36">
        <v>861</v>
      </c>
      <c r="F605" s="36" t="str">
        <f t="shared" si="36"/>
        <v>&gt;500</v>
      </c>
      <c r="G605" s="27">
        <v>0.04</v>
      </c>
      <c r="H605" s="27" t="str">
        <f t="shared" si="37"/>
        <v>10%</v>
      </c>
      <c r="I605" s="14" t="str">
        <f>IF(G605&lt;0.5,"&lt;50%","&gt;=50%")</f>
        <v>&lt;50%</v>
      </c>
      <c r="J605" s="21">
        <v>4.2</v>
      </c>
      <c r="K605" s="7">
        <v>4567</v>
      </c>
      <c r="L605" s="7">
        <f t="shared" si="38"/>
        <v>2</v>
      </c>
      <c r="M605" s="6" t="s">
        <v>3348</v>
      </c>
      <c r="N605" s="6" t="s">
        <v>3349</v>
      </c>
      <c r="O605" s="6" t="s">
        <v>3350</v>
      </c>
      <c r="P605" s="6" t="s">
        <v>3351</v>
      </c>
      <c r="Q605" s="6" t="str">
        <f>IFERROR(LEFT(C605, FIND("|",C605)-1),C605)</f>
        <v>Computers&amp;Accessories</v>
      </c>
      <c r="R605" s="41">
        <f>E605*K605</f>
        <v>3932187</v>
      </c>
      <c r="S605" s="31">
        <f t="shared" si="39"/>
        <v>19181.400000000001</v>
      </c>
      <c r="T605" s="6" t="str">
        <f>TRIM(RIGHT(C605,LEN(C605)-FIND("@",SUBSTITUTE(C605,"|","@",LEN(C605)-LEN(SUBSTITUTE(C605,"|",""))))))</f>
        <v>InkjetInkCartridges</v>
      </c>
      <c r="U605" s="33">
        <v>861</v>
      </c>
    </row>
    <row r="606" spans="1:21">
      <c r="A606" s="5" t="s">
        <v>3081</v>
      </c>
      <c r="B606" s="6" t="s">
        <v>3082</v>
      </c>
      <c r="C606" s="6" t="s">
        <v>3083</v>
      </c>
      <c r="D606" s="24">
        <v>717</v>
      </c>
      <c r="E606" s="36">
        <v>761</v>
      </c>
      <c r="F606" s="36" t="str">
        <f t="shared" si="36"/>
        <v>&gt;500</v>
      </c>
      <c r="G606" s="27">
        <v>0.06</v>
      </c>
      <c r="H606" s="27" t="str">
        <f t="shared" si="37"/>
        <v>10%</v>
      </c>
      <c r="I606" s="14" t="str">
        <f>IF(G606&lt;0.5,"&lt;50%","&gt;=50%")</f>
        <v>&lt;50%</v>
      </c>
      <c r="J606" s="21">
        <v>4</v>
      </c>
      <c r="K606" s="7">
        <v>7199</v>
      </c>
      <c r="L606" s="7">
        <f t="shared" si="38"/>
        <v>2</v>
      </c>
      <c r="M606" s="6" t="s">
        <v>3084</v>
      </c>
      <c r="N606" s="6" t="s">
        <v>3085</v>
      </c>
      <c r="O606" s="6" t="s">
        <v>3086</v>
      </c>
      <c r="P606" s="6" t="s">
        <v>3087</v>
      </c>
      <c r="Q606" s="6" t="str">
        <f>IFERROR(LEFT(C606, FIND("|",C606)-1),C606)</f>
        <v>Computers&amp;Accessories</v>
      </c>
      <c r="R606" s="41">
        <f>E606*K606</f>
        <v>5478439</v>
      </c>
      <c r="S606" s="31">
        <f t="shared" si="39"/>
        <v>28796</v>
      </c>
      <c r="T606" s="6" t="str">
        <f>TRIM(RIGHT(C606,LEN(C606)-FIND("@",SUBSTITUTE(C606,"|","@",LEN(C606)-LEN(SUBSTITUTE(C606,"|",""))))))</f>
        <v>InkjetInkCartridges</v>
      </c>
      <c r="U606" s="33">
        <v>761</v>
      </c>
    </row>
    <row r="607" spans="1:21">
      <c r="A607" s="5" t="s">
        <v>4983</v>
      </c>
      <c r="B607" s="6" t="s">
        <v>4984</v>
      </c>
      <c r="C607" s="6" t="s">
        <v>2862</v>
      </c>
      <c r="D607" s="24">
        <v>499</v>
      </c>
      <c r="E607" s="36">
        <v>1399</v>
      </c>
      <c r="F607" s="36" t="str">
        <f t="shared" si="36"/>
        <v>&gt;500</v>
      </c>
      <c r="G607" s="27">
        <v>0.64</v>
      </c>
      <c r="H607" s="27" t="str">
        <f t="shared" si="37"/>
        <v>&gt;50%</v>
      </c>
      <c r="I607" s="14" t="str">
        <f>IF(G607&lt;0.5,"&lt;50%","&gt;=50%")</f>
        <v>&gt;=50%</v>
      </c>
      <c r="J607" s="21">
        <v>3.9</v>
      </c>
      <c r="K607" s="7">
        <v>1462</v>
      </c>
      <c r="L607" s="7">
        <f t="shared" si="38"/>
        <v>2</v>
      </c>
      <c r="M607" s="6" t="s">
        <v>4985</v>
      </c>
      <c r="N607" s="6" t="s">
        <v>4986</v>
      </c>
      <c r="O607" s="6" t="s">
        <v>4987</v>
      </c>
      <c r="P607" s="6" t="s">
        <v>4988</v>
      </c>
      <c r="Q607" s="6" t="str">
        <f>IFERROR(LEFT(C607, FIND("|",C607)-1),C607)</f>
        <v>Computers&amp;Accessories</v>
      </c>
      <c r="R607" s="41">
        <f>E607*K607</f>
        <v>2045338</v>
      </c>
      <c r="S607" s="31">
        <f t="shared" si="39"/>
        <v>5701.8</v>
      </c>
      <c r="T607" s="6" t="str">
        <f>TRIM(RIGHT(C607,LEN(C607)-FIND("@",SUBSTITUTE(C607,"|","@",LEN(C607)-LEN(SUBSTITUTE(C607,"|",""))))))</f>
        <v>GraphicTablets</v>
      </c>
      <c r="U607" s="33">
        <v>1399</v>
      </c>
    </row>
    <row r="608" spans="1:21">
      <c r="A608" s="5" t="s">
        <v>3113</v>
      </c>
      <c r="B608" s="6" t="s">
        <v>3114</v>
      </c>
      <c r="C608" s="6" t="s">
        <v>1834</v>
      </c>
      <c r="D608" s="24">
        <v>1499</v>
      </c>
      <c r="E608" s="36">
        <v>8999</v>
      </c>
      <c r="F608" s="36" t="str">
        <f t="shared" si="36"/>
        <v>&gt;500</v>
      </c>
      <c r="G608" s="27">
        <v>0.83</v>
      </c>
      <c r="H608" s="27" t="str">
        <f t="shared" si="37"/>
        <v>&gt;50%</v>
      </c>
      <c r="I608" s="14" t="str">
        <f>IF(G608&lt;0.5,"&lt;50%","&gt;=50%")</f>
        <v>&gt;=50%</v>
      </c>
      <c r="J608" s="21">
        <v>3.7</v>
      </c>
      <c r="K608" s="7">
        <v>28324</v>
      </c>
      <c r="L608" s="7">
        <f t="shared" si="38"/>
        <v>2</v>
      </c>
      <c r="M608" s="6" t="s">
        <v>3115</v>
      </c>
      <c r="N608" s="6" t="s">
        <v>3116</v>
      </c>
      <c r="O608" s="6" t="s">
        <v>3117</v>
      </c>
      <c r="P608" s="6" t="s">
        <v>3118</v>
      </c>
      <c r="Q608" s="6" t="str">
        <f>IFERROR(LEFT(C608, FIND("|",C608)-1),C608)</f>
        <v>Electronics</v>
      </c>
      <c r="R608" s="41">
        <f>E608*K608</f>
        <v>254887676</v>
      </c>
      <c r="S608" s="31">
        <f t="shared" si="39"/>
        <v>104798.8</v>
      </c>
      <c r="T608" s="6" t="str">
        <f>TRIM(RIGHT(C608,LEN(C608)-FIND("@",SUBSTITUTE(C608,"|","@",LEN(C608)-LEN(SUBSTITUTE(C608,"|",""))))))</f>
        <v>In-Ear</v>
      </c>
      <c r="U608" s="33">
        <v>8999</v>
      </c>
    </row>
    <row r="609" spans="1:21">
      <c r="A609" s="5" t="s">
        <v>4193</v>
      </c>
      <c r="B609" s="6" t="s">
        <v>4194</v>
      </c>
      <c r="C609" s="6" t="s">
        <v>3127</v>
      </c>
      <c r="D609" s="24">
        <v>575</v>
      </c>
      <c r="E609" s="36">
        <v>2799</v>
      </c>
      <c r="F609" s="36" t="str">
        <f t="shared" si="36"/>
        <v>&gt;500</v>
      </c>
      <c r="G609" s="27">
        <v>0.79</v>
      </c>
      <c r="H609" s="27" t="str">
        <f t="shared" si="37"/>
        <v>&gt;50%</v>
      </c>
      <c r="I609" s="14" t="str">
        <f>IF(G609&lt;0.5,"&lt;50%","&gt;=50%")</f>
        <v>&gt;=50%</v>
      </c>
      <c r="J609" s="21">
        <v>4.2</v>
      </c>
      <c r="K609" s="7">
        <v>8537</v>
      </c>
      <c r="L609" s="7">
        <f t="shared" si="38"/>
        <v>2</v>
      </c>
      <c r="M609" s="6" t="s">
        <v>4195</v>
      </c>
      <c r="N609" s="6" t="s">
        <v>4196</v>
      </c>
      <c r="O609" s="6" t="s">
        <v>4197</v>
      </c>
      <c r="P609" s="6" t="s">
        <v>4198</v>
      </c>
      <c r="Q609" s="6" t="str">
        <f>IFERROR(LEFT(C609, FIND("|",C609)-1),C609)</f>
        <v>Computers&amp;Accessories</v>
      </c>
      <c r="R609" s="41">
        <f>E609*K609</f>
        <v>23895063</v>
      </c>
      <c r="S609" s="31">
        <f t="shared" si="39"/>
        <v>35855.4</v>
      </c>
      <c r="T609" s="6" t="str">
        <f>TRIM(RIGHT(C609,LEN(C609)-FIND("@",SUBSTITUTE(C609,"|","@",LEN(C609)-LEN(SUBSTITUTE(C609,"|",""))))))</f>
        <v>GamingMice</v>
      </c>
      <c r="U609" s="33">
        <v>2799</v>
      </c>
    </row>
    <row r="610" spans="1:21">
      <c r="A610" s="5" t="s">
        <v>5490</v>
      </c>
      <c r="B610" s="6" t="s">
        <v>5491</v>
      </c>
      <c r="C610" s="6" t="s">
        <v>5236</v>
      </c>
      <c r="D610" s="24">
        <v>355</v>
      </c>
      <c r="E610" s="36">
        <v>899</v>
      </c>
      <c r="F610" s="36" t="str">
        <f t="shared" si="36"/>
        <v>&gt;500</v>
      </c>
      <c r="G610" s="27">
        <v>0.61</v>
      </c>
      <c r="H610" s="27" t="str">
        <f t="shared" si="37"/>
        <v>&gt;50%</v>
      </c>
      <c r="I610" s="14" t="str">
        <f>IF(G610&lt;0.5,"&lt;50%","&gt;=50%")</f>
        <v>&gt;=50%</v>
      </c>
      <c r="J610" s="21">
        <v>4.0999999999999996</v>
      </c>
      <c r="K610" s="7">
        <v>1051</v>
      </c>
      <c r="L610" s="7">
        <f t="shared" si="38"/>
        <v>2</v>
      </c>
      <c r="M610" s="6" t="s">
        <v>5492</v>
      </c>
      <c r="N610" s="6" t="s">
        <v>5493</v>
      </c>
      <c r="O610" s="6" t="s">
        <v>5494</v>
      </c>
      <c r="P610" s="6" t="s">
        <v>5495</v>
      </c>
      <c r="Q610" s="6" t="str">
        <f>IFERROR(LEFT(C610, FIND("|",C610)-1),C610)</f>
        <v>Home&amp;Kitchen</v>
      </c>
      <c r="R610" s="41">
        <f>E610*K610</f>
        <v>944849</v>
      </c>
      <c r="S610" s="31">
        <f t="shared" si="39"/>
        <v>4309.0999999999995</v>
      </c>
      <c r="T610" s="6" t="str">
        <f>TRIM(RIGHT(C610,LEN(C610)-FIND("@",SUBSTITUTE(C610,"|","@",LEN(C610)-LEN(SUBSTITUTE(C610,"|",""))))))</f>
        <v>LaundryBaskets</v>
      </c>
      <c r="U610" s="33">
        <v>899</v>
      </c>
    </row>
    <row r="611" spans="1:21">
      <c r="A611" s="5" t="s">
        <v>2099</v>
      </c>
      <c r="B611" s="6" t="s">
        <v>2100</v>
      </c>
      <c r="C611" s="6" t="s">
        <v>1834</v>
      </c>
      <c r="D611" s="24">
        <v>299</v>
      </c>
      <c r="E611" s="36">
        <v>1900</v>
      </c>
      <c r="F611" s="36" t="str">
        <f t="shared" si="36"/>
        <v>&gt;500</v>
      </c>
      <c r="G611" s="27">
        <v>0.84</v>
      </c>
      <c r="H611" s="27" t="str">
        <f t="shared" si="37"/>
        <v>&gt;50%</v>
      </c>
      <c r="I611" s="14" t="str">
        <f>IF(G611&lt;0.5,"&lt;50%","&gt;=50%")</f>
        <v>&gt;=50%</v>
      </c>
      <c r="J611" s="21">
        <v>3.6</v>
      </c>
      <c r="K611" s="7">
        <v>18202</v>
      </c>
      <c r="L611" s="7">
        <f t="shared" si="38"/>
        <v>2</v>
      </c>
      <c r="M611" s="6" t="s">
        <v>2101</v>
      </c>
      <c r="N611" s="6" t="s">
        <v>2102</v>
      </c>
      <c r="O611" s="6" t="s">
        <v>2103</v>
      </c>
      <c r="P611" s="6" t="s">
        <v>2104</v>
      </c>
      <c r="Q611" s="6" t="str">
        <f>IFERROR(LEFT(C611, FIND("|",C611)-1),C611)</f>
        <v>Electronics</v>
      </c>
      <c r="R611" s="41">
        <f>E611*K611</f>
        <v>34583800</v>
      </c>
      <c r="S611" s="31">
        <f t="shared" si="39"/>
        <v>65527.200000000004</v>
      </c>
      <c r="T611" s="6" t="str">
        <f>TRIM(RIGHT(C611,LEN(C611)-FIND("@",SUBSTITUTE(C611,"|","@",LEN(C611)-LEN(SUBSTITUTE(C611,"|",""))))))</f>
        <v>In-Ear</v>
      </c>
      <c r="U611" s="33">
        <v>1900</v>
      </c>
    </row>
    <row r="612" spans="1:21">
      <c r="A612" s="5" t="s">
        <v>1845</v>
      </c>
      <c r="B612" s="6" t="s">
        <v>1846</v>
      </c>
      <c r="C612" s="6" t="s">
        <v>1834</v>
      </c>
      <c r="D612" s="24">
        <v>599</v>
      </c>
      <c r="E612" s="36">
        <v>2499</v>
      </c>
      <c r="F612" s="36" t="str">
        <f t="shared" si="36"/>
        <v>&gt;500</v>
      </c>
      <c r="G612" s="27">
        <v>0.76</v>
      </c>
      <c r="H612" s="27" t="str">
        <f t="shared" si="37"/>
        <v>&gt;50%</v>
      </c>
      <c r="I612" s="14" t="str">
        <f>IF(G612&lt;0.5,"&lt;50%","&gt;=50%")</f>
        <v>&gt;=50%</v>
      </c>
      <c r="J612" s="21">
        <v>3.9</v>
      </c>
      <c r="K612" s="7">
        <v>58162</v>
      </c>
      <c r="L612" s="7">
        <f t="shared" si="38"/>
        <v>2</v>
      </c>
      <c r="M612" s="6" t="s">
        <v>1847</v>
      </c>
      <c r="N612" s="6" t="s">
        <v>1848</v>
      </c>
      <c r="O612" s="6" t="s">
        <v>1849</v>
      </c>
      <c r="P612" s="6" t="s">
        <v>1850</v>
      </c>
      <c r="Q612" s="6" t="str">
        <f>IFERROR(LEFT(C612, FIND("|",C612)-1),C612)</f>
        <v>Electronics</v>
      </c>
      <c r="R612" s="41">
        <f>E612*K612</f>
        <v>145346838</v>
      </c>
      <c r="S612" s="31">
        <f t="shared" si="39"/>
        <v>226831.8</v>
      </c>
      <c r="T612" s="6" t="str">
        <f>TRIM(RIGHT(C612,LEN(C612)-FIND("@",SUBSTITUTE(C612,"|","@",LEN(C612)-LEN(SUBSTITUTE(C612,"|",""))))))</f>
        <v>In-Ear</v>
      </c>
      <c r="U612" s="33">
        <v>2499</v>
      </c>
    </row>
    <row r="613" spans="1:21">
      <c r="A613" s="5" t="s">
        <v>4718</v>
      </c>
      <c r="B613" s="6" t="s">
        <v>4719</v>
      </c>
      <c r="C613" s="6" t="s">
        <v>4285</v>
      </c>
      <c r="D613" s="24">
        <v>5899</v>
      </c>
      <c r="E613" s="36">
        <v>7005</v>
      </c>
      <c r="F613" s="36" t="str">
        <f t="shared" si="36"/>
        <v>&gt;500</v>
      </c>
      <c r="G613" s="27">
        <v>0.16</v>
      </c>
      <c r="H613" s="27" t="str">
        <f t="shared" si="37"/>
        <v>10-25%</v>
      </c>
      <c r="I613" s="14" t="str">
        <f>IF(G613&lt;0.5,"&lt;50%","&gt;=50%")</f>
        <v>&lt;50%</v>
      </c>
      <c r="J613" s="21">
        <v>3.6</v>
      </c>
      <c r="K613" s="7">
        <v>4199</v>
      </c>
      <c r="L613" s="7">
        <f t="shared" si="38"/>
        <v>2</v>
      </c>
      <c r="M613" s="6" t="s">
        <v>4720</v>
      </c>
      <c r="N613" s="6" t="s">
        <v>4721</v>
      </c>
      <c r="O613" s="6" t="s">
        <v>4722</v>
      </c>
      <c r="P613" s="6" t="s">
        <v>4723</v>
      </c>
      <c r="Q613" s="6" t="str">
        <f>IFERROR(LEFT(C613, FIND("|",C613)-1),C613)</f>
        <v>Computers&amp;Accessories</v>
      </c>
      <c r="R613" s="41">
        <f>E613*K613</f>
        <v>29413995</v>
      </c>
      <c r="S613" s="31">
        <f t="shared" si="39"/>
        <v>15116.4</v>
      </c>
      <c r="T613" s="6" t="str">
        <f>TRIM(RIGHT(C613,LEN(C613)-FIND("@",SUBSTITUTE(C613,"|","@",LEN(C613)-LEN(SUBSTITUTE(C613,"|",""))))))</f>
        <v>Printers</v>
      </c>
      <c r="U613" s="33">
        <v>7005</v>
      </c>
    </row>
    <row r="614" spans="1:21">
      <c r="A614" s="5" t="s">
        <v>4283</v>
      </c>
      <c r="B614" s="6" t="s">
        <v>4284</v>
      </c>
      <c r="C614" s="6" t="s">
        <v>4285</v>
      </c>
      <c r="D614" s="24">
        <v>3999</v>
      </c>
      <c r="E614" s="36">
        <v>4332.96</v>
      </c>
      <c r="F614" s="36" t="str">
        <f t="shared" si="36"/>
        <v>&gt;500</v>
      </c>
      <c r="G614" s="27">
        <v>0.08</v>
      </c>
      <c r="H614" s="27" t="str">
        <f t="shared" si="37"/>
        <v>10%</v>
      </c>
      <c r="I614" s="14" t="str">
        <f>IF(G614&lt;0.5,"&lt;50%","&gt;=50%")</f>
        <v>&lt;50%</v>
      </c>
      <c r="J614" s="21">
        <v>3.5</v>
      </c>
      <c r="K614" s="7">
        <v>21762</v>
      </c>
      <c r="L614" s="7">
        <f t="shared" si="38"/>
        <v>2</v>
      </c>
      <c r="M614" s="6" t="s">
        <v>4286</v>
      </c>
      <c r="N614" s="6" t="s">
        <v>4287</v>
      </c>
      <c r="O614" s="6" t="s">
        <v>4288</v>
      </c>
      <c r="P614" s="6" t="s">
        <v>4289</v>
      </c>
      <c r="Q614" s="6" t="str">
        <f>IFERROR(LEFT(C614, FIND("|",C614)-1),C614)</f>
        <v>Computers&amp;Accessories</v>
      </c>
      <c r="R614" s="41">
        <f>E614*K614</f>
        <v>94293875.519999996</v>
      </c>
      <c r="S614" s="31">
        <f t="shared" si="39"/>
        <v>76167</v>
      </c>
      <c r="T614" s="6" t="str">
        <f>TRIM(RIGHT(C614,LEN(C614)-FIND("@",SUBSTITUTE(C614,"|","@",LEN(C614)-LEN(SUBSTITUTE(C614,"|",""))))))</f>
        <v>Printers</v>
      </c>
      <c r="U614" s="33">
        <v>4332.96</v>
      </c>
    </row>
    <row r="615" spans="1:21">
      <c r="A615" s="5" t="s">
        <v>1206</v>
      </c>
      <c r="B615" s="6" t="s">
        <v>1207</v>
      </c>
      <c r="C615" s="6" t="s">
        <v>282</v>
      </c>
      <c r="D615" s="24">
        <v>209</v>
      </c>
      <c r="E615" s="36">
        <v>499</v>
      </c>
      <c r="F615" s="36" t="str">
        <f t="shared" si="36"/>
        <v>200-500</v>
      </c>
      <c r="G615" s="27">
        <v>0.57999999999999996</v>
      </c>
      <c r="H615" s="27" t="str">
        <f t="shared" si="37"/>
        <v>&gt;50%</v>
      </c>
      <c r="I615" s="14" t="str">
        <f>IF(G615&lt;0.5,"&lt;50%","&gt;=50%")</f>
        <v>&gt;=50%</v>
      </c>
      <c r="J615" s="21">
        <v>4</v>
      </c>
      <c r="K615" s="7">
        <v>479</v>
      </c>
      <c r="L615" s="7">
        <f t="shared" si="38"/>
        <v>1</v>
      </c>
      <c r="M615" s="6" t="s">
        <v>1208</v>
      </c>
      <c r="N615" s="6" t="s">
        <v>1209</v>
      </c>
      <c r="O615" s="6" t="s">
        <v>1210</v>
      </c>
      <c r="P615" s="6" t="s">
        <v>1211</v>
      </c>
      <c r="Q615" s="6" t="str">
        <f>IFERROR(LEFT(C615, FIND("|",C615)-1),C615)</f>
        <v>Electronics</v>
      </c>
      <c r="R615" s="41">
        <f>E615*K615</f>
        <v>239021</v>
      </c>
      <c r="S615" s="31">
        <f t="shared" si="39"/>
        <v>1916</v>
      </c>
      <c r="T615" s="6" t="str">
        <f>TRIM(RIGHT(C615,LEN(C615)-FIND("@",SUBSTITUTE(C615,"|","@",LEN(C615)-LEN(SUBSTITUTE(C615,"|",""))))))</f>
        <v>RemoteControls</v>
      </c>
      <c r="U615" s="33">
        <v>499</v>
      </c>
    </row>
    <row r="616" spans="1:21">
      <c r="A616" s="5" t="s">
        <v>54</v>
      </c>
      <c r="B616" s="6" t="s">
        <v>55</v>
      </c>
      <c r="C616" s="6" t="s">
        <v>13</v>
      </c>
      <c r="D616" s="24">
        <v>229</v>
      </c>
      <c r="E616" s="36">
        <v>299</v>
      </c>
      <c r="F616" s="36" t="str">
        <f t="shared" si="36"/>
        <v>200-500</v>
      </c>
      <c r="G616" s="27">
        <v>0.23</v>
      </c>
      <c r="H616" s="27" t="str">
        <f t="shared" si="37"/>
        <v>10-25%</v>
      </c>
      <c r="I616" s="14" t="str">
        <f>IF(G616&lt;0.5,"&lt;50%","&gt;=50%")</f>
        <v>&lt;50%</v>
      </c>
      <c r="J616" s="21">
        <v>4.3</v>
      </c>
      <c r="K616" s="7">
        <v>30411</v>
      </c>
      <c r="L616" s="7">
        <f t="shared" si="38"/>
        <v>2</v>
      </c>
      <c r="M616" s="6" t="s">
        <v>56</v>
      </c>
      <c r="N616" s="6" t="s">
        <v>57</v>
      </c>
      <c r="O616" s="6" t="s">
        <v>58</v>
      </c>
      <c r="P616" s="6" t="s">
        <v>59</v>
      </c>
      <c r="Q616" s="6" t="str">
        <f>IFERROR(LEFT(C616, FIND("|",C616)-1),C616)</f>
        <v>Computers&amp;Accessories</v>
      </c>
      <c r="R616" s="41">
        <f>E616*K616</f>
        <v>9092889</v>
      </c>
      <c r="S616" s="31">
        <f t="shared" si="39"/>
        <v>130767.29999999999</v>
      </c>
      <c r="T616" s="6" t="str">
        <f>TRIM(RIGHT(C616,LEN(C616)-FIND("@",SUBSTITUTE(C616,"|","@",LEN(C616)-LEN(SUBSTITUTE(C616,"|",""))))))</f>
        <v>USBCables</v>
      </c>
      <c r="U616" s="33">
        <v>299</v>
      </c>
    </row>
    <row r="617" spans="1:21">
      <c r="A617" s="5" t="s">
        <v>119</v>
      </c>
      <c r="B617" s="6" t="s">
        <v>120</v>
      </c>
      <c r="C617" s="6" t="s">
        <v>105</v>
      </c>
      <c r="D617" s="24">
        <v>13490</v>
      </c>
      <c r="E617" s="36">
        <v>21990</v>
      </c>
      <c r="F617" s="36" t="str">
        <f t="shared" si="36"/>
        <v>&gt;500</v>
      </c>
      <c r="G617" s="27">
        <v>0.39</v>
      </c>
      <c r="H617" s="27" t="str">
        <f t="shared" si="37"/>
        <v>25-50%</v>
      </c>
      <c r="I617" s="14" t="str">
        <f>IF(G617&lt;0.5,"&lt;50%","&gt;=50%")</f>
        <v>&lt;50%</v>
      </c>
      <c r="J617" s="21">
        <v>4.3</v>
      </c>
      <c r="K617" s="7">
        <v>11976</v>
      </c>
      <c r="L617" s="7">
        <f t="shared" si="38"/>
        <v>2</v>
      </c>
      <c r="M617" s="6" t="s">
        <v>121</v>
      </c>
      <c r="N617" s="6" t="s">
        <v>122</v>
      </c>
      <c r="O617" s="6" t="s">
        <v>123</v>
      </c>
      <c r="P617" s="6" t="s">
        <v>124</v>
      </c>
      <c r="Q617" s="6" t="str">
        <f>IFERROR(LEFT(C617, FIND("|",C617)-1),C617)</f>
        <v>Electronics</v>
      </c>
      <c r="R617" s="41">
        <f>E617*K617</f>
        <v>263352240</v>
      </c>
      <c r="S617" s="31">
        <f t="shared" si="39"/>
        <v>51496.799999999996</v>
      </c>
      <c r="T617" s="6" t="str">
        <f>TRIM(RIGHT(C617,LEN(C617)-FIND("@",SUBSTITUTE(C617,"|","@",LEN(C617)-LEN(SUBSTITUTE(C617,"|",""))))))</f>
        <v>SmartTelevisions</v>
      </c>
      <c r="U617" s="33">
        <v>21990</v>
      </c>
    </row>
    <row r="618" spans="1:21">
      <c r="A618" s="5" t="s">
        <v>5476</v>
      </c>
      <c r="B618" s="6" t="s">
        <v>5477</v>
      </c>
      <c r="C618" s="6" t="s">
        <v>5478</v>
      </c>
      <c r="D618" s="24">
        <v>89</v>
      </c>
      <c r="E618" s="36">
        <v>89</v>
      </c>
      <c r="F618" s="36" t="str">
        <f t="shared" si="36"/>
        <v>&lt;200</v>
      </c>
      <c r="G618" s="27">
        <v>0</v>
      </c>
      <c r="H618" s="27" t="str">
        <f t="shared" si="37"/>
        <v>10%</v>
      </c>
      <c r="I618" s="14" t="str">
        <f>IF(G618&lt;0.5,"&lt;50%","&gt;=50%")</f>
        <v>&lt;50%</v>
      </c>
      <c r="J618" s="21">
        <v>4.2</v>
      </c>
      <c r="K618" s="7">
        <v>19621</v>
      </c>
      <c r="L618" s="7">
        <f t="shared" si="38"/>
        <v>2</v>
      </c>
      <c r="M618" s="6" t="s">
        <v>5479</v>
      </c>
      <c r="N618" s="6" t="s">
        <v>5480</v>
      </c>
      <c r="O618" s="6" t="s">
        <v>5481</v>
      </c>
      <c r="P618" s="6" t="s">
        <v>5482</v>
      </c>
      <c r="Q618" s="6" t="str">
        <f>IFERROR(LEFT(C618, FIND("|",C618)-1),C618)</f>
        <v>Home&amp;Kitchen</v>
      </c>
      <c r="R618" s="41">
        <f>E618*K618</f>
        <v>1746269</v>
      </c>
      <c r="S618" s="31">
        <f t="shared" si="39"/>
        <v>82408.2</v>
      </c>
      <c r="T618" s="6" t="str">
        <f>TRIM(RIGHT(C618,LEN(C618)-FIND("@",SUBSTITUTE(C618,"|","@",LEN(C618)-LEN(SUBSTITUTE(C618,"|",""))))))</f>
        <v>VacuumSealers</v>
      </c>
      <c r="U618" s="33">
        <v>89</v>
      </c>
    </row>
    <row r="619" spans="1:21">
      <c r="A619" s="5" t="s">
        <v>3441</v>
      </c>
      <c r="B619" s="6" t="s">
        <v>3442</v>
      </c>
      <c r="C619" s="6" t="s">
        <v>1834</v>
      </c>
      <c r="D619" s="24">
        <v>1499</v>
      </c>
      <c r="E619" s="36">
        <v>2999</v>
      </c>
      <c r="F619" s="36" t="str">
        <f t="shared" si="36"/>
        <v>&gt;500</v>
      </c>
      <c r="G619" s="27">
        <v>0.5</v>
      </c>
      <c r="H619" s="27" t="str">
        <f t="shared" si="37"/>
        <v>&gt;50%</v>
      </c>
      <c r="I619" s="14" t="str">
        <f>IF(G619&lt;0.5,"&lt;50%","&gt;=50%")</f>
        <v>&gt;=50%</v>
      </c>
      <c r="J619" s="21">
        <v>3.7</v>
      </c>
      <c r="K619" s="7">
        <v>87798</v>
      </c>
      <c r="L619" s="7">
        <f t="shared" si="38"/>
        <v>2</v>
      </c>
      <c r="M619" s="6" t="s">
        <v>3443</v>
      </c>
      <c r="N619" s="6" t="s">
        <v>3444</v>
      </c>
      <c r="O619" s="6" t="s">
        <v>3445</v>
      </c>
      <c r="P619" s="6" t="s">
        <v>3446</v>
      </c>
      <c r="Q619" s="6" t="str">
        <f>IFERROR(LEFT(C619, FIND("|",C619)-1),C619)</f>
        <v>Electronics</v>
      </c>
      <c r="R619" s="41">
        <f>E619*K619</f>
        <v>263306202</v>
      </c>
      <c r="S619" s="31">
        <f t="shared" si="39"/>
        <v>324852.60000000003</v>
      </c>
      <c r="T619" s="6" t="str">
        <f>TRIM(RIGHT(C619,LEN(C619)-FIND("@",SUBSTITUTE(C619,"|","@",LEN(C619)-LEN(SUBSTITUTE(C619,"|",""))))))</f>
        <v>In-Ear</v>
      </c>
      <c r="U619" s="33">
        <v>2999</v>
      </c>
    </row>
    <row r="620" spans="1:21">
      <c r="A620" s="5" t="s">
        <v>1709</v>
      </c>
      <c r="B620" s="6" t="s">
        <v>1710</v>
      </c>
      <c r="C620" s="6" t="s">
        <v>105</v>
      </c>
      <c r="D620" s="24">
        <v>24990</v>
      </c>
      <c r="E620" s="36">
        <v>51990</v>
      </c>
      <c r="F620" s="36" t="str">
        <f t="shared" si="36"/>
        <v>&gt;500</v>
      </c>
      <c r="G620" s="27">
        <v>0.52</v>
      </c>
      <c r="H620" s="27" t="str">
        <f t="shared" si="37"/>
        <v>&gt;50%</v>
      </c>
      <c r="I620" s="14" t="str">
        <f>IF(G620&lt;0.5,"&lt;50%","&gt;=50%")</f>
        <v>&gt;=50%</v>
      </c>
      <c r="J620" s="21">
        <v>4.2</v>
      </c>
      <c r="K620" s="7">
        <v>2951</v>
      </c>
      <c r="L620" s="7">
        <f t="shared" si="38"/>
        <v>2</v>
      </c>
      <c r="M620" s="6" t="s">
        <v>1711</v>
      </c>
      <c r="N620" s="6" t="s">
        <v>1712</v>
      </c>
      <c r="O620" s="6" t="s">
        <v>1713</v>
      </c>
      <c r="P620" s="6" t="s">
        <v>1714</v>
      </c>
      <c r="Q620" s="6" t="str">
        <f>IFERROR(LEFT(C620, FIND("|",C620)-1),C620)</f>
        <v>Electronics</v>
      </c>
      <c r="R620" s="41">
        <f>E620*K620</f>
        <v>153422490</v>
      </c>
      <c r="S620" s="31">
        <f t="shared" si="39"/>
        <v>12394.2</v>
      </c>
      <c r="T620" s="6" t="str">
        <f>TRIM(RIGHT(C620,LEN(C620)-FIND("@",SUBSTITUTE(C620,"|","@",LEN(C620)-LEN(SUBSTITUTE(C620,"|",""))))))</f>
        <v>SmartTelevisions</v>
      </c>
      <c r="U620" s="33">
        <v>51990</v>
      </c>
    </row>
    <row r="621" spans="1:21">
      <c r="A621" s="5" t="s">
        <v>4556</v>
      </c>
      <c r="B621" s="6" t="s">
        <v>4557</v>
      </c>
      <c r="C621" s="6" t="s">
        <v>3193</v>
      </c>
      <c r="D621" s="24">
        <v>1199</v>
      </c>
      <c r="E621" s="36">
        <v>2999</v>
      </c>
      <c r="F621" s="36" t="str">
        <f t="shared" si="36"/>
        <v>&gt;500</v>
      </c>
      <c r="G621" s="27">
        <v>0.6</v>
      </c>
      <c r="H621" s="27" t="str">
        <f t="shared" si="37"/>
        <v>&gt;50%</v>
      </c>
      <c r="I621" s="14" t="str">
        <f>IF(G621&lt;0.5,"&lt;50%","&gt;=50%")</f>
        <v>&gt;=50%</v>
      </c>
      <c r="J621" s="21">
        <v>4.0999999999999996</v>
      </c>
      <c r="K621" s="7">
        <v>10725</v>
      </c>
      <c r="L621" s="7">
        <f t="shared" si="38"/>
        <v>2</v>
      </c>
      <c r="M621" s="6" t="s">
        <v>4558</v>
      </c>
      <c r="N621" s="6" t="s">
        <v>4559</v>
      </c>
      <c r="O621" s="6" t="s">
        <v>4560</v>
      </c>
      <c r="P621" s="6" t="s">
        <v>4561</v>
      </c>
      <c r="Q621" s="6" t="str">
        <f>IFERROR(LEFT(C621, FIND("|",C621)-1),C621)</f>
        <v>Computers&amp;Accessories</v>
      </c>
      <c r="R621" s="41">
        <f>E621*K621</f>
        <v>32164275</v>
      </c>
      <c r="S621" s="31">
        <f t="shared" si="39"/>
        <v>43972.499999999993</v>
      </c>
      <c r="T621" s="6" t="str">
        <f>TRIM(RIGHT(C621,LEN(C621)-FIND("@",SUBSTITUTE(C621,"|","@",LEN(C621)-LEN(SUBSTITUTE(C621,"|",""))))))</f>
        <v>Routers</v>
      </c>
      <c r="U621" s="33">
        <v>2999</v>
      </c>
    </row>
    <row r="622" spans="1:21">
      <c r="A622" s="5" t="s">
        <v>2083</v>
      </c>
      <c r="B622" s="6" t="s">
        <v>2084</v>
      </c>
      <c r="C622" s="6" t="s">
        <v>1834</v>
      </c>
      <c r="D622" s="24">
        <v>4790</v>
      </c>
      <c r="E622" s="36">
        <v>15990</v>
      </c>
      <c r="F622" s="36" t="str">
        <f t="shared" si="36"/>
        <v>&gt;500</v>
      </c>
      <c r="G622" s="27">
        <v>0.7</v>
      </c>
      <c r="H622" s="27" t="str">
        <f t="shared" si="37"/>
        <v>&gt;50%</v>
      </c>
      <c r="I622" s="14" t="str">
        <f>IF(G622&lt;0.5,"&lt;50%","&gt;=50%")</f>
        <v>&gt;=50%</v>
      </c>
      <c r="J622" s="21">
        <v>4</v>
      </c>
      <c r="K622" s="7">
        <v>4390</v>
      </c>
      <c r="L622" s="7">
        <f t="shared" si="38"/>
        <v>2</v>
      </c>
      <c r="M622" s="6" t="s">
        <v>2085</v>
      </c>
      <c r="N622" s="6" t="s">
        <v>2086</v>
      </c>
      <c r="O622" s="6" t="s">
        <v>2087</v>
      </c>
      <c r="P622" s="6" t="s">
        <v>2088</v>
      </c>
      <c r="Q622" s="6" t="str">
        <f>IFERROR(LEFT(C622, FIND("|",C622)-1),C622)</f>
        <v>Electronics</v>
      </c>
      <c r="R622" s="41">
        <f>E622*K622</f>
        <v>70196100</v>
      </c>
      <c r="S622" s="31">
        <f t="shared" si="39"/>
        <v>17560</v>
      </c>
      <c r="T622" s="6" t="str">
        <f>TRIM(RIGHT(C622,LEN(C622)-FIND("@",SUBSTITUTE(C622,"|","@",LEN(C622)-LEN(SUBSTITUTE(C622,"|",""))))))</f>
        <v>In-Ear</v>
      </c>
      <c r="U622" s="33">
        <v>15990</v>
      </c>
    </row>
    <row r="623" spans="1:21">
      <c r="A623" s="5" t="s">
        <v>3007</v>
      </c>
      <c r="B623" s="6" t="s">
        <v>3008</v>
      </c>
      <c r="C623" s="6" t="s">
        <v>3009</v>
      </c>
      <c r="D623" s="24">
        <v>499</v>
      </c>
      <c r="E623" s="36">
        <v>1999</v>
      </c>
      <c r="F623" s="36" t="str">
        <f t="shared" si="36"/>
        <v>&gt;500</v>
      </c>
      <c r="G623" s="27">
        <v>0.75</v>
      </c>
      <c r="H623" s="27" t="str">
        <f t="shared" si="37"/>
        <v>&gt;50%</v>
      </c>
      <c r="I623" s="14" t="str">
        <f>IF(G623&lt;0.5,"&lt;50%","&gt;=50%")</f>
        <v>&gt;=50%</v>
      </c>
      <c r="J623" s="21">
        <v>3.7</v>
      </c>
      <c r="K623" s="7">
        <v>3369</v>
      </c>
      <c r="L623" s="7">
        <f t="shared" si="38"/>
        <v>2</v>
      </c>
      <c r="M623" s="6" t="s">
        <v>3010</v>
      </c>
      <c r="N623" s="6" t="s">
        <v>3011</v>
      </c>
      <c r="O623" s="6" t="s">
        <v>3012</v>
      </c>
      <c r="P623" s="6" t="s">
        <v>3013</v>
      </c>
      <c r="Q623" s="6" t="str">
        <f>IFERROR(LEFT(C623, FIND("|",C623)-1),C623)</f>
        <v>Electronics</v>
      </c>
      <c r="R623" s="41">
        <f>E623*K623</f>
        <v>6734631</v>
      </c>
      <c r="S623" s="31">
        <f t="shared" si="39"/>
        <v>12465.300000000001</v>
      </c>
      <c r="T623" s="6" t="str">
        <f>TRIM(RIGHT(C623,LEN(C623)-FIND("@",SUBSTITUTE(C623,"|","@",LEN(C623)-LEN(SUBSTITUTE(C623,"|",""))))))</f>
        <v>VideoCameras</v>
      </c>
      <c r="U623" s="33">
        <v>1999</v>
      </c>
    </row>
    <row r="624" spans="1:21">
      <c r="A624" s="5" t="s">
        <v>4505</v>
      </c>
      <c r="B624" s="6" t="s">
        <v>4506</v>
      </c>
      <c r="C624" s="6" t="s">
        <v>3200</v>
      </c>
      <c r="D624" s="24">
        <v>649</v>
      </c>
      <c r="E624" s="36">
        <v>2499</v>
      </c>
      <c r="F624" s="36" t="str">
        <f t="shared" si="36"/>
        <v>&gt;500</v>
      </c>
      <c r="G624" s="27">
        <v>0.74</v>
      </c>
      <c r="H624" s="27" t="str">
        <f t="shared" si="37"/>
        <v>&gt;50%</v>
      </c>
      <c r="I624" s="14" t="str">
        <f>IF(G624&lt;0.5,"&lt;50%","&gt;=50%")</f>
        <v>&gt;=50%</v>
      </c>
      <c r="J624" s="21">
        <v>3.9</v>
      </c>
      <c r="K624" s="7">
        <v>13049</v>
      </c>
      <c r="L624" s="7">
        <f t="shared" si="38"/>
        <v>2</v>
      </c>
      <c r="M624" s="6" t="s">
        <v>4507</v>
      </c>
      <c r="N624" s="6" t="s">
        <v>4508</v>
      </c>
      <c r="O624" s="6" t="s">
        <v>4509</v>
      </c>
      <c r="P624" s="6" t="s">
        <v>4510</v>
      </c>
      <c r="Q624" s="6" t="str">
        <f>IFERROR(LEFT(C624, FIND("|",C624)-1),C624)</f>
        <v>Electronics</v>
      </c>
      <c r="R624" s="41">
        <f>E624*K624</f>
        <v>32609451</v>
      </c>
      <c r="S624" s="31">
        <f t="shared" si="39"/>
        <v>50891.1</v>
      </c>
      <c r="T624" s="6" t="str">
        <f>TRIM(RIGHT(C624,LEN(C624)-FIND("@",SUBSTITUTE(C624,"|","@",LEN(C624)-LEN(SUBSTITUTE(C624,"|",""))))))</f>
        <v>Over-Ear</v>
      </c>
      <c r="U624" s="33">
        <v>2499</v>
      </c>
    </row>
    <row r="625" spans="1:21">
      <c r="A625" s="5" t="s">
        <v>4617</v>
      </c>
      <c r="B625" s="6" t="s">
        <v>4618</v>
      </c>
      <c r="C625" s="6" t="s">
        <v>4619</v>
      </c>
      <c r="D625" s="24">
        <v>1199</v>
      </c>
      <c r="E625" s="36">
        <v>1999</v>
      </c>
      <c r="F625" s="36" t="str">
        <f t="shared" si="36"/>
        <v>&gt;500</v>
      </c>
      <c r="G625" s="27">
        <v>0.4</v>
      </c>
      <c r="H625" s="27" t="str">
        <f t="shared" si="37"/>
        <v>25-50%</v>
      </c>
      <c r="I625" s="14" t="str">
        <f>IF(G625&lt;0.5,"&lt;50%","&gt;=50%")</f>
        <v>&lt;50%</v>
      </c>
      <c r="J625" s="21">
        <v>4.5</v>
      </c>
      <c r="K625" s="7">
        <v>22420</v>
      </c>
      <c r="L625" s="7">
        <f t="shared" si="38"/>
        <v>2</v>
      </c>
      <c r="M625" s="6" t="s">
        <v>4620</v>
      </c>
      <c r="N625" s="6" t="s">
        <v>545</v>
      </c>
      <c r="O625" s="6" t="s">
        <v>546</v>
      </c>
      <c r="P625" s="6" t="s">
        <v>547</v>
      </c>
      <c r="Q625" s="6" t="str">
        <f>IFERROR(LEFT(C625, FIND("|",C625)-1),C625)</f>
        <v>Computers&amp;Accessories</v>
      </c>
      <c r="R625" s="41">
        <f>E625*K625</f>
        <v>44817580</v>
      </c>
      <c r="S625" s="31">
        <f t="shared" si="39"/>
        <v>100890</v>
      </c>
      <c r="T625" s="6" t="str">
        <f>TRIM(RIGHT(C625,LEN(C625)-FIND("@",SUBSTITUTE(C625,"|","@",LEN(C625)-LEN(SUBSTITUTE(C625,"|",""))))))</f>
        <v>PowerLANAdapters</v>
      </c>
      <c r="U625" s="33">
        <v>1999</v>
      </c>
    </row>
    <row r="626" spans="1:21">
      <c r="A626" s="5" t="s">
        <v>1667</v>
      </c>
      <c r="B626" s="6" t="s">
        <v>1668</v>
      </c>
      <c r="C626" s="6" t="s">
        <v>13</v>
      </c>
      <c r="D626" s="24">
        <v>299</v>
      </c>
      <c r="E626" s="36">
        <v>799</v>
      </c>
      <c r="F626" s="36" t="str">
        <f t="shared" si="36"/>
        <v>&gt;500</v>
      </c>
      <c r="G626" s="27">
        <v>0.63</v>
      </c>
      <c r="H626" s="27" t="str">
        <f t="shared" si="37"/>
        <v>&gt;50%</v>
      </c>
      <c r="I626" s="14" t="str">
        <f>IF(G626&lt;0.5,"&lt;50%","&gt;=50%")</f>
        <v>&gt;=50%</v>
      </c>
      <c r="J626" s="21">
        <v>4</v>
      </c>
      <c r="K626" s="7">
        <v>151</v>
      </c>
      <c r="L626" s="7">
        <f t="shared" si="38"/>
        <v>1</v>
      </c>
      <c r="M626" s="6" t="s">
        <v>1669</v>
      </c>
      <c r="N626" s="6" t="s">
        <v>1670</v>
      </c>
      <c r="O626" s="6" t="s">
        <v>1671</v>
      </c>
      <c r="P626" s="6" t="s">
        <v>1672</v>
      </c>
      <c r="Q626" s="6" t="str">
        <f>IFERROR(LEFT(C626, FIND("|",C626)-1),C626)</f>
        <v>Computers&amp;Accessories</v>
      </c>
      <c r="R626" s="41">
        <f>E626*K626</f>
        <v>120649</v>
      </c>
      <c r="S626" s="31">
        <f t="shared" si="39"/>
        <v>604</v>
      </c>
      <c r="T626" s="6" t="str">
        <f>TRIM(RIGHT(C626,LEN(C626)-FIND("@",SUBSTITUTE(C626,"|","@",LEN(C626)-LEN(SUBSTITUTE(C626,"|",""))))))</f>
        <v>USBCables</v>
      </c>
      <c r="U626" s="33">
        <v>799</v>
      </c>
    </row>
    <row r="627" spans="1:21">
      <c r="A627" s="5" t="s">
        <v>2019</v>
      </c>
      <c r="B627" s="6" t="s">
        <v>2020</v>
      </c>
      <c r="C627" s="6" t="s">
        <v>1834</v>
      </c>
      <c r="D627" s="24">
        <v>399</v>
      </c>
      <c r="E627" s="36">
        <v>699</v>
      </c>
      <c r="F627" s="36" t="str">
        <f t="shared" si="36"/>
        <v>&gt;500</v>
      </c>
      <c r="G627" s="27">
        <v>0.43</v>
      </c>
      <c r="H627" s="27" t="str">
        <f t="shared" si="37"/>
        <v>25-50%</v>
      </c>
      <c r="I627" s="14" t="str">
        <f>IF(G627&lt;0.5,"&lt;50%","&gt;=50%")</f>
        <v>&lt;50%</v>
      </c>
      <c r="J627" s="21">
        <v>4</v>
      </c>
      <c r="K627" s="7">
        <v>37817</v>
      </c>
      <c r="L627" s="7">
        <f t="shared" si="38"/>
        <v>2</v>
      </c>
      <c r="M627" s="6" t="s">
        <v>2021</v>
      </c>
      <c r="N627" s="6" t="s">
        <v>2022</v>
      </c>
      <c r="O627" s="6" t="s">
        <v>2023</v>
      </c>
      <c r="P627" s="6" t="s">
        <v>2024</v>
      </c>
      <c r="Q627" s="6" t="str">
        <f>IFERROR(LEFT(C627, FIND("|",C627)-1),C627)</f>
        <v>Electronics</v>
      </c>
      <c r="R627" s="41">
        <f>E627*K627</f>
        <v>26434083</v>
      </c>
      <c r="S627" s="31">
        <f t="shared" si="39"/>
        <v>151268</v>
      </c>
      <c r="T627" s="6" t="str">
        <f>TRIM(RIGHT(C627,LEN(C627)-FIND("@",SUBSTITUTE(C627,"|","@",LEN(C627)-LEN(SUBSTITUTE(C627,"|",""))))))</f>
        <v>In-Ear</v>
      </c>
      <c r="U627" s="33">
        <v>699</v>
      </c>
    </row>
    <row r="628" spans="1:21">
      <c r="A628" s="5" t="s">
        <v>1591</v>
      </c>
      <c r="B628" s="6" t="s">
        <v>1592</v>
      </c>
      <c r="C628" s="6" t="s">
        <v>62</v>
      </c>
      <c r="D628" s="24">
        <v>218</v>
      </c>
      <c r="E628" s="36">
        <v>999</v>
      </c>
      <c r="F628" s="36" t="str">
        <f t="shared" si="36"/>
        <v>&gt;500</v>
      </c>
      <c r="G628" s="27">
        <v>0.78</v>
      </c>
      <c r="H628" s="27" t="str">
        <f t="shared" si="37"/>
        <v>&gt;50%</v>
      </c>
      <c r="I628" s="14" t="str">
        <f>IF(G628&lt;0.5,"&lt;50%","&gt;=50%")</f>
        <v>&gt;=50%</v>
      </c>
      <c r="J628" s="21">
        <v>4.2</v>
      </c>
      <c r="K628" s="7">
        <v>163</v>
      </c>
      <c r="L628" s="7">
        <f t="shared" si="38"/>
        <v>1</v>
      </c>
      <c r="M628" s="6" t="s">
        <v>1593</v>
      </c>
      <c r="N628" s="6" t="s">
        <v>1594</v>
      </c>
      <c r="O628" s="6" t="s">
        <v>1595</v>
      </c>
      <c r="P628" s="6" t="s">
        <v>1596</v>
      </c>
      <c r="Q628" s="6" t="str">
        <f>IFERROR(LEFT(C628, FIND("|",C628)-1),C628)</f>
        <v>Computers&amp;Accessories</v>
      </c>
      <c r="R628" s="41">
        <f>E628*K628</f>
        <v>162837</v>
      </c>
      <c r="S628" s="31">
        <f t="shared" si="39"/>
        <v>684.6</v>
      </c>
      <c r="T628" s="6" t="str">
        <f>TRIM(RIGHT(C628,LEN(C628)-FIND("@",SUBSTITUTE(C628,"|","@",LEN(C628)-LEN(SUBSTITUTE(C628,"|",""))))))</f>
        <v>WirelessUSBAdapters</v>
      </c>
      <c r="U628" s="33">
        <v>999</v>
      </c>
    </row>
    <row r="629" spans="1:21">
      <c r="A629" s="5" t="s">
        <v>6038</v>
      </c>
      <c r="B629" s="6" t="s">
        <v>6039</v>
      </c>
      <c r="C629" s="6" t="s">
        <v>5127</v>
      </c>
      <c r="D629" s="24">
        <v>3249</v>
      </c>
      <c r="E629" s="36">
        <v>6375</v>
      </c>
      <c r="F629" s="36" t="str">
        <f t="shared" si="36"/>
        <v>&gt;500</v>
      </c>
      <c r="G629" s="27">
        <v>0.49</v>
      </c>
      <c r="H629" s="27" t="str">
        <f t="shared" si="37"/>
        <v>25-50%</v>
      </c>
      <c r="I629" s="14" t="str">
        <f>IF(G629&lt;0.5,"&lt;50%","&gt;=50%")</f>
        <v>&lt;50%</v>
      </c>
      <c r="J629" s="21">
        <v>4</v>
      </c>
      <c r="K629" s="7">
        <v>4978</v>
      </c>
      <c r="L629" s="7">
        <f t="shared" si="38"/>
        <v>2</v>
      </c>
      <c r="M629" s="6" t="s">
        <v>6040</v>
      </c>
      <c r="N629" s="6" t="s">
        <v>6041</v>
      </c>
      <c r="O629" s="6" t="s">
        <v>6042</v>
      </c>
      <c r="P629" s="6" t="s">
        <v>6043</v>
      </c>
      <c r="Q629" s="6" t="str">
        <f>IFERROR(LEFT(C629, FIND("|",C629)-1),C629)</f>
        <v>Home&amp;Kitchen</v>
      </c>
      <c r="R629" s="41">
        <f>E629*K629</f>
        <v>31734750</v>
      </c>
      <c r="S629" s="31">
        <f t="shared" si="39"/>
        <v>19912</v>
      </c>
      <c r="T629" s="6" t="str">
        <f>TRIM(RIGHT(C629,LEN(C629)-FIND("@",SUBSTITUTE(C629,"|","@",LEN(C629)-LEN(SUBSTITUTE(C629,"|",""))))))</f>
        <v>MixerGrinders</v>
      </c>
      <c r="U629" s="33">
        <v>6375</v>
      </c>
    </row>
    <row r="630" spans="1:21">
      <c r="A630" s="5" t="s">
        <v>6020</v>
      </c>
      <c r="B630" s="6" t="s">
        <v>6021</v>
      </c>
      <c r="C630" s="6" t="s">
        <v>5965</v>
      </c>
      <c r="D630" s="24">
        <v>14400</v>
      </c>
      <c r="E630" s="36">
        <v>59900</v>
      </c>
      <c r="F630" s="36" t="str">
        <f t="shared" si="36"/>
        <v>&gt;500</v>
      </c>
      <c r="G630" s="27">
        <v>0.76</v>
      </c>
      <c r="H630" s="27" t="str">
        <f t="shared" si="37"/>
        <v>&gt;50%</v>
      </c>
      <c r="I630" s="14" t="str">
        <f>IF(G630&lt;0.5,"&lt;50%","&gt;=50%")</f>
        <v>&gt;=50%</v>
      </c>
      <c r="J630" s="21">
        <v>4.4000000000000004</v>
      </c>
      <c r="K630" s="7">
        <v>3837</v>
      </c>
      <c r="L630" s="7">
        <f t="shared" si="38"/>
        <v>2</v>
      </c>
      <c r="M630" s="6" t="s">
        <v>6022</v>
      </c>
      <c r="N630" s="6" t="s">
        <v>6023</v>
      </c>
      <c r="O630" s="6" t="s">
        <v>6024</v>
      </c>
      <c r="P630" s="6" t="s">
        <v>6025</v>
      </c>
      <c r="Q630" s="6" t="str">
        <f>IFERROR(LEFT(C630, FIND("|",C630)-1),C630)</f>
        <v>Home&amp;Kitchen</v>
      </c>
      <c r="R630" s="41">
        <f>E630*K630</f>
        <v>229836300</v>
      </c>
      <c r="S630" s="31">
        <f t="shared" si="39"/>
        <v>16882.800000000003</v>
      </c>
      <c r="T630" s="6" t="str">
        <f>TRIM(RIGHT(C630,LEN(C630)-FIND("@",SUBSTITUTE(C630,"|","@",LEN(C630)-LEN(SUBSTITUTE(C630,"|",""))))))</f>
        <v>HEPAAirPurifiers</v>
      </c>
      <c r="U630" s="33">
        <v>59900</v>
      </c>
    </row>
    <row r="631" spans="1:21">
      <c r="A631" s="5" t="s">
        <v>1020</v>
      </c>
      <c r="B631" s="6" t="s">
        <v>1021</v>
      </c>
      <c r="C631" s="6" t="s">
        <v>282</v>
      </c>
      <c r="D631" s="24">
        <v>299</v>
      </c>
      <c r="E631" s="36">
        <v>1199</v>
      </c>
      <c r="F631" s="36" t="str">
        <f t="shared" si="36"/>
        <v>&gt;500</v>
      </c>
      <c r="G631" s="27">
        <v>0.75</v>
      </c>
      <c r="H631" s="27" t="str">
        <f t="shared" si="37"/>
        <v>&gt;50%</v>
      </c>
      <c r="I631" s="14" t="str">
        <f>IF(G631&lt;0.5,"&lt;50%","&gt;=50%")</f>
        <v>&gt;=50%</v>
      </c>
      <c r="J631" s="21">
        <v>3.7</v>
      </c>
      <c r="K631" s="7">
        <v>490</v>
      </c>
      <c r="L631" s="7">
        <f t="shared" si="38"/>
        <v>1</v>
      </c>
      <c r="M631" s="6" t="s">
        <v>1022</v>
      </c>
      <c r="N631" s="6" t="s">
        <v>1023</v>
      </c>
      <c r="O631" s="6" t="s">
        <v>1024</v>
      </c>
      <c r="P631" s="6" t="s">
        <v>1025</v>
      </c>
      <c r="Q631" s="6" t="str">
        <f>IFERROR(LEFT(C631, FIND("|",C631)-1),C631)</f>
        <v>Electronics</v>
      </c>
      <c r="R631" s="41">
        <f>E631*K631</f>
        <v>587510</v>
      </c>
      <c r="S631" s="31">
        <f t="shared" si="39"/>
        <v>1813</v>
      </c>
      <c r="T631" s="6" t="str">
        <f>TRIM(RIGHT(C631,LEN(C631)-FIND("@",SUBSTITUTE(C631,"|","@",LEN(C631)-LEN(SUBSTITUTE(C631,"|",""))))))</f>
        <v>RemoteControls</v>
      </c>
      <c r="U631" s="33">
        <v>1199</v>
      </c>
    </row>
    <row r="632" spans="1:21">
      <c r="A632" s="5" t="s">
        <v>5921</v>
      </c>
      <c r="B632" s="6" t="s">
        <v>5922</v>
      </c>
      <c r="C632" s="6" t="s">
        <v>5167</v>
      </c>
      <c r="D632" s="24">
        <v>6990</v>
      </c>
      <c r="E632" s="36">
        <v>14290</v>
      </c>
      <c r="F632" s="36" t="str">
        <f t="shared" si="36"/>
        <v>&gt;500</v>
      </c>
      <c r="G632" s="27">
        <v>0.51</v>
      </c>
      <c r="H632" s="27" t="str">
        <f t="shared" si="37"/>
        <v>&gt;50%</v>
      </c>
      <c r="I632" s="14" t="str">
        <f>IF(G632&lt;0.5,"&lt;50%","&gt;=50%")</f>
        <v>&gt;=50%</v>
      </c>
      <c r="J632" s="21">
        <v>4.4000000000000004</v>
      </c>
      <c r="K632" s="7">
        <v>1771</v>
      </c>
      <c r="L632" s="7">
        <f t="shared" si="38"/>
        <v>2</v>
      </c>
      <c r="M632" s="6" t="s">
        <v>5923</v>
      </c>
      <c r="N632" s="6" t="s">
        <v>5924</v>
      </c>
      <c r="O632" s="6" t="s">
        <v>5925</v>
      </c>
      <c r="P632" s="6" t="s">
        <v>5926</v>
      </c>
      <c r="Q632" s="6" t="str">
        <f>IFERROR(LEFT(C632, FIND("|",C632)-1),C632)</f>
        <v>Home&amp;Kitchen</v>
      </c>
      <c r="R632" s="41">
        <f>E632*K632</f>
        <v>25307590</v>
      </c>
      <c r="S632" s="31">
        <f t="shared" si="39"/>
        <v>7792.4000000000005</v>
      </c>
      <c r="T632" s="6" t="str">
        <f>TRIM(RIGHT(C632,LEN(C632)-FIND("@",SUBSTITUTE(C632,"|","@",LEN(C632)-LEN(SUBSTITUTE(C632,"|",""))))))</f>
        <v>StorageWaterHeaters</v>
      </c>
      <c r="U632" s="33">
        <v>14290</v>
      </c>
    </row>
    <row r="633" spans="1:21">
      <c r="A633" s="5" t="s">
        <v>5414</v>
      </c>
      <c r="B633" s="6" t="s">
        <v>5415</v>
      </c>
      <c r="C633" s="6" t="s">
        <v>5167</v>
      </c>
      <c r="D633" s="24">
        <v>6199</v>
      </c>
      <c r="E633" s="36">
        <v>10400</v>
      </c>
      <c r="F633" s="36" t="str">
        <f t="shared" si="36"/>
        <v>&gt;500</v>
      </c>
      <c r="G633" s="27">
        <v>0.4</v>
      </c>
      <c r="H633" s="27" t="str">
        <f t="shared" si="37"/>
        <v>25-50%</v>
      </c>
      <c r="I633" s="14" t="str">
        <f>IF(G633&lt;0.5,"&lt;50%","&gt;=50%")</f>
        <v>&lt;50%</v>
      </c>
      <c r="J633" s="21">
        <v>4.0999999999999996</v>
      </c>
      <c r="K633" s="7">
        <v>14391</v>
      </c>
      <c r="L633" s="7">
        <f t="shared" si="38"/>
        <v>2</v>
      </c>
      <c r="M633" s="6" t="s">
        <v>5416</v>
      </c>
      <c r="N633" s="6" t="s">
        <v>5417</v>
      </c>
      <c r="O633" s="6" t="s">
        <v>5418</v>
      </c>
      <c r="P633" s="6" t="s">
        <v>5419</v>
      </c>
      <c r="Q633" s="6" t="str">
        <f>IFERROR(LEFT(C633, FIND("|",C633)-1),C633)</f>
        <v>Home&amp;Kitchen</v>
      </c>
      <c r="R633" s="41">
        <f>E633*K633</f>
        <v>149666400</v>
      </c>
      <c r="S633" s="31">
        <f t="shared" si="39"/>
        <v>59003.099999999991</v>
      </c>
      <c r="T633" s="6" t="str">
        <f>TRIM(RIGHT(C633,LEN(C633)-FIND("@",SUBSTITUTE(C633,"|","@",LEN(C633)-LEN(SUBSTITUTE(C633,"|",""))))))</f>
        <v>StorageWaterHeaters</v>
      </c>
      <c r="U633" s="33">
        <v>10400</v>
      </c>
    </row>
    <row r="634" spans="1:21">
      <c r="A634" s="5" t="s">
        <v>4604</v>
      </c>
      <c r="B634" s="6" t="s">
        <v>4605</v>
      </c>
      <c r="C634" s="6" t="s">
        <v>4606</v>
      </c>
      <c r="D634" s="24">
        <v>10389</v>
      </c>
      <c r="E634" s="36">
        <v>32000</v>
      </c>
      <c r="F634" s="36" t="str">
        <f t="shared" si="36"/>
        <v>&gt;500</v>
      </c>
      <c r="G634" s="27">
        <v>0.68</v>
      </c>
      <c r="H634" s="27" t="str">
        <f t="shared" si="37"/>
        <v>&gt;50%</v>
      </c>
      <c r="I634" s="14" t="str">
        <f>IF(G634&lt;0.5,"&lt;50%","&gt;=50%")</f>
        <v>&gt;=50%</v>
      </c>
      <c r="J634" s="21">
        <v>4.4000000000000004</v>
      </c>
      <c r="K634" s="7">
        <v>41398</v>
      </c>
      <c r="L634" s="7">
        <f t="shared" si="38"/>
        <v>2</v>
      </c>
      <c r="M634" s="6" t="s">
        <v>4607</v>
      </c>
      <c r="N634" s="6" t="s">
        <v>4608</v>
      </c>
      <c r="O634" s="6" t="s">
        <v>4609</v>
      </c>
      <c r="P634" s="6" t="s">
        <v>4610</v>
      </c>
      <c r="Q634" s="6" t="str">
        <f>IFERROR(LEFT(C634, FIND("|",C634)-1),C634)</f>
        <v>Computers&amp;Accessories</v>
      </c>
      <c r="R634" s="41">
        <f>E634*K634</f>
        <v>1324736000</v>
      </c>
      <c r="S634" s="31">
        <f t="shared" si="39"/>
        <v>182151.2</v>
      </c>
      <c r="T634" s="6" t="str">
        <f>TRIM(RIGHT(C634,LEN(C634)-FIND("@",SUBSTITUTE(C634,"|","@",LEN(C634)-LEN(SUBSTITUTE(C634,"|",""))))))</f>
        <v>ExternalSolidStateDrives</v>
      </c>
      <c r="U634" s="33">
        <v>32000</v>
      </c>
    </row>
    <row r="635" spans="1:21">
      <c r="A635" s="5" t="s">
        <v>3822</v>
      </c>
      <c r="B635" s="6" t="s">
        <v>3823</v>
      </c>
      <c r="C635" s="6" t="s">
        <v>3824</v>
      </c>
      <c r="D635" s="24">
        <v>449</v>
      </c>
      <c r="E635" s="36">
        <v>800</v>
      </c>
      <c r="F635" s="36" t="str">
        <f t="shared" si="36"/>
        <v>&gt;500</v>
      </c>
      <c r="G635" s="27">
        <v>0.44</v>
      </c>
      <c r="H635" s="27" t="str">
        <f t="shared" si="37"/>
        <v>25-50%</v>
      </c>
      <c r="I635" s="14" t="str">
        <f>IF(G635&lt;0.5,"&lt;50%","&gt;=50%")</f>
        <v>&lt;50%</v>
      </c>
      <c r="J635" s="21">
        <v>4.4000000000000004</v>
      </c>
      <c r="K635" s="7">
        <v>69585</v>
      </c>
      <c r="L635" s="7">
        <f t="shared" si="38"/>
        <v>2</v>
      </c>
      <c r="M635" s="6" t="s">
        <v>3825</v>
      </c>
      <c r="N635" s="6" t="s">
        <v>3826</v>
      </c>
      <c r="O635" s="6" t="s">
        <v>3827</v>
      </c>
      <c r="P635" s="6" t="s">
        <v>3828</v>
      </c>
      <c r="Q635" s="6" t="str">
        <f>IFERROR(LEFT(C635, FIND("|",C635)-1),C635)</f>
        <v>Electronics</v>
      </c>
      <c r="R635" s="41">
        <f>E635*K635</f>
        <v>55668000</v>
      </c>
      <c r="S635" s="31">
        <f t="shared" si="39"/>
        <v>306174</v>
      </c>
      <c r="T635" s="6" t="str">
        <f>TRIM(RIGHT(C635,LEN(C635)-FIND("@",SUBSTITUTE(C635,"|","@",LEN(C635)-LEN(SUBSTITUTE(C635,"|",""))))))</f>
        <v>SecureDigitalCards</v>
      </c>
      <c r="U635" s="33">
        <v>800</v>
      </c>
    </row>
    <row r="636" spans="1:21">
      <c r="A636" s="5" t="s">
        <v>2594</v>
      </c>
      <c r="B636" s="6" t="s">
        <v>2595</v>
      </c>
      <c r="C636" s="6" t="s">
        <v>1821</v>
      </c>
      <c r="D636" s="24">
        <v>2599</v>
      </c>
      <c r="E636" s="36">
        <v>2999</v>
      </c>
      <c r="F636" s="36" t="str">
        <f t="shared" si="36"/>
        <v>&gt;500</v>
      </c>
      <c r="G636" s="27">
        <v>0.13</v>
      </c>
      <c r="H636" s="27" t="str">
        <f t="shared" si="37"/>
        <v>10-25%</v>
      </c>
      <c r="I636" s="14" t="str">
        <f>IF(G636&lt;0.5,"&lt;50%","&gt;=50%")</f>
        <v>&lt;50%</v>
      </c>
      <c r="J636" s="21">
        <v>3.9</v>
      </c>
      <c r="K636" s="7">
        <v>14266</v>
      </c>
      <c r="L636" s="7">
        <f t="shared" si="38"/>
        <v>2</v>
      </c>
      <c r="M636" s="6" t="s">
        <v>2596</v>
      </c>
      <c r="N636" s="6" t="s">
        <v>2597</v>
      </c>
      <c r="O636" s="6" t="s">
        <v>2598</v>
      </c>
      <c r="P636" s="6" t="s">
        <v>2599</v>
      </c>
      <c r="Q636" s="6" t="str">
        <f>IFERROR(LEFT(C636, FIND("|",C636)-1),C636)</f>
        <v>Electronics</v>
      </c>
      <c r="R636" s="41">
        <f>E636*K636</f>
        <v>42783734</v>
      </c>
      <c r="S636" s="31">
        <f t="shared" si="39"/>
        <v>55637.4</v>
      </c>
      <c r="T636" s="6" t="str">
        <f>TRIM(RIGHT(C636,LEN(C636)-FIND("@",SUBSTITUTE(C636,"|","@",LEN(C636)-LEN(SUBSTITUTE(C636,"|",""))))))</f>
        <v>BasicMobiles</v>
      </c>
      <c r="U636" s="33">
        <v>2999</v>
      </c>
    </row>
    <row r="637" spans="1:21">
      <c r="A637" s="5" t="s">
        <v>1627</v>
      </c>
      <c r="B637" s="6" t="s">
        <v>1628</v>
      </c>
      <c r="C637" s="6" t="s">
        <v>13</v>
      </c>
      <c r="D637" s="24">
        <v>379</v>
      </c>
      <c r="E637" s="36">
        <v>1099</v>
      </c>
      <c r="F637" s="36" t="str">
        <f t="shared" si="36"/>
        <v>&gt;500</v>
      </c>
      <c r="G637" s="27">
        <v>0.66</v>
      </c>
      <c r="H637" s="27" t="str">
        <f t="shared" si="37"/>
        <v>&gt;50%</v>
      </c>
      <c r="I637" s="14" t="str">
        <f>IF(G637&lt;0.5,"&lt;50%","&gt;=50%")</f>
        <v>&gt;=50%</v>
      </c>
      <c r="J637" s="21">
        <v>4.3</v>
      </c>
      <c r="K637" s="7">
        <v>3049</v>
      </c>
      <c r="L637" s="7">
        <f t="shared" si="38"/>
        <v>2</v>
      </c>
      <c r="M637" s="6" t="s">
        <v>1629</v>
      </c>
      <c r="N637" s="6" t="s">
        <v>1630</v>
      </c>
      <c r="O637" s="6" t="s">
        <v>1631</v>
      </c>
      <c r="P637" s="6" t="s">
        <v>1632</v>
      </c>
      <c r="Q637" s="6" t="str">
        <f>IFERROR(LEFT(C637, FIND("|",C637)-1),C637)</f>
        <v>Computers&amp;Accessories</v>
      </c>
      <c r="R637" s="41">
        <f>E637*K637</f>
        <v>3350851</v>
      </c>
      <c r="S637" s="31">
        <f t="shared" si="39"/>
        <v>13110.699999999999</v>
      </c>
      <c r="T637" s="6" t="str">
        <f>TRIM(RIGHT(C637,LEN(C637)-FIND("@",SUBSTITUTE(C637,"|","@",LEN(C637)-LEN(SUBSTITUTE(C637,"|",""))))))</f>
        <v>USBCables</v>
      </c>
      <c r="U637" s="33">
        <v>1099</v>
      </c>
    </row>
    <row r="638" spans="1:21">
      <c r="A638" s="5" t="s">
        <v>6099</v>
      </c>
      <c r="B638" s="6" t="s">
        <v>6100</v>
      </c>
      <c r="C638" s="6" t="s">
        <v>5127</v>
      </c>
      <c r="D638" s="24">
        <v>3249</v>
      </c>
      <c r="E638" s="36">
        <v>7795</v>
      </c>
      <c r="F638" s="36" t="str">
        <f t="shared" si="36"/>
        <v>&gt;500</v>
      </c>
      <c r="G638" s="27">
        <v>0.57999999999999996</v>
      </c>
      <c r="H638" s="27" t="str">
        <f t="shared" si="37"/>
        <v>&gt;50%</v>
      </c>
      <c r="I638" s="14" t="str">
        <f>IF(G638&lt;0.5,"&lt;50%","&gt;=50%")</f>
        <v>&gt;=50%</v>
      </c>
      <c r="J638" s="21">
        <v>4.2</v>
      </c>
      <c r="K638" s="7">
        <v>4664</v>
      </c>
      <c r="L638" s="7">
        <f t="shared" si="38"/>
        <v>2</v>
      </c>
      <c r="M638" s="6" t="s">
        <v>6101</v>
      </c>
      <c r="N638" s="6" t="s">
        <v>6102</v>
      </c>
      <c r="O638" s="6" t="s">
        <v>6103</v>
      </c>
      <c r="P638" s="6" t="s">
        <v>6104</v>
      </c>
      <c r="Q638" s="6" t="str">
        <f>IFERROR(LEFT(C638, FIND("|",C638)-1),C638)</f>
        <v>Home&amp;Kitchen</v>
      </c>
      <c r="R638" s="41">
        <f>E638*K638</f>
        <v>36355880</v>
      </c>
      <c r="S638" s="31">
        <f t="shared" si="39"/>
        <v>19588.8</v>
      </c>
      <c r="T638" s="6" t="str">
        <f>TRIM(RIGHT(C638,LEN(C638)-FIND("@",SUBSTITUTE(C638,"|","@",LEN(C638)-LEN(SUBSTITUTE(C638,"|",""))))))</f>
        <v>MixerGrinders</v>
      </c>
      <c r="U638" s="33">
        <v>7795</v>
      </c>
    </row>
    <row r="639" spans="1:21">
      <c r="A639" s="5" t="s">
        <v>6564</v>
      </c>
      <c r="B639" s="6" t="s">
        <v>6565</v>
      </c>
      <c r="C639" s="6" t="s">
        <v>5243</v>
      </c>
      <c r="D639" s="24">
        <v>3349</v>
      </c>
      <c r="E639" s="36">
        <v>3995</v>
      </c>
      <c r="F639" s="36" t="str">
        <f t="shared" si="36"/>
        <v>&gt;500</v>
      </c>
      <c r="G639" s="27">
        <v>0.16</v>
      </c>
      <c r="H639" s="27" t="str">
        <f t="shared" si="37"/>
        <v>10-25%</v>
      </c>
      <c r="I639" s="14" t="str">
        <f>IF(G639&lt;0.5,"&lt;50%","&gt;=50%")</f>
        <v>&lt;50%</v>
      </c>
      <c r="J639" s="21">
        <v>4.3</v>
      </c>
      <c r="K639" s="7">
        <v>1954</v>
      </c>
      <c r="L639" s="7">
        <f t="shared" si="38"/>
        <v>2</v>
      </c>
      <c r="M639" s="6" t="s">
        <v>6566</v>
      </c>
      <c r="N639" s="6" t="s">
        <v>6567</v>
      </c>
      <c r="O639" s="6" t="s">
        <v>6568</v>
      </c>
      <c r="P639" s="6" t="s">
        <v>6569</v>
      </c>
      <c r="Q639" s="6" t="str">
        <f>IFERROR(LEFT(C639, FIND("|",C639)-1),C639)</f>
        <v>Home&amp;Kitchen</v>
      </c>
      <c r="R639" s="41">
        <f>E639*K639</f>
        <v>7806230</v>
      </c>
      <c r="S639" s="31">
        <f t="shared" si="39"/>
        <v>8402.1999999999989</v>
      </c>
      <c r="T639" s="6" t="str">
        <f>TRIM(RIGHT(C639,LEN(C639)-FIND("@",SUBSTITUTE(C639,"|","@",LEN(C639)-LEN(SUBSTITUTE(C639,"|",""))))))</f>
        <v>SteamIrons</v>
      </c>
      <c r="U639" s="33">
        <v>3995</v>
      </c>
    </row>
    <row r="640" spans="1:21">
      <c r="A640" s="5" t="s">
        <v>6447</v>
      </c>
      <c r="B640" s="6" t="s">
        <v>6448</v>
      </c>
      <c r="C640" s="6" t="s">
        <v>5243</v>
      </c>
      <c r="D640" s="24">
        <v>2903</v>
      </c>
      <c r="E640" s="36">
        <v>3295</v>
      </c>
      <c r="F640" s="36" t="str">
        <f t="shared" si="36"/>
        <v>&gt;500</v>
      </c>
      <c r="G640" s="27">
        <v>0.12</v>
      </c>
      <c r="H640" s="27" t="str">
        <f t="shared" si="37"/>
        <v>10-25%</v>
      </c>
      <c r="I640" s="14" t="str">
        <f>IF(G640&lt;0.5,"&lt;50%","&gt;=50%")</f>
        <v>&lt;50%</v>
      </c>
      <c r="J640" s="21">
        <v>4.3</v>
      </c>
      <c r="K640" s="7">
        <v>2299</v>
      </c>
      <c r="L640" s="7">
        <f t="shared" si="38"/>
        <v>2</v>
      </c>
      <c r="M640" s="6" t="s">
        <v>6449</v>
      </c>
      <c r="N640" s="6" t="s">
        <v>6450</v>
      </c>
      <c r="O640" s="6" t="s">
        <v>6451</v>
      </c>
      <c r="P640" s="6" t="s">
        <v>6452</v>
      </c>
      <c r="Q640" s="6" t="str">
        <f>IFERROR(LEFT(C640, FIND("|",C640)-1),C640)</f>
        <v>Home&amp;Kitchen</v>
      </c>
      <c r="R640" s="41">
        <f>E640*K640</f>
        <v>7575205</v>
      </c>
      <c r="S640" s="31">
        <f t="shared" si="39"/>
        <v>9885.6999999999989</v>
      </c>
      <c r="T640" s="6" t="str">
        <f>TRIM(RIGHT(C640,LEN(C640)-FIND("@",SUBSTITUTE(C640,"|","@",LEN(C640)-LEN(SUBSTITUTE(C640,"|",""))))))</f>
        <v>SteamIrons</v>
      </c>
      <c r="U640" s="33">
        <v>3295</v>
      </c>
    </row>
    <row r="641" spans="1:21">
      <c r="A641" s="5" t="s">
        <v>3065</v>
      </c>
      <c r="B641" s="6" t="s">
        <v>3066</v>
      </c>
      <c r="C641" s="6" t="s">
        <v>1834</v>
      </c>
      <c r="D641" s="24">
        <v>455</v>
      </c>
      <c r="E641" s="36">
        <v>1490</v>
      </c>
      <c r="F641" s="36" t="str">
        <f t="shared" si="36"/>
        <v>&gt;500</v>
      </c>
      <c r="G641" s="27">
        <v>0.69</v>
      </c>
      <c r="H641" s="27" t="str">
        <f t="shared" si="37"/>
        <v>&gt;50%</v>
      </c>
      <c r="I641" s="14" t="str">
        <f>IF(G641&lt;0.5,"&lt;50%","&gt;=50%")</f>
        <v>&gt;=50%</v>
      </c>
      <c r="J641" s="21">
        <v>4.0999999999999996</v>
      </c>
      <c r="K641" s="7">
        <v>161677</v>
      </c>
      <c r="L641" s="7">
        <f t="shared" si="38"/>
        <v>2</v>
      </c>
      <c r="M641" s="6" t="s">
        <v>3067</v>
      </c>
      <c r="N641" s="6" t="s">
        <v>3068</v>
      </c>
      <c r="O641" s="6" t="s">
        <v>3069</v>
      </c>
      <c r="P641" s="6" t="s">
        <v>3070</v>
      </c>
      <c r="Q641" s="6" t="str">
        <f>IFERROR(LEFT(C641, FIND("|",C641)-1),C641)</f>
        <v>Electronics</v>
      </c>
      <c r="R641" s="41">
        <f>E641*K641</f>
        <v>240898730</v>
      </c>
      <c r="S641" s="31">
        <f t="shared" si="39"/>
        <v>662875.69999999995</v>
      </c>
      <c r="T641" s="6" t="str">
        <f>TRIM(RIGHT(C641,LEN(C641)-FIND("@",SUBSTITUTE(C641,"|","@",LEN(C641)-LEN(SUBSTITUTE(C641,"|",""))))))</f>
        <v>In-Ear</v>
      </c>
      <c r="U641" s="33">
        <v>1490</v>
      </c>
    </row>
    <row r="642" spans="1:21">
      <c r="A642" s="5" t="s">
        <v>3731</v>
      </c>
      <c r="B642" s="6" t="s">
        <v>3732</v>
      </c>
      <c r="C642" s="6" t="s">
        <v>3599</v>
      </c>
      <c r="D642" s="24">
        <v>199</v>
      </c>
      <c r="E642" s="36">
        <v>499</v>
      </c>
      <c r="F642" s="36" t="str">
        <f t="shared" ref="F642:F705" si="40">IF(E642&lt;200,"&lt;200",IF(E642&lt;=500,"200-500","&gt;500"))</f>
        <v>200-500</v>
      </c>
      <c r="G642" s="27">
        <v>0.6</v>
      </c>
      <c r="H642" s="27" t="str">
        <f t="shared" ref="H642:H705" si="41">IF(G642&lt;10%,"10%", IF(G642&lt;25%,"10-25%", IF(G642&lt;50%,"25-50%","&gt;50%")))</f>
        <v>&gt;50%</v>
      </c>
      <c r="I642" s="14" t="str">
        <f>IF(G642&lt;0.5,"&lt;50%","&gt;=50%")</f>
        <v>&gt;=50%</v>
      </c>
      <c r="J642" s="21">
        <v>3.3</v>
      </c>
      <c r="K642" s="7">
        <v>2804</v>
      </c>
      <c r="L642" s="7">
        <f t="shared" ref="L642:L705" si="42">IF(K642&lt;1000, 1, 2)</f>
        <v>2</v>
      </c>
      <c r="M642" s="6" t="s">
        <v>3733</v>
      </c>
      <c r="N642" s="6" t="s">
        <v>3734</v>
      </c>
      <c r="O642" s="6" t="s">
        <v>3735</v>
      </c>
      <c r="P642" s="6" t="s">
        <v>3736</v>
      </c>
      <c r="Q642" s="6" t="str">
        <f>IFERROR(LEFT(C642, FIND("|",C642)-1),C642)</f>
        <v>Computers&amp;Accessories</v>
      </c>
      <c r="R642" s="41">
        <f>E642*K642</f>
        <v>1399196</v>
      </c>
      <c r="S642" s="31">
        <f t="shared" ref="S642:S705" si="43">J642*K642</f>
        <v>9253.1999999999989</v>
      </c>
      <c r="T642" s="6" t="str">
        <f>TRIM(RIGHT(C642,LEN(C642)-FIND("@",SUBSTITUTE(C642,"|","@",LEN(C642)-LEN(SUBSTITUTE(C642,"|",""))))))</f>
        <v>PCMicrophones</v>
      </c>
      <c r="U642" s="33">
        <v>499</v>
      </c>
    </row>
    <row r="643" spans="1:21">
      <c r="A643" s="5" t="s">
        <v>6477</v>
      </c>
      <c r="B643" s="6" t="s">
        <v>6478</v>
      </c>
      <c r="C643" s="6" t="s">
        <v>5287</v>
      </c>
      <c r="D643" s="24">
        <v>3179</v>
      </c>
      <c r="E643" s="36">
        <v>6999</v>
      </c>
      <c r="F643" s="36" t="str">
        <f t="shared" si="40"/>
        <v>&gt;500</v>
      </c>
      <c r="G643" s="27">
        <v>0.55000000000000004</v>
      </c>
      <c r="H643" s="27" t="str">
        <f t="shared" si="41"/>
        <v>&gt;50%</v>
      </c>
      <c r="I643" s="14" t="str">
        <f>IF(G643&lt;0.5,"&lt;50%","&gt;=50%")</f>
        <v>&gt;=50%</v>
      </c>
      <c r="J643" s="21">
        <v>4</v>
      </c>
      <c r="K643" s="7">
        <v>743</v>
      </c>
      <c r="L643" s="7">
        <f t="shared" si="42"/>
        <v>1</v>
      </c>
      <c r="M643" s="6" t="s">
        <v>6479</v>
      </c>
      <c r="N643" s="6" t="s">
        <v>6480</v>
      </c>
      <c r="O643" s="6" t="s">
        <v>6481</v>
      </c>
      <c r="P643" s="6" t="s">
        <v>6482</v>
      </c>
      <c r="Q643" s="6" t="str">
        <f>IFERROR(LEFT(C643, FIND("|",C643)-1),C643)</f>
        <v>Home&amp;Kitchen</v>
      </c>
      <c r="R643" s="41">
        <f>E643*K643</f>
        <v>5200257</v>
      </c>
      <c r="S643" s="31">
        <f t="shared" si="43"/>
        <v>2972</v>
      </c>
      <c r="T643" s="6" t="str">
        <f>TRIM(RIGHT(C643,LEN(C643)-FIND("@",SUBSTITUTE(C643,"|","@",LEN(C643)-LEN(SUBSTITUTE(C643,"|",""))))))</f>
        <v>HandheldVacuums</v>
      </c>
      <c r="U643" s="33">
        <v>6999</v>
      </c>
    </row>
    <row r="644" spans="1:21">
      <c r="A644" s="5" t="s">
        <v>510</v>
      </c>
      <c r="B644" s="6" t="s">
        <v>511</v>
      </c>
      <c r="C644" s="6" t="s">
        <v>13</v>
      </c>
      <c r="D644" s="24">
        <v>299</v>
      </c>
      <c r="E644" s="36">
        <v>699</v>
      </c>
      <c r="F644" s="36" t="str">
        <f t="shared" si="40"/>
        <v>&gt;500</v>
      </c>
      <c r="G644" s="27">
        <v>0.56999999999999995</v>
      </c>
      <c r="H644" s="27" t="str">
        <f t="shared" si="41"/>
        <v>&gt;50%</v>
      </c>
      <c r="I644" s="14" t="str">
        <f>IF(G644&lt;0.5,"&lt;50%","&gt;=50%")</f>
        <v>&gt;=50%</v>
      </c>
      <c r="J644" s="21">
        <v>4.2</v>
      </c>
      <c r="K644" s="7">
        <v>94363</v>
      </c>
      <c r="L644" s="7">
        <f t="shared" si="42"/>
        <v>2</v>
      </c>
      <c r="M644" s="6" t="s">
        <v>32</v>
      </c>
      <c r="N644" s="6" t="s">
        <v>33</v>
      </c>
      <c r="O644" s="6" t="s">
        <v>34</v>
      </c>
      <c r="P644" s="6" t="s">
        <v>35</v>
      </c>
      <c r="Q644" s="6" t="str">
        <f>IFERROR(LEFT(C644, FIND("|",C644)-1),C644)</f>
        <v>Computers&amp;Accessories</v>
      </c>
      <c r="R644" s="41">
        <f>E644*K644</f>
        <v>65959737</v>
      </c>
      <c r="S644" s="31">
        <f t="shared" si="43"/>
        <v>396324.60000000003</v>
      </c>
      <c r="T644" s="6" t="str">
        <f>TRIM(RIGHT(C644,LEN(C644)-FIND("@",SUBSTITUTE(C644,"|","@",LEN(C644)-LEN(SUBSTITUTE(C644,"|",""))))))</f>
        <v>USBCables</v>
      </c>
      <c r="U644" s="33">
        <v>699</v>
      </c>
    </row>
    <row r="645" spans="1:21">
      <c r="A645" s="5" t="s">
        <v>30</v>
      </c>
      <c r="B645" s="6" t="s">
        <v>31</v>
      </c>
      <c r="C645" s="6" t="s">
        <v>13</v>
      </c>
      <c r="D645" s="24">
        <v>329</v>
      </c>
      <c r="E645" s="36">
        <v>699</v>
      </c>
      <c r="F645" s="36" t="str">
        <f t="shared" si="40"/>
        <v>&gt;500</v>
      </c>
      <c r="G645" s="27">
        <v>0.53</v>
      </c>
      <c r="H645" s="27" t="str">
        <f t="shared" si="41"/>
        <v>&gt;50%</v>
      </c>
      <c r="I645" s="14" t="str">
        <f>IF(G645&lt;0.5,"&lt;50%","&gt;=50%")</f>
        <v>&gt;=50%</v>
      </c>
      <c r="J645" s="21">
        <v>4.2</v>
      </c>
      <c r="K645" s="7">
        <v>94363</v>
      </c>
      <c r="L645" s="7">
        <f t="shared" si="42"/>
        <v>2</v>
      </c>
      <c r="M645" s="6" t="s">
        <v>32</v>
      </c>
      <c r="N645" s="6" t="s">
        <v>33</v>
      </c>
      <c r="O645" s="6" t="s">
        <v>34</v>
      </c>
      <c r="P645" s="6" t="s">
        <v>35</v>
      </c>
      <c r="Q645" s="6" t="str">
        <f>IFERROR(LEFT(C645, FIND("|",C645)-1),C645)</f>
        <v>Computers&amp;Accessories</v>
      </c>
      <c r="R645" s="41">
        <f>E645*K645</f>
        <v>65959737</v>
      </c>
      <c r="S645" s="31">
        <f t="shared" si="43"/>
        <v>396324.60000000003</v>
      </c>
      <c r="T645" s="6" t="str">
        <f>TRIM(RIGHT(C645,LEN(C645)-FIND("@",SUBSTITUTE(C645,"|","@",LEN(C645)-LEN(SUBSTITUTE(C645,"|",""))))))</f>
        <v>USBCables</v>
      </c>
      <c r="U645" s="33">
        <v>699</v>
      </c>
    </row>
    <row r="646" spans="1:21">
      <c r="A646" s="5" t="s">
        <v>2689</v>
      </c>
      <c r="B646" s="6" t="s">
        <v>2690</v>
      </c>
      <c r="C646" s="6" t="s">
        <v>1781</v>
      </c>
      <c r="D646" s="24">
        <v>1599</v>
      </c>
      <c r="E646" s="36">
        <v>3499</v>
      </c>
      <c r="F646" s="36" t="str">
        <f t="shared" si="40"/>
        <v>&gt;500</v>
      </c>
      <c r="G646" s="27">
        <v>0.54</v>
      </c>
      <c r="H646" s="27" t="str">
        <f t="shared" si="41"/>
        <v>&gt;50%</v>
      </c>
      <c r="I646" s="14" t="str">
        <f>IF(G646&lt;0.5,"&lt;50%","&gt;=50%")</f>
        <v>&gt;=50%</v>
      </c>
      <c r="J646" s="21">
        <v>4</v>
      </c>
      <c r="K646" s="7">
        <v>36384</v>
      </c>
      <c r="L646" s="7">
        <f t="shared" si="42"/>
        <v>2</v>
      </c>
      <c r="M646" s="6" t="s">
        <v>2691</v>
      </c>
      <c r="N646" s="6" t="s">
        <v>2692</v>
      </c>
      <c r="O646" s="6" t="s">
        <v>2693</v>
      </c>
      <c r="P646" s="6" t="s">
        <v>2694</v>
      </c>
      <c r="Q646" s="6" t="str">
        <f>IFERROR(LEFT(C646, FIND("|",C646)-1),C646)</f>
        <v>Electronics</v>
      </c>
      <c r="R646" s="41">
        <f>E646*K646</f>
        <v>127307616</v>
      </c>
      <c r="S646" s="31">
        <f t="shared" si="43"/>
        <v>145536</v>
      </c>
      <c r="T646" s="6" t="str">
        <f>TRIM(RIGHT(C646,LEN(C646)-FIND("@",SUBSTITUTE(C646,"|","@",LEN(C646)-LEN(SUBSTITUTE(C646,"|",""))))))</f>
        <v>PowerBanks</v>
      </c>
      <c r="U646" s="33">
        <v>3499</v>
      </c>
    </row>
    <row r="647" spans="1:21">
      <c r="A647" s="5" t="s">
        <v>6223</v>
      </c>
      <c r="B647" s="6" t="s">
        <v>6224</v>
      </c>
      <c r="C647" s="6" t="s">
        <v>5160</v>
      </c>
      <c r="D647" s="24">
        <v>1182</v>
      </c>
      <c r="E647" s="36">
        <v>2995</v>
      </c>
      <c r="F647" s="36" t="str">
        <f t="shared" si="40"/>
        <v>&gt;500</v>
      </c>
      <c r="G647" s="27">
        <v>0.61</v>
      </c>
      <c r="H647" s="27" t="str">
        <f t="shared" si="41"/>
        <v>&gt;50%</v>
      </c>
      <c r="I647" s="14" t="str">
        <f>IF(G647&lt;0.5,"&lt;50%","&gt;=50%")</f>
        <v>&gt;=50%</v>
      </c>
      <c r="J647" s="21">
        <v>4.2</v>
      </c>
      <c r="K647" s="7">
        <v>5178</v>
      </c>
      <c r="L647" s="7">
        <f t="shared" si="42"/>
        <v>2</v>
      </c>
      <c r="M647" s="6" t="s">
        <v>6225</v>
      </c>
      <c r="N647" s="6" t="s">
        <v>6226</v>
      </c>
      <c r="O647" s="6" t="s">
        <v>6227</v>
      </c>
      <c r="P647" s="6" t="s">
        <v>6228</v>
      </c>
      <c r="Q647" s="6" t="str">
        <f>IFERROR(LEFT(C647, FIND("|",C647)-1),C647)</f>
        <v>Home&amp;Kitchen</v>
      </c>
      <c r="R647" s="41">
        <f>E647*K647</f>
        <v>15508110</v>
      </c>
      <c r="S647" s="31">
        <f t="shared" si="43"/>
        <v>21747.600000000002</v>
      </c>
      <c r="T647" s="6" t="str">
        <f>TRIM(RIGHT(C647,LEN(C647)-FIND("@",SUBSTITUTE(C647,"|","@",LEN(C647)-LEN(SUBSTITUTE(C647,"|",""))))))</f>
        <v>Kettle&amp;ToasterSets</v>
      </c>
      <c r="U647" s="33">
        <v>2995</v>
      </c>
    </row>
    <row r="648" spans="1:21">
      <c r="A648" s="5" t="s">
        <v>3184</v>
      </c>
      <c r="B648" s="6" t="s">
        <v>3185</v>
      </c>
      <c r="C648" s="6" t="s">
        <v>3186</v>
      </c>
      <c r="D648" s="24">
        <v>1199</v>
      </c>
      <c r="E648" s="36">
        <v>3490</v>
      </c>
      <c r="F648" s="36" t="str">
        <f t="shared" si="40"/>
        <v>&gt;500</v>
      </c>
      <c r="G648" s="27">
        <v>0.66</v>
      </c>
      <c r="H648" s="27" t="str">
        <f t="shared" si="41"/>
        <v>&gt;50%</v>
      </c>
      <c r="I648" s="14" t="str">
        <f>IF(G648&lt;0.5,"&lt;50%","&gt;=50%")</f>
        <v>&gt;=50%</v>
      </c>
      <c r="J648" s="21">
        <v>4.0999999999999996</v>
      </c>
      <c r="K648" s="7">
        <v>11716</v>
      </c>
      <c r="L648" s="7">
        <f t="shared" si="42"/>
        <v>2</v>
      </c>
      <c r="M648" s="6" t="s">
        <v>3187</v>
      </c>
      <c r="N648" s="6" t="s">
        <v>3188</v>
      </c>
      <c r="O648" s="6" t="s">
        <v>3189</v>
      </c>
      <c r="P648" s="6" t="s">
        <v>3190</v>
      </c>
      <c r="Q648" s="6" t="str">
        <f>IFERROR(LEFT(C648, FIND("|",C648)-1),C648)</f>
        <v>Computers&amp;Accessories</v>
      </c>
      <c r="R648" s="41">
        <f>E648*K648</f>
        <v>40888840</v>
      </c>
      <c r="S648" s="31">
        <f t="shared" si="43"/>
        <v>48035.6</v>
      </c>
      <c r="T648" s="6" t="str">
        <f>TRIM(RIGHT(C648,LEN(C648)-FIND("@",SUBSTITUTE(C648,"|","@",LEN(C648)-LEN(SUBSTITUTE(C648,"|",""))))))</f>
        <v>NetworkingDevices</v>
      </c>
      <c r="U648" s="33">
        <v>3490</v>
      </c>
    </row>
    <row r="649" spans="1:21">
      <c r="A649" s="5" t="s">
        <v>4042</v>
      </c>
      <c r="B649" s="6" t="s">
        <v>4043</v>
      </c>
      <c r="C649" s="6" t="s">
        <v>2875</v>
      </c>
      <c r="D649" s="24">
        <v>599</v>
      </c>
      <c r="E649" s="36">
        <v>599</v>
      </c>
      <c r="F649" s="36" t="str">
        <f t="shared" si="40"/>
        <v>&gt;500</v>
      </c>
      <c r="G649" s="27">
        <v>0</v>
      </c>
      <c r="H649" s="27" t="str">
        <f t="shared" si="41"/>
        <v>10%</v>
      </c>
      <c r="I649" s="14" t="str">
        <f>IF(G649&lt;0.5,"&lt;50%","&gt;=50%")</f>
        <v>&lt;50%</v>
      </c>
      <c r="J649" s="21">
        <v>4</v>
      </c>
      <c r="K649" s="7">
        <v>26423</v>
      </c>
      <c r="L649" s="7">
        <f t="shared" si="42"/>
        <v>2</v>
      </c>
      <c r="M649" s="6" t="s">
        <v>4044</v>
      </c>
      <c r="N649" s="6" t="s">
        <v>4045</v>
      </c>
      <c r="O649" s="6" t="s">
        <v>4046</v>
      </c>
      <c r="P649" s="6" t="s">
        <v>4047</v>
      </c>
      <c r="Q649" s="6" t="str">
        <f>IFERROR(LEFT(C649, FIND("|",C649)-1),C649)</f>
        <v>Computers&amp;Accessories</v>
      </c>
      <c r="R649" s="41">
        <f>E649*K649</f>
        <v>15827377</v>
      </c>
      <c r="S649" s="31">
        <f t="shared" si="43"/>
        <v>105692</v>
      </c>
      <c r="T649" s="6" t="str">
        <f>TRIM(RIGHT(C649,LEN(C649)-FIND("@",SUBSTITUTE(C649,"|","@",LEN(C649)-LEN(SUBSTITUTE(C649,"|",""))))))</f>
        <v>Lapdesks</v>
      </c>
      <c r="U649" s="33">
        <v>599</v>
      </c>
    </row>
    <row r="650" spans="1:21">
      <c r="A650" s="5" t="s">
        <v>2483</v>
      </c>
      <c r="B650" s="6" t="s">
        <v>2484</v>
      </c>
      <c r="C650" s="6" t="s">
        <v>1762</v>
      </c>
      <c r="D650" s="24">
        <v>1499</v>
      </c>
      <c r="E650" s="36">
        <v>4999</v>
      </c>
      <c r="F650" s="36" t="str">
        <f t="shared" si="40"/>
        <v>&gt;500</v>
      </c>
      <c r="G650" s="27">
        <v>0.7</v>
      </c>
      <c r="H650" s="27" t="str">
        <f t="shared" si="41"/>
        <v>&gt;50%</v>
      </c>
      <c r="I650" s="14" t="str">
        <f>IF(G650&lt;0.5,"&lt;50%","&gt;=50%")</f>
        <v>&gt;=50%</v>
      </c>
      <c r="J650" s="21">
        <v>4</v>
      </c>
      <c r="K650" s="7">
        <v>92588</v>
      </c>
      <c r="L650" s="7">
        <f t="shared" si="42"/>
        <v>2</v>
      </c>
      <c r="M650" s="6" t="s">
        <v>2485</v>
      </c>
      <c r="N650" s="6" t="s">
        <v>2486</v>
      </c>
      <c r="O650" s="6" t="s">
        <v>2487</v>
      </c>
      <c r="P650" s="6" t="s">
        <v>2488</v>
      </c>
      <c r="Q650" s="6" t="str">
        <f>IFERROR(LEFT(C650, FIND("|",C650)-1),C650)</f>
        <v>Electronics</v>
      </c>
      <c r="R650" s="41">
        <f>E650*K650</f>
        <v>462847412</v>
      </c>
      <c r="S650" s="31">
        <f t="shared" si="43"/>
        <v>370352</v>
      </c>
      <c r="T650" s="6" t="str">
        <f>TRIM(RIGHT(C650,LEN(C650)-FIND("@",SUBSTITUTE(C650,"|","@",LEN(C650)-LEN(SUBSTITUTE(C650,"|",""))))))</f>
        <v>SmartWatches</v>
      </c>
      <c r="U650" s="33">
        <v>4999</v>
      </c>
    </row>
    <row r="651" spans="1:21">
      <c r="A651" s="5" t="s">
        <v>1779</v>
      </c>
      <c r="B651" s="6" t="s">
        <v>1780</v>
      </c>
      <c r="C651" s="6" t="s">
        <v>1781</v>
      </c>
      <c r="D651" s="24">
        <v>2049</v>
      </c>
      <c r="E651" s="36">
        <v>2199</v>
      </c>
      <c r="F651" s="36" t="str">
        <f t="shared" si="40"/>
        <v>&gt;500</v>
      </c>
      <c r="G651" s="27">
        <v>7.0000000000000007E-2</v>
      </c>
      <c r="H651" s="27" t="str">
        <f t="shared" si="41"/>
        <v>10%</v>
      </c>
      <c r="I651" s="14" t="str">
        <f>IF(G651&lt;0.5,"&lt;50%","&gt;=50%")</f>
        <v>&lt;50%</v>
      </c>
      <c r="J651" s="21">
        <v>4.3</v>
      </c>
      <c r="K651" s="7">
        <v>178912</v>
      </c>
      <c r="L651" s="7">
        <f t="shared" si="42"/>
        <v>2</v>
      </c>
      <c r="M651" s="6" t="s">
        <v>1782</v>
      </c>
      <c r="N651" s="6" t="s">
        <v>1783</v>
      </c>
      <c r="O651" s="6" t="s">
        <v>1784</v>
      </c>
      <c r="P651" s="6" t="s">
        <v>1785</v>
      </c>
      <c r="Q651" s="6" t="str">
        <f>IFERROR(LEFT(C651, FIND("|",C651)-1),C651)</f>
        <v>Electronics</v>
      </c>
      <c r="R651" s="41">
        <f>E651*K651</f>
        <v>393427488</v>
      </c>
      <c r="S651" s="31">
        <f t="shared" si="43"/>
        <v>769321.6</v>
      </c>
      <c r="T651" s="6" t="str">
        <f>TRIM(RIGHT(C651,LEN(C651)-FIND("@",SUBSTITUTE(C651,"|","@",LEN(C651)-LEN(SUBSTITUTE(C651,"|",""))))))</f>
        <v>PowerBanks</v>
      </c>
      <c r="U651" s="33">
        <v>2199</v>
      </c>
    </row>
    <row r="652" spans="1:21">
      <c r="A652" s="5" t="s">
        <v>2224</v>
      </c>
      <c r="B652" s="6" t="s">
        <v>2225</v>
      </c>
      <c r="C652" s="6" t="s">
        <v>1781</v>
      </c>
      <c r="D652" s="24">
        <v>1149</v>
      </c>
      <c r="E652" s="36">
        <v>2199</v>
      </c>
      <c r="F652" s="36" t="str">
        <f t="shared" si="40"/>
        <v>&gt;500</v>
      </c>
      <c r="G652" s="27">
        <v>0.48</v>
      </c>
      <c r="H652" s="27" t="str">
        <f t="shared" si="41"/>
        <v>25-50%</v>
      </c>
      <c r="I652" s="14" t="str">
        <f>IF(G652&lt;0.5,"&lt;50%","&gt;=50%")</f>
        <v>&lt;50%</v>
      </c>
      <c r="J652" s="21">
        <v>4.3</v>
      </c>
      <c r="K652" s="7">
        <v>178912</v>
      </c>
      <c r="L652" s="7">
        <f t="shared" si="42"/>
        <v>2</v>
      </c>
      <c r="M652" s="6" t="s">
        <v>2226</v>
      </c>
      <c r="N652" s="6" t="s">
        <v>1783</v>
      </c>
      <c r="O652" s="6" t="s">
        <v>1784</v>
      </c>
      <c r="P652" s="6" t="s">
        <v>1785</v>
      </c>
      <c r="Q652" s="6" t="str">
        <f>IFERROR(LEFT(C652, FIND("|",C652)-1),C652)</f>
        <v>Electronics</v>
      </c>
      <c r="R652" s="41">
        <f>E652*K652</f>
        <v>393427488</v>
      </c>
      <c r="S652" s="31">
        <f t="shared" si="43"/>
        <v>769321.6</v>
      </c>
      <c r="T652" s="6" t="str">
        <f>TRIM(RIGHT(C652,LEN(C652)-FIND("@",SUBSTITUTE(C652,"|","@",LEN(C652)-LEN(SUBSTITUTE(C652,"|",""))))))</f>
        <v>PowerBanks</v>
      </c>
      <c r="U652" s="33">
        <v>2199</v>
      </c>
    </row>
    <row r="653" spans="1:21">
      <c r="A653" s="5" t="s">
        <v>1880</v>
      </c>
      <c r="B653" s="6" t="s">
        <v>1881</v>
      </c>
      <c r="C653" s="6" t="s">
        <v>1781</v>
      </c>
      <c r="D653" s="24">
        <v>1149</v>
      </c>
      <c r="E653" s="36">
        <v>2199</v>
      </c>
      <c r="F653" s="36" t="str">
        <f t="shared" si="40"/>
        <v>&gt;500</v>
      </c>
      <c r="G653" s="27">
        <v>0.48</v>
      </c>
      <c r="H653" s="27" t="str">
        <f t="shared" si="41"/>
        <v>25-50%</v>
      </c>
      <c r="I653" s="14" t="str">
        <f>IF(G653&lt;0.5,"&lt;50%","&gt;=50%")</f>
        <v>&lt;50%</v>
      </c>
      <c r="J653" s="21">
        <v>4.3</v>
      </c>
      <c r="K653" s="7">
        <v>178912</v>
      </c>
      <c r="L653" s="7">
        <f t="shared" si="42"/>
        <v>2</v>
      </c>
      <c r="M653" s="6" t="s">
        <v>1882</v>
      </c>
      <c r="N653" s="6" t="s">
        <v>1783</v>
      </c>
      <c r="O653" s="6" t="s">
        <v>1784</v>
      </c>
      <c r="P653" s="6" t="s">
        <v>1785</v>
      </c>
      <c r="Q653" s="6" t="str">
        <f>IFERROR(LEFT(C653, FIND("|",C653)-1),C653)</f>
        <v>Electronics</v>
      </c>
      <c r="R653" s="41">
        <f>E653*K653</f>
        <v>393427488</v>
      </c>
      <c r="S653" s="31">
        <f t="shared" si="43"/>
        <v>769321.6</v>
      </c>
      <c r="T653" s="6" t="str">
        <f>TRIM(RIGHT(C653,LEN(C653)-FIND("@",SUBSTITUTE(C653,"|","@",LEN(C653)-LEN(SUBSTITUTE(C653,"|",""))))))</f>
        <v>PowerBanks</v>
      </c>
      <c r="U653" s="33">
        <v>2199</v>
      </c>
    </row>
    <row r="654" spans="1:21">
      <c r="A654" s="5" t="s">
        <v>4567</v>
      </c>
      <c r="B654" s="6" t="s">
        <v>4568</v>
      </c>
      <c r="C654" s="6" t="s">
        <v>3521</v>
      </c>
      <c r="D654" s="24">
        <v>699</v>
      </c>
      <c r="E654" s="36">
        <v>1490</v>
      </c>
      <c r="F654" s="36" t="str">
        <f t="shared" si="40"/>
        <v>&gt;500</v>
      </c>
      <c r="G654" s="27">
        <v>0.53</v>
      </c>
      <c r="H654" s="27" t="str">
        <f t="shared" si="41"/>
        <v>&gt;50%</v>
      </c>
      <c r="I654" s="14" t="str">
        <f>IF(G654&lt;0.5,"&lt;50%","&gt;=50%")</f>
        <v>&gt;=50%</v>
      </c>
      <c r="J654" s="21">
        <v>4</v>
      </c>
      <c r="K654" s="7">
        <v>5736</v>
      </c>
      <c r="L654" s="7">
        <f t="shared" si="42"/>
        <v>2</v>
      </c>
      <c r="M654" s="6" t="s">
        <v>4569</v>
      </c>
      <c r="N654" s="6" t="s">
        <v>4570</v>
      </c>
      <c r="O654" s="6" t="s">
        <v>4571</v>
      </c>
      <c r="P654" s="6" t="s">
        <v>4572</v>
      </c>
      <c r="Q654" s="6" t="str">
        <f>IFERROR(LEFT(C654, FIND("|",C654)-1),C654)</f>
        <v>Computers&amp;Accessories</v>
      </c>
      <c r="R654" s="41">
        <f>E654*K654</f>
        <v>8546640</v>
      </c>
      <c r="S654" s="31">
        <f t="shared" si="43"/>
        <v>22944</v>
      </c>
      <c r="T654" s="6" t="str">
        <f>TRIM(RIGHT(C654,LEN(C654)-FIND("@",SUBSTITUTE(C654,"|","@",LEN(C654)-LEN(SUBSTITUTE(C654,"|",""))))))</f>
        <v>Gamepads</v>
      </c>
      <c r="U654" s="33">
        <v>1490</v>
      </c>
    </row>
    <row r="655" spans="1:21">
      <c r="A655" s="5" t="s">
        <v>6205</v>
      </c>
      <c r="B655" s="6" t="s">
        <v>6206</v>
      </c>
      <c r="C655" s="6" t="s">
        <v>5287</v>
      </c>
      <c r="D655" s="24">
        <v>6999</v>
      </c>
      <c r="E655" s="36">
        <v>14999</v>
      </c>
      <c r="F655" s="36" t="str">
        <f t="shared" si="40"/>
        <v>&gt;500</v>
      </c>
      <c r="G655" s="27">
        <v>0.53</v>
      </c>
      <c r="H655" s="27" t="str">
        <f t="shared" si="41"/>
        <v>&gt;50%</v>
      </c>
      <c r="I655" s="14" t="str">
        <f>IF(G655&lt;0.5,"&lt;50%","&gt;=50%")</f>
        <v>&gt;=50%</v>
      </c>
      <c r="J655" s="21">
        <v>4.0999999999999996</v>
      </c>
      <c r="K655" s="7">
        <v>1728</v>
      </c>
      <c r="L655" s="7">
        <f t="shared" si="42"/>
        <v>2</v>
      </c>
      <c r="M655" s="6" t="s">
        <v>6207</v>
      </c>
      <c r="N655" s="6" t="s">
        <v>6208</v>
      </c>
      <c r="O655" s="6" t="s">
        <v>6209</v>
      </c>
      <c r="P655" s="6" t="s">
        <v>6210</v>
      </c>
      <c r="Q655" s="6" t="str">
        <f>IFERROR(LEFT(C655, FIND("|",C655)-1),C655)</f>
        <v>Home&amp;Kitchen</v>
      </c>
      <c r="R655" s="41">
        <f>E655*K655</f>
        <v>25918272</v>
      </c>
      <c r="S655" s="31">
        <f t="shared" si="43"/>
        <v>7084.7999999999993</v>
      </c>
      <c r="T655" s="6" t="str">
        <f>TRIM(RIGHT(C655,LEN(C655)-FIND("@",SUBSTITUTE(C655,"|","@",LEN(C655)-LEN(SUBSTITUTE(C655,"|",""))))))</f>
        <v>HandheldVacuums</v>
      </c>
      <c r="U655" s="33">
        <v>14999</v>
      </c>
    </row>
    <row r="656" spans="1:21">
      <c r="A656" s="5" t="s">
        <v>4537</v>
      </c>
      <c r="B656" s="6" t="s">
        <v>4538</v>
      </c>
      <c r="C656" s="6" t="s">
        <v>3411</v>
      </c>
      <c r="D656" s="24">
        <v>10099</v>
      </c>
      <c r="E656" s="36">
        <v>19110</v>
      </c>
      <c r="F656" s="36" t="str">
        <f t="shared" si="40"/>
        <v>&gt;500</v>
      </c>
      <c r="G656" s="27">
        <v>0.47</v>
      </c>
      <c r="H656" s="27" t="str">
        <f t="shared" si="41"/>
        <v>25-50%</v>
      </c>
      <c r="I656" s="14" t="str">
        <f>IF(G656&lt;0.5,"&lt;50%","&gt;=50%")</f>
        <v>&lt;50%</v>
      </c>
      <c r="J656" s="21">
        <v>4.3</v>
      </c>
      <c r="K656" s="7">
        <v>2623</v>
      </c>
      <c r="L656" s="7">
        <f t="shared" si="42"/>
        <v>2</v>
      </c>
      <c r="M656" s="6" t="s">
        <v>4539</v>
      </c>
      <c r="N656" s="6" t="s">
        <v>4540</v>
      </c>
      <c r="O656" s="6" t="s">
        <v>4541</v>
      </c>
      <c r="P656" s="6" t="s">
        <v>4542</v>
      </c>
      <c r="Q656" s="6" t="str">
        <f>IFERROR(LEFT(C656, FIND("|",C656)-1),C656)</f>
        <v>Computers&amp;Accessories</v>
      </c>
      <c r="R656" s="41">
        <f>E656*K656</f>
        <v>50125530</v>
      </c>
      <c r="S656" s="31">
        <f t="shared" si="43"/>
        <v>11278.9</v>
      </c>
      <c r="T656" s="6" t="str">
        <f>TRIM(RIGHT(C656,LEN(C656)-FIND("@",SUBSTITUTE(C656,"|","@",LEN(C656)-LEN(SUBSTITUTE(C656,"|",""))))))</f>
        <v>Monitors</v>
      </c>
      <c r="U656" s="33">
        <v>19110</v>
      </c>
    </row>
    <row r="657" spans="1:21">
      <c r="A657" s="5" t="s">
        <v>4086</v>
      </c>
      <c r="B657" s="6" t="s">
        <v>4087</v>
      </c>
      <c r="C657" s="6" t="s">
        <v>2848</v>
      </c>
      <c r="D657" s="24">
        <v>349</v>
      </c>
      <c r="E657" s="36">
        <v>450</v>
      </c>
      <c r="F657" s="36" t="str">
        <f t="shared" si="40"/>
        <v>200-500</v>
      </c>
      <c r="G657" s="27">
        <v>0.22</v>
      </c>
      <c r="H657" s="27" t="str">
        <f t="shared" si="41"/>
        <v>10-25%</v>
      </c>
      <c r="I657" s="14" t="str">
        <f>IF(G657&lt;0.5,"&lt;50%","&gt;=50%")</f>
        <v>&lt;50%</v>
      </c>
      <c r="J657" s="21">
        <v>4.0999999999999996</v>
      </c>
      <c r="K657" s="7">
        <v>18656</v>
      </c>
      <c r="L657" s="7">
        <f t="shared" si="42"/>
        <v>2</v>
      </c>
      <c r="M657" s="6" t="s">
        <v>4088</v>
      </c>
      <c r="N657" s="6" t="s">
        <v>4089</v>
      </c>
      <c r="O657" s="6" t="s">
        <v>4090</v>
      </c>
      <c r="P657" s="6" t="s">
        <v>4091</v>
      </c>
      <c r="Q657" s="6" t="str">
        <f>IFERROR(LEFT(C657, FIND("|",C657)-1),C657)</f>
        <v>Computers&amp;Accessories</v>
      </c>
      <c r="R657" s="41">
        <f>E657*K657</f>
        <v>8395200</v>
      </c>
      <c r="S657" s="31">
        <f t="shared" si="43"/>
        <v>76489.599999999991</v>
      </c>
      <c r="T657" s="6" t="str">
        <f>TRIM(RIGHT(C657,LEN(C657)-FIND("@",SUBSTITUTE(C657,"|","@",LEN(C657)-LEN(SUBSTITUTE(C657,"|",""))))))</f>
        <v>PenDrives</v>
      </c>
      <c r="U657" s="33">
        <v>450</v>
      </c>
    </row>
    <row r="658" spans="1:21">
      <c r="A658" s="5" t="s">
        <v>7189</v>
      </c>
      <c r="B658" s="6" t="s">
        <v>7190</v>
      </c>
      <c r="C658" s="6" t="s">
        <v>7191</v>
      </c>
      <c r="D658" s="24">
        <v>279</v>
      </c>
      <c r="E658" s="36">
        <v>699</v>
      </c>
      <c r="F658" s="36" t="str">
        <f t="shared" si="40"/>
        <v>&gt;500</v>
      </c>
      <c r="G658" s="27">
        <v>0.6</v>
      </c>
      <c r="H658" s="27" t="str">
        <f t="shared" si="41"/>
        <v>&gt;50%</v>
      </c>
      <c r="I658" s="14" t="str">
        <f>IF(G658&lt;0.5,"&lt;50%","&gt;=50%")</f>
        <v>&gt;=50%</v>
      </c>
      <c r="J658" s="21">
        <v>4.3</v>
      </c>
      <c r="K658" s="7">
        <v>2326</v>
      </c>
      <c r="L658" s="7">
        <f t="shared" si="42"/>
        <v>2</v>
      </c>
      <c r="M658" s="6" t="s">
        <v>7192</v>
      </c>
      <c r="N658" s="6" t="s">
        <v>7193</v>
      </c>
      <c r="O658" s="6" t="s">
        <v>7194</v>
      </c>
      <c r="P658" s="6" t="s">
        <v>7195</v>
      </c>
      <c r="Q658" s="6" t="str">
        <f>IFERROR(LEFT(C658, FIND("|",C658)-1),C658)</f>
        <v>Home&amp;Kitchen</v>
      </c>
      <c r="R658" s="41">
        <f>E658*K658</f>
        <v>1625874</v>
      </c>
      <c r="S658" s="31">
        <f t="shared" si="43"/>
        <v>10001.799999999999</v>
      </c>
      <c r="T658" s="6" t="str">
        <f>TRIM(RIGHT(C658,LEN(C658)-FIND("@",SUBSTITUTE(C658,"|","@",LEN(C658)-LEN(SUBSTITUTE(C658,"|",""))))))</f>
        <v>MeasuringSpoons</v>
      </c>
      <c r="U658" s="33">
        <v>699</v>
      </c>
    </row>
    <row r="659" spans="1:21">
      <c r="A659" s="5" t="s">
        <v>3931</v>
      </c>
      <c r="B659" s="6" t="s">
        <v>3932</v>
      </c>
      <c r="C659" s="6" t="s">
        <v>3630</v>
      </c>
      <c r="D659" s="24">
        <v>999</v>
      </c>
      <c r="E659" s="36">
        <v>2490</v>
      </c>
      <c r="F659" s="36" t="str">
        <f t="shared" si="40"/>
        <v>&gt;500</v>
      </c>
      <c r="G659" s="27">
        <v>0.6</v>
      </c>
      <c r="H659" s="27" t="str">
        <f t="shared" si="41"/>
        <v>&gt;50%</v>
      </c>
      <c r="I659" s="14" t="str">
        <f>IF(G659&lt;0.5,"&lt;50%","&gt;=50%")</f>
        <v>&gt;=50%</v>
      </c>
      <c r="J659" s="21">
        <v>4.0999999999999996</v>
      </c>
      <c r="K659" s="7">
        <v>18331</v>
      </c>
      <c r="L659" s="7">
        <f t="shared" si="42"/>
        <v>2</v>
      </c>
      <c r="M659" s="6" t="s">
        <v>3933</v>
      </c>
      <c r="N659" s="6" t="s">
        <v>3934</v>
      </c>
      <c r="O659" s="6" t="s">
        <v>3935</v>
      </c>
      <c r="P659" s="6" t="s">
        <v>3936</v>
      </c>
      <c r="Q659" s="6" t="str">
        <f>IFERROR(LEFT(C659, FIND("|",C659)-1),C659)</f>
        <v>Electronics</v>
      </c>
      <c r="R659" s="41">
        <f>E659*K659</f>
        <v>45644190</v>
      </c>
      <c r="S659" s="31">
        <f t="shared" si="43"/>
        <v>75157.099999999991</v>
      </c>
      <c r="T659" s="6" t="str">
        <f>TRIM(RIGHT(C659,LEN(C659)-FIND("@",SUBSTITUTE(C659,"|","@",LEN(C659)-LEN(SUBSTITUTE(C659,"|",""))))))</f>
        <v>OutdoorSpeakers</v>
      </c>
      <c r="U659" s="33">
        <v>2490</v>
      </c>
    </row>
    <row r="660" spans="1:21">
      <c r="A660" s="5" t="s">
        <v>2867</v>
      </c>
      <c r="B660" s="6" t="s">
        <v>2868</v>
      </c>
      <c r="C660" s="6" t="s">
        <v>1834</v>
      </c>
      <c r="D660" s="24">
        <v>1299</v>
      </c>
      <c r="E660" s="36">
        <v>2990</v>
      </c>
      <c r="F660" s="36" t="str">
        <f t="shared" si="40"/>
        <v>&gt;500</v>
      </c>
      <c r="G660" s="27">
        <v>0.56999999999999995</v>
      </c>
      <c r="H660" s="27" t="str">
        <f t="shared" si="41"/>
        <v>&gt;50%</v>
      </c>
      <c r="I660" s="14" t="str">
        <f>IF(G660&lt;0.5,"&lt;50%","&gt;=50%")</f>
        <v>&gt;=50%</v>
      </c>
      <c r="J660" s="21">
        <v>3.8</v>
      </c>
      <c r="K660" s="7">
        <v>180998</v>
      </c>
      <c r="L660" s="7">
        <f t="shared" si="42"/>
        <v>2</v>
      </c>
      <c r="M660" s="6" t="s">
        <v>2869</v>
      </c>
      <c r="N660" s="6" t="s">
        <v>2870</v>
      </c>
      <c r="O660" s="6" t="s">
        <v>2871</v>
      </c>
      <c r="P660" s="6" t="s">
        <v>2872</v>
      </c>
      <c r="Q660" s="6" t="str">
        <f>IFERROR(LEFT(C660, FIND("|",C660)-1),C660)</f>
        <v>Electronics</v>
      </c>
      <c r="R660" s="41">
        <f>E660*K660</f>
        <v>541184020</v>
      </c>
      <c r="S660" s="31">
        <f t="shared" si="43"/>
        <v>687792.4</v>
      </c>
      <c r="T660" s="6" t="str">
        <f>TRIM(RIGHT(C660,LEN(C660)-FIND("@",SUBSTITUTE(C660,"|","@",LEN(C660)-LEN(SUBSTITUTE(C660,"|",""))))))</f>
        <v>In-Ear</v>
      </c>
      <c r="U660" s="33">
        <v>2990</v>
      </c>
    </row>
    <row r="661" spans="1:21">
      <c r="A661" s="5" t="s">
        <v>6130</v>
      </c>
      <c r="B661" s="6" t="s">
        <v>6131</v>
      </c>
      <c r="C661" s="6" t="s">
        <v>6132</v>
      </c>
      <c r="D661" s="24">
        <v>474</v>
      </c>
      <c r="E661" s="36">
        <v>1299</v>
      </c>
      <c r="F661" s="36" t="str">
        <f t="shared" si="40"/>
        <v>&gt;500</v>
      </c>
      <c r="G661" s="27">
        <v>0.64</v>
      </c>
      <c r="H661" s="27" t="str">
        <f t="shared" si="41"/>
        <v>&gt;50%</v>
      </c>
      <c r="I661" s="14" t="str">
        <f>IF(G661&lt;0.5,"&lt;50%","&gt;=50%")</f>
        <v>&gt;=50%</v>
      </c>
      <c r="J661" s="21">
        <v>4.0999999999999996</v>
      </c>
      <c r="K661" s="7">
        <v>550</v>
      </c>
      <c r="L661" s="7">
        <f t="shared" si="42"/>
        <v>1</v>
      </c>
      <c r="M661" s="6" t="s">
        <v>6133</v>
      </c>
      <c r="N661" s="6" t="s">
        <v>6134</v>
      </c>
      <c r="O661" s="6" t="s">
        <v>6135</v>
      </c>
      <c r="P661" s="6" t="s">
        <v>6136</v>
      </c>
      <c r="Q661" s="6" t="str">
        <f>IFERROR(LEFT(C661, FIND("|",C661)-1),C661)</f>
        <v>Home&amp;Kitchen</v>
      </c>
      <c r="R661" s="41">
        <f>E661*K661</f>
        <v>714450</v>
      </c>
      <c r="S661" s="31">
        <f t="shared" si="43"/>
        <v>2255</v>
      </c>
      <c r="T661" s="6" t="str">
        <f>TRIM(RIGHT(C661,LEN(C661)-FIND("@",SUBSTITUTE(C661,"|","@",LEN(C661)-LEN(SUBSTITUTE(C661,"|",""))))))</f>
        <v>HandMixers</v>
      </c>
      <c r="U661" s="33">
        <v>1299</v>
      </c>
    </row>
    <row r="662" spans="1:21">
      <c r="A662" s="5" t="s">
        <v>2579</v>
      </c>
      <c r="B662" s="6" t="s">
        <v>2580</v>
      </c>
      <c r="C662" s="6" t="s">
        <v>1781</v>
      </c>
      <c r="D662" s="24">
        <v>2179</v>
      </c>
      <c r="E662" s="36">
        <v>3999</v>
      </c>
      <c r="F662" s="36" t="str">
        <f t="shared" si="40"/>
        <v>&gt;500</v>
      </c>
      <c r="G662" s="27">
        <v>0.46</v>
      </c>
      <c r="H662" s="27" t="str">
        <f t="shared" si="41"/>
        <v>25-50%</v>
      </c>
      <c r="I662" s="14" t="str">
        <f>IF(G662&lt;0.5,"&lt;50%","&gt;=50%")</f>
        <v>&lt;50%</v>
      </c>
      <c r="J662" s="21">
        <v>4</v>
      </c>
      <c r="K662" s="7">
        <v>8380</v>
      </c>
      <c r="L662" s="7">
        <f t="shared" si="42"/>
        <v>2</v>
      </c>
      <c r="M662" s="6" t="s">
        <v>2581</v>
      </c>
      <c r="N662" s="6" t="s">
        <v>2582</v>
      </c>
      <c r="O662" s="6" t="s">
        <v>2583</v>
      </c>
      <c r="P662" s="6" t="s">
        <v>2584</v>
      </c>
      <c r="Q662" s="6" t="str">
        <f>IFERROR(LEFT(C662, FIND("|",C662)-1),C662)</f>
        <v>Electronics</v>
      </c>
      <c r="R662" s="41">
        <f>E662*K662</f>
        <v>33511620</v>
      </c>
      <c r="S662" s="31">
        <f t="shared" si="43"/>
        <v>33520</v>
      </c>
      <c r="T662" s="6" t="str">
        <f>TRIM(RIGHT(C662,LEN(C662)-FIND("@",SUBSTITUTE(C662,"|","@",LEN(C662)-LEN(SUBSTITUTE(C662,"|",""))))))</f>
        <v>PowerBanks</v>
      </c>
      <c r="U662" s="33">
        <v>3999</v>
      </c>
    </row>
    <row r="663" spans="1:21">
      <c r="A663" s="5" t="s">
        <v>7159</v>
      </c>
      <c r="B663" s="6" t="s">
        <v>7160</v>
      </c>
      <c r="C663" s="6" t="s">
        <v>5692</v>
      </c>
      <c r="D663" s="24">
        <v>499</v>
      </c>
      <c r="E663" s="36">
        <v>999</v>
      </c>
      <c r="F663" s="36" t="str">
        <f t="shared" si="40"/>
        <v>&gt;500</v>
      </c>
      <c r="G663" s="27">
        <v>0.5</v>
      </c>
      <c r="H663" s="27" t="str">
        <f t="shared" si="41"/>
        <v>&gt;50%</v>
      </c>
      <c r="I663" s="14" t="str">
        <f>IF(G663&lt;0.5,"&lt;50%","&gt;=50%")</f>
        <v>&gt;=50%</v>
      </c>
      <c r="J663" s="21">
        <v>4.3</v>
      </c>
      <c r="K663" s="7">
        <v>1436</v>
      </c>
      <c r="L663" s="7">
        <f t="shared" si="42"/>
        <v>2</v>
      </c>
      <c r="M663" s="6" t="s">
        <v>7161</v>
      </c>
      <c r="N663" s="6" t="s">
        <v>7162</v>
      </c>
      <c r="O663" s="6" t="s">
        <v>7163</v>
      </c>
      <c r="P663" s="6" t="s">
        <v>7164</v>
      </c>
      <c r="Q663" s="6" t="str">
        <f>IFERROR(LEFT(C663, FIND("|",C663)-1),C663)</f>
        <v>Home&amp;Kitchen</v>
      </c>
      <c r="R663" s="41">
        <f>E663*K663</f>
        <v>1434564</v>
      </c>
      <c r="S663" s="31">
        <f t="shared" si="43"/>
        <v>6174.8</v>
      </c>
      <c r="T663" s="6" t="str">
        <f>TRIM(RIGHT(C663,LEN(C663)-FIND("@",SUBSTITUTE(C663,"|","@",LEN(C663)-LEN(SUBSTITUTE(C663,"|",""))))))</f>
        <v>WaterPurifierAccessories</v>
      </c>
      <c r="U663" s="33">
        <v>999</v>
      </c>
    </row>
    <row r="664" spans="1:21">
      <c r="A664" s="5" t="s">
        <v>2367</v>
      </c>
      <c r="B664" s="6" t="s">
        <v>2368</v>
      </c>
      <c r="C664" s="6" t="s">
        <v>2291</v>
      </c>
      <c r="D664" s="24">
        <v>349</v>
      </c>
      <c r="E664" s="36">
        <v>999</v>
      </c>
      <c r="F664" s="36" t="str">
        <f t="shared" si="40"/>
        <v>&gt;500</v>
      </c>
      <c r="G664" s="27">
        <v>0.65</v>
      </c>
      <c r="H664" s="27" t="str">
        <f t="shared" si="41"/>
        <v>&gt;50%</v>
      </c>
      <c r="I664" s="14" t="str">
        <f>IF(G664&lt;0.5,"&lt;50%","&gt;=50%")</f>
        <v>&gt;=50%</v>
      </c>
      <c r="J664" s="21">
        <v>3.8</v>
      </c>
      <c r="K664" s="7">
        <v>16557</v>
      </c>
      <c r="L664" s="7">
        <f t="shared" si="42"/>
        <v>2</v>
      </c>
      <c r="M664" s="6" t="s">
        <v>2369</v>
      </c>
      <c r="N664" s="6" t="s">
        <v>2370</v>
      </c>
      <c r="O664" s="6" t="s">
        <v>2371</v>
      </c>
      <c r="P664" s="6" t="s">
        <v>2372</v>
      </c>
      <c r="Q664" s="6" t="str">
        <f>IFERROR(LEFT(C664, FIND("|",C664)-1),C664)</f>
        <v>Electronics</v>
      </c>
      <c r="R664" s="41">
        <f>E664*K664</f>
        <v>16540443</v>
      </c>
      <c r="S664" s="31">
        <f t="shared" si="43"/>
        <v>62916.6</v>
      </c>
      <c r="T664" s="6" t="str">
        <f>TRIM(RIGHT(C664,LEN(C664)-FIND("@",SUBSTITUTE(C664,"|","@",LEN(C664)-LEN(SUBSTITUTE(C664,"|",""))))))</f>
        <v>StylusPens</v>
      </c>
      <c r="U664" s="33">
        <v>999</v>
      </c>
    </row>
    <row r="665" spans="1:21">
      <c r="A665" s="5" t="s">
        <v>2374</v>
      </c>
      <c r="B665" s="6" t="s">
        <v>2375</v>
      </c>
      <c r="C665" s="6" t="s">
        <v>2291</v>
      </c>
      <c r="D665" s="24">
        <v>349</v>
      </c>
      <c r="E665" s="36">
        <v>999</v>
      </c>
      <c r="F665" s="36" t="str">
        <f t="shared" si="40"/>
        <v>&gt;500</v>
      </c>
      <c r="G665" s="27">
        <v>0.65</v>
      </c>
      <c r="H665" s="27" t="str">
        <f t="shared" si="41"/>
        <v>&gt;50%</v>
      </c>
      <c r="I665" s="14" t="str">
        <f>IF(G665&lt;0.5,"&lt;50%","&gt;=50%")</f>
        <v>&gt;=50%</v>
      </c>
      <c r="J665" s="21">
        <v>3.8</v>
      </c>
      <c r="K665" s="7">
        <v>16557</v>
      </c>
      <c r="L665" s="7">
        <f t="shared" si="42"/>
        <v>2</v>
      </c>
      <c r="M665" s="6" t="s">
        <v>2376</v>
      </c>
      <c r="N665" s="6" t="s">
        <v>2370</v>
      </c>
      <c r="O665" s="6" t="s">
        <v>2371</v>
      </c>
      <c r="P665" s="6" t="s">
        <v>2372</v>
      </c>
      <c r="Q665" s="6" t="str">
        <f>IFERROR(LEFT(C665, FIND("|",C665)-1),C665)</f>
        <v>Electronics</v>
      </c>
      <c r="R665" s="41">
        <f>E665*K665</f>
        <v>16540443</v>
      </c>
      <c r="S665" s="31">
        <f t="shared" si="43"/>
        <v>62916.6</v>
      </c>
      <c r="T665" s="6" t="str">
        <f>TRIM(RIGHT(C665,LEN(C665)-FIND("@",SUBSTITUTE(C665,"|","@",LEN(C665)-LEN(SUBSTITUTE(C665,"|",""))))))</f>
        <v>StylusPens</v>
      </c>
      <c r="U665" s="33">
        <v>999</v>
      </c>
    </row>
    <row r="666" spans="1:21">
      <c r="A666" s="5" t="s">
        <v>4128</v>
      </c>
      <c r="B666" s="6" t="s">
        <v>4129</v>
      </c>
      <c r="C666" s="6" t="s">
        <v>4130</v>
      </c>
      <c r="D666" s="24">
        <v>849</v>
      </c>
      <c r="E666" s="36">
        <v>1499</v>
      </c>
      <c r="F666" s="36" t="str">
        <f t="shared" si="40"/>
        <v>&gt;500</v>
      </c>
      <c r="G666" s="27">
        <v>0.43</v>
      </c>
      <c r="H666" s="27" t="str">
        <f t="shared" si="41"/>
        <v>25-50%</v>
      </c>
      <c r="I666" s="14" t="str">
        <f>IF(G666&lt;0.5,"&lt;50%","&gt;=50%")</f>
        <v>&lt;50%</v>
      </c>
      <c r="J666" s="21">
        <v>4</v>
      </c>
      <c r="K666" s="7">
        <v>7352</v>
      </c>
      <c r="L666" s="7">
        <f t="shared" si="42"/>
        <v>2</v>
      </c>
      <c r="M666" s="6" t="s">
        <v>4131</v>
      </c>
      <c r="N666" s="6" t="s">
        <v>4132</v>
      </c>
      <c r="O666" s="6" t="s">
        <v>4133</v>
      </c>
      <c r="P666" s="6" t="s">
        <v>4134</v>
      </c>
      <c r="Q666" s="6" t="str">
        <f>IFERROR(LEFT(C666, FIND("|",C666)-1),C666)</f>
        <v>Computers&amp;Accessories</v>
      </c>
      <c r="R666" s="41">
        <f>E666*K666</f>
        <v>11020648</v>
      </c>
      <c r="S666" s="31">
        <f t="shared" si="43"/>
        <v>29408</v>
      </c>
      <c r="T666" s="6" t="str">
        <f>TRIM(RIGHT(C666,LEN(C666)-FIND("@",SUBSTITUTE(C666,"|","@",LEN(C666)-LEN(SUBSTITUTE(C666,"|",""))))))</f>
        <v>PCSpeakers</v>
      </c>
      <c r="U666" s="33">
        <v>1499</v>
      </c>
    </row>
    <row r="667" spans="1:21">
      <c r="A667" s="5" t="s">
        <v>5125</v>
      </c>
      <c r="B667" s="6" t="s">
        <v>5126</v>
      </c>
      <c r="C667" s="6" t="s">
        <v>5127</v>
      </c>
      <c r="D667" s="24">
        <v>1290</v>
      </c>
      <c r="E667" s="36">
        <v>2500</v>
      </c>
      <c r="F667" s="36" t="str">
        <f t="shared" si="40"/>
        <v>&gt;500</v>
      </c>
      <c r="G667" s="27">
        <v>0.48</v>
      </c>
      <c r="H667" s="27" t="str">
        <f t="shared" si="41"/>
        <v>25-50%</v>
      </c>
      <c r="I667" s="14" t="str">
        <f>IF(G667&lt;0.5,"&lt;50%","&gt;=50%")</f>
        <v>&lt;50%</v>
      </c>
      <c r="J667" s="21">
        <v>4</v>
      </c>
      <c r="K667" s="7">
        <v>6530</v>
      </c>
      <c r="L667" s="7">
        <f t="shared" si="42"/>
        <v>2</v>
      </c>
      <c r="M667" s="6" t="s">
        <v>5128</v>
      </c>
      <c r="N667" s="6" t="s">
        <v>5129</v>
      </c>
      <c r="O667" s="6" t="s">
        <v>5130</v>
      </c>
      <c r="P667" s="6" t="s">
        <v>5131</v>
      </c>
      <c r="Q667" s="6" t="str">
        <f>IFERROR(LEFT(C667, FIND("|",C667)-1),C667)</f>
        <v>Home&amp;Kitchen</v>
      </c>
      <c r="R667" s="41">
        <f>E667*K667</f>
        <v>16325000</v>
      </c>
      <c r="S667" s="31">
        <f t="shared" si="43"/>
        <v>26120</v>
      </c>
      <c r="T667" s="6" t="str">
        <f>TRIM(RIGHT(C667,LEN(C667)-FIND("@",SUBSTITUTE(C667,"|","@",LEN(C667)-LEN(SUBSTITUTE(C667,"|",""))))))</f>
        <v>MixerGrinders</v>
      </c>
      <c r="U667" s="33">
        <v>2500</v>
      </c>
    </row>
    <row r="668" spans="1:21">
      <c r="A668" s="5" t="s">
        <v>4054</v>
      </c>
      <c r="B668" s="6" t="s">
        <v>4055</v>
      </c>
      <c r="C668" s="6" t="s">
        <v>4056</v>
      </c>
      <c r="D668" s="24">
        <v>2099</v>
      </c>
      <c r="E668" s="36">
        <v>3250</v>
      </c>
      <c r="F668" s="36" t="str">
        <f t="shared" si="40"/>
        <v>&gt;500</v>
      </c>
      <c r="G668" s="27">
        <v>0.35</v>
      </c>
      <c r="H668" s="27" t="str">
        <f t="shared" si="41"/>
        <v>25-50%</v>
      </c>
      <c r="I668" s="14" t="str">
        <f>IF(G668&lt;0.5,"&lt;50%","&gt;=50%")</f>
        <v>&lt;50%</v>
      </c>
      <c r="J668" s="21">
        <v>3.8</v>
      </c>
      <c r="K668" s="7">
        <v>11213</v>
      </c>
      <c r="L668" s="7">
        <f t="shared" si="42"/>
        <v>2</v>
      </c>
      <c r="M668" s="6" t="s">
        <v>4057</v>
      </c>
      <c r="N668" s="6" t="s">
        <v>4058</v>
      </c>
      <c r="O668" s="6" t="s">
        <v>4059</v>
      </c>
      <c r="P668" s="6" t="s">
        <v>4060</v>
      </c>
      <c r="Q668" s="6" t="str">
        <f>IFERROR(LEFT(C668, FIND("|",C668)-1),C668)</f>
        <v>Computers&amp;Accessories</v>
      </c>
      <c r="R668" s="41">
        <f>E668*K668</f>
        <v>36442250</v>
      </c>
      <c r="S668" s="31">
        <f t="shared" si="43"/>
        <v>42609.4</v>
      </c>
      <c r="T668" s="6" t="str">
        <f>TRIM(RIGHT(C668,LEN(C668)-FIND("@",SUBSTITUTE(C668,"|","@",LEN(C668)-LEN(SUBSTITUTE(C668,"|",""))))))</f>
        <v>DataCards&amp;Dongles</v>
      </c>
      <c r="U668" s="33">
        <v>3250</v>
      </c>
    </row>
    <row r="669" spans="1:21">
      <c r="A669" s="5" t="s">
        <v>4399</v>
      </c>
      <c r="B669" s="6" t="s">
        <v>4400</v>
      </c>
      <c r="C669" s="6" t="s">
        <v>2291</v>
      </c>
      <c r="D669" s="24">
        <v>2025</v>
      </c>
      <c r="E669" s="36">
        <v>5999</v>
      </c>
      <c r="F669" s="36" t="str">
        <f t="shared" si="40"/>
        <v>&gt;500</v>
      </c>
      <c r="G669" s="27">
        <v>0.66</v>
      </c>
      <c r="H669" s="27" t="str">
        <f t="shared" si="41"/>
        <v>&gt;50%</v>
      </c>
      <c r="I669" s="14" t="str">
        <f>IF(G669&lt;0.5,"&lt;50%","&gt;=50%")</f>
        <v>&gt;=50%</v>
      </c>
      <c r="J669" s="21">
        <v>4.2</v>
      </c>
      <c r="K669" s="7">
        <v>6233</v>
      </c>
      <c r="L669" s="7">
        <f t="shared" si="42"/>
        <v>2</v>
      </c>
      <c r="M669" s="6" t="s">
        <v>4401</v>
      </c>
      <c r="N669" s="6" t="s">
        <v>4402</v>
      </c>
      <c r="O669" s="6" t="s">
        <v>4403</v>
      </c>
      <c r="P669" s="6" t="s">
        <v>4404</v>
      </c>
      <c r="Q669" s="6" t="str">
        <f>IFERROR(LEFT(C669, FIND("|",C669)-1),C669)</f>
        <v>Electronics</v>
      </c>
      <c r="R669" s="41">
        <f>E669*K669</f>
        <v>37391767</v>
      </c>
      <c r="S669" s="31">
        <f t="shared" si="43"/>
        <v>26178.600000000002</v>
      </c>
      <c r="T669" s="6" t="str">
        <f>TRIM(RIGHT(C669,LEN(C669)-FIND("@",SUBSTITUTE(C669,"|","@",LEN(C669)-LEN(SUBSTITUTE(C669,"|",""))))))</f>
        <v>StylusPens</v>
      </c>
      <c r="U669" s="33">
        <v>5999</v>
      </c>
    </row>
    <row r="670" spans="1:21">
      <c r="A670" s="5" t="s">
        <v>7146</v>
      </c>
      <c r="B670" s="6" t="s">
        <v>7147</v>
      </c>
      <c r="C670" s="6" t="s">
        <v>5679</v>
      </c>
      <c r="D670" s="24">
        <v>293</v>
      </c>
      <c r="E670" s="36">
        <v>499</v>
      </c>
      <c r="F670" s="36" t="str">
        <f t="shared" si="40"/>
        <v>200-500</v>
      </c>
      <c r="G670" s="27">
        <v>0.41</v>
      </c>
      <c r="H670" s="27" t="str">
        <f t="shared" si="41"/>
        <v>25-50%</v>
      </c>
      <c r="I670" s="14" t="str">
        <f>IF(G670&lt;0.5,"&lt;50%","&gt;=50%")</f>
        <v>&lt;50%</v>
      </c>
      <c r="J670" s="21">
        <v>4.0999999999999996</v>
      </c>
      <c r="K670" s="7">
        <v>1456</v>
      </c>
      <c r="L670" s="7">
        <f t="shared" si="42"/>
        <v>2</v>
      </c>
      <c r="M670" s="6" t="s">
        <v>7148</v>
      </c>
      <c r="N670" s="6" t="s">
        <v>7149</v>
      </c>
      <c r="O670" s="6" t="s">
        <v>7150</v>
      </c>
      <c r="P670" s="6" t="s">
        <v>7151</v>
      </c>
      <c r="Q670" s="6" t="str">
        <f>IFERROR(LEFT(C670, FIND("|",C670)-1),C670)</f>
        <v>Home&amp;Kitchen</v>
      </c>
      <c r="R670" s="41">
        <f>E670*K670</f>
        <v>726544</v>
      </c>
      <c r="S670" s="31">
        <f t="shared" si="43"/>
        <v>5969.5999999999995</v>
      </c>
      <c r="T670" s="6" t="str">
        <f>TRIM(RIGHT(C670,LEN(C670)-FIND("@",SUBSTITUTE(C670,"|","@",LEN(C670)-LEN(SUBSTITUTE(C670,"|",""))))))</f>
        <v>DripCoffeeMachines</v>
      </c>
      <c r="U670" s="33">
        <v>499</v>
      </c>
    </row>
    <row r="671" spans="1:21">
      <c r="A671" s="5" t="s">
        <v>718</v>
      </c>
      <c r="B671" s="6" t="s">
        <v>719</v>
      </c>
      <c r="C671" s="6" t="s">
        <v>720</v>
      </c>
      <c r="D671" s="24">
        <v>349</v>
      </c>
      <c r="E671" s="36">
        <v>1299</v>
      </c>
      <c r="F671" s="36" t="str">
        <f t="shared" si="40"/>
        <v>&gt;500</v>
      </c>
      <c r="G671" s="27">
        <v>0.73</v>
      </c>
      <c r="H671" s="27" t="str">
        <f t="shared" si="41"/>
        <v>&gt;50%</v>
      </c>
      <c r="I671" s="14" t="str">
        <f>IF(G671&lt;0.5,"&lt;50%","&gt;=50%")</f>
        <v>&gt;=50%</v>
      </c>
      <c r="J671" s="21">
        <v>4</v>
      </c>
      <c r="K671" s="7">
        <v>3295</v>
      </c>
      <c r="L671" s="7">
        <f t="shared" si="42"/>
        <v>2</v>
      </c>
      <c r="M671" s="6" t="s">
        <v>721</v>
      </c>
      <c r="N671" s="6" t="s">
        <v>722</v>
      </c>
      <c r="O671" s="6" t="s">
        <v>723</v>
      </c>
      <c r="P671" s="6" t="s">
        <v>724</v>
      </c>
      <c r="Q671" s="6" t="str">
        <f>IFERROR(LEFT(C671, FIND("|",C671)-1),C671)</f>
        <v>Electronics</v>
      </c>
      <c r="R671" s="41">
        <f>E671*K671</f>
        <v>4280205</v>
      </c>
      <c r="S671" s="31">
        <f t="shared" si="43"/>
        <v>13180</v>
      </c>
      <c r="T671" s="6" t="str">
        <f>TRIM(RIGHT(C671,LEN(C671)-FIND("@",SUBSTITUTE(C671,"|","@",LEN(C671)-LEN(SUBSTITUTE(C671,"|",""))))))</f>
        <v>Mounts</v>
      </c>
      <c r="U671" s="33">
        <v>1299</v>
      </c>
    </row>
    <row r="672" spans="1:21">
      <c r="A672" s="5" t="s">
        <v>2613</v>
      </c>
      <c r="B672" s="6" t="s">
        <v>2614</v>
      </c>
      <c r="C672" s="6" t="s">
        <v>1808</v>
      </c>
      <c r="D672" s="24">
        <v>649</v>
      </c>
      <c r="E672" s="36">
        <v>2400</v>
      </c>
      <c r="F672" s="36" t="str">
        <f t="shared" si="40"/>
        <v>&gt;500</v>
      </c>
      <c r="G672" s="27">
        <v>0.73</v>
      </c>
      <c r="H672" s="27" t="str">
        <f t="shared" si="41"/>
        <v>&gt;50%</v>
      </c>
      <c r="I672" s="14" t="str">
        <f>IF(G672&lt;0.5,"&lt;50%","&gt;=50%")</f>
        <v>&gt;=50%</v>
      </c>
      <c r="J672" s="21">
        <v>4.4000000000000004</v>
      </c>
      <c r="K672" s="7">
        <v>67260</v>
      </c>
      <c r="L672" s="7">
        <f t="shared" si="42"/>
        <v>2</v>
      </c>
      <c r="M672" s="6" t="s">
        <v>2615</v>
      </c>
      <c r="N672" s="6" t="s">
        <v>1810</v>
      </c>
      <c r="O672" s="6" t="s">
        <v>1811</v>
      </c>
      <c r="P672" s="6" t="s">
        <v>1812</v>
      </c>
      <c r="Q672" s="6" t="str">
        <f>IFERROR(LEFT(C672, FIND("|",C672)-1),C672)</f>
        <v>Electronics</v>
      </c>
      <c r="R672" s="41">
        <f>E672*K672</f>
        <v>161424000</v>
      </c>
      <c r="S672" s="31">
        <f t="shared" si="43"/>
        <v>295944</v>
      </c>
      <c r="T672" s="6" t="str">
        <f>TRIM(RIGHT(C672,LEN(C672)-FIND("@",SUBSTITUTE(C672,"|","@",LEN(C672)-LEN(SUBSTITUTE(C672,"|",""))))))</f>
        <v>MicroSD</v>
      </c>
      <c r="U672" s="33">
        <v>2400</v>
      </c>
    </row>
    <row r="673" spans="1:21">
      <c r="A673" s="5" t="s">
        <v>1915</v>
      </c>
      <c r="B673" s="6" t="s">
        <v>1916</v>
      </c>
      <c r="C673" s="6" t="s">
        <v>1808</v>
      </c>
      <c r="D673" s="24">
        <v>369</v>
      </c>
      <c r="E673" s="36">
        <v>700</v>
      </c>
      <c r="F673" s="36" t="str">
        <f t="shared" si="40"/>
        <v>&gt;500</v>
      </c>
      <c r="G673" s="27">
        <v>0.47</v>
      </c>
      <c r="H673" s="27" t="str">
        <f t="shared" si="41"/>
        <v>25-50%</v>
      </c>
      <c r="I673" s="14" t="str">
        <f>IF(G673&lt;0.5,"&lt;50%","&gt;=50%")</f>
        <v>&lt;50%</v>
      </c>
      <c r="J673" s="21">
        <v>4.4000000000000004</v>
      </c>
      <c r="K673" s="7">
        <v>67259</v>
      </c>
      <c r="L673" s="7">
        <f t="shared" si="42"/>
        <v>2</v>
      </c>
      <c r="M673" s="6" t="s">
        <v>1917</v>
      </c>
      <c r="N673" s="6" t="s">
        <v>1810</v>
      </c>
      <c r="O673" s="6" t="s">
        <v>1811</v>
      </c>
      <c r="P673" s="6" t="s">
        <v>1812</v>
      </c>
      <c r="Q673" s="6" t="str">
        <f>IFERROR(LEFT(C673, FIND("|",C673)-1),C673)</f>
        <v>Electronics</v>
      </c>
      <c r="R673" s="41">
        <f>E673*K673</f>
        <v>47081300</v>
      </c>
      <c r="S673" s="31">
        <f t="shared" si="43"/>
        <v>295939.60000000003</v>
      </c>
      <c r="T673" s="6" t="str">
        <f>TRIM(RIGHT(C673,LEN(C673)-FIND("@",SUBSTITUTE(C673,"|","@",LEN(C673)-LEN(SUBSTITUTE(C673,"|",""))))))</f>
        <v>MicroSD</v>
      </c>
      <c r="U673" s="33">
        <v>700</v>
      </c>
    </row>
    <row r="674" spans="1:21">
      <c r="A674" s="5" t="s">
        <v>7705</v>
      </c>
      <c r="B674" s="6" t="s">
        <v>7706</v>
      </c>
      <c r="C674" s="6" t="s">
        <v>5692</v>
      </c>
      <c r="D674" s="24">
        <v>379</v>
      </c>
      <c r="E674" s="36">
        <v>919</v>
      </c>
      <c r="F674" s="36" t="str">
        <f t="shared" si="40"/>
        <v>&gt;500</v>
      </c>
      <c r="G674" s="27">
        <v>0.59</v>
      </c>
      <c r="H674" s="27" t="str">
        <f t="shared" si="41"/>
        <v>&gt;50%</v>
      </c>
      <c r="I674" s="14" t="str">
        <f>IF(G674&lt;0.5,"&lt;50%","&gt;=50%")</f>
        <v>&gt;=50%</v>
      </c>
      <c r="J674" s="21">
        <v>4</v>
      </c>
      <c r="K674" s="7">
        <v>1090</v>
      </c>
      <c r="L674" s="7">
        <f t="shared" si="42"/>
        <v>2</v>
      </c>
      <c r="M674" s="6" t="s">
        <v>7707</v>
      </c>
      <c r="N674" s="6" t="s">
        <v>7708</v>
      </c>
      <c r="O674" s="6" t="s">
        <v>7709</v>
      </c>
      <c r="P674" s="6" t="s">
        <v>7710</v>
      </c>
      <c r="Q674" s="6" t="str">
        <f>IFERROR(LEFT(C674, FIND("|",C674)-1),C674)</f>
        <v>Home&amp;Kitchen</v>
      </c>
      <c r="R674" s="41">
        <f>E674*K674</f>
        <v>1001710</v>
      </c>
      <c r="S674" s="31">
        <f t="shared" si="43"/>
        <v>4360</v>
      </c>
      <c r="T674" s="6" t="str">
        <f>TRIM(RIGHT(C674,LEN(C674)-FIND("@",SUBSTITUTE(C674,"|","@",LEN(C674)-LEN(SUBSTITUTE(C674,"|",""))))))</f>
        <v>WaterPurifierAccessories</v>
      </c>
      <c r="U674" s="33">
        <v>919</v>
      </c>
    </row>
    <row r="675" spans="1:21">
      <c r="A675" s="5" t="s">
        <v>3409</v>
      </c>
      <c r="B675" s="6" t="s">
        <v>3410</v>
      </c>
      <c r="C675" s="6" t="s">
        <v>3411</v>
      </c>
      <c r="D675" s="24">
        <v>6299</v>
      </c>
      <c r="E675" s="36">
        <v>13750</v>
      </c>
      <c r="F675" s="36" t="str">
        <f t="shared" si="40"/>
        <v>&gt;500</v>
      </c>
      <c r="G675" s="27">
        <v>0.54</v>
      </c>
      <c r="H675" s="27" t="str">
        <f t="shared" si="41"/>
        <v>&gt;50%</v>
      </c>
      <c r="I675" s="14" t="str">
        <f>IF(G675&lt;0.5,"&lt;50%","&gt;=50%")</f>
        <v>&gt;=50%</v>
      </c>
      <c r="J675" s="21">
        <v>4.2</v>
      </c>
      <c r="K675" s="7">
        <v>2014</v>
      </c>
      <c r="L675" s="7">
        <f t="shared" si="42"/>
        <v>2</v>
      </c>
      <c r="M675" s="6" t="s">
        <v>3412</v>
      </c>
      <c r="N675" s="6" t="s">
        <v>3413</v>
      </c>
      <c r="O675" s="6" t="s">
        <v>3414</v>
      </c>
      <c r="P675" s="6" t="s">
        <v>3415</v>
      </c>
      <c r="Q675" s="6" t="str">
        <f>IFERROR(LEFT(C675, FIND("|",C675)-1),C675)</f>
        <v>Computers&amp;Accessories</v>
      </c>
      <c r="R675" s="41">
        <f>E675*K675</f>
        <v>27692500</v>
      </c>
      <c r="S675" s="31">
        <f t="shared" si="43"/>
        <v>8458.8000000000011</v>
      </c>
      <c r="T675" s="6" t="str">
        <f>TRIM(RIGHT(C675,LEN(C675)-FIND("@",SUBSTITUTE(C675,"|","@",LEN(C675)-LEN(SUBSTITUTE(C675,"|",""))))))</f>
        <v>Monitors</v>
      </c>
      <c r="U675" s="33">
        <v>13750</v>
      </c>
    </row>
    <row r="676" spans="1:21">
      <c r="A676" s="5" t="s">
        <v>3848</v>
      </c>
      <c r="B676" s="6" t="s">
        <v>3849</v>
      </c>
      <c r="C676" s="6" t="s">
        <v>2888</v>
      </c>
      <c r="D676" s="24">
        <v>599</v>
      </c>
      <c r="E676" s="36">
        <v>1999</v>
      </c>
      <c r="F676" s="36" t="str">
        <f t="shared" si="40"/>
        <v>&gt;500</v>
      </c>
      <c r="G676" s="27">
        <v>0.7</v>
      </c>
      <c r="H676" s="27" t="str">
        <f t="shared" si="41"/>
        <v>&gt;50%</v>
      </c>
      <c r="I676" s="14" t="str">
        <f>IF(G676&lt;0.5,"&lt;50%","&gt;=50%")</f>
        <v>&gt;=50%</v>
      </c>
      <c r="J676" s="21">
        <v>4.4000000000000004</v>
      </c>
      <c r="K676" s="7">
        <v>4736</v>
      </c>
      <c r="L676" s="7">
        <f t="shared" si="42"/>
        <v>2</v>
      </c>
      <c r="M676" s="6" t="s">
        <v>3850</v>
      </c>
      <c r="N676" s="6" t="s">
        <v>3851</v>
      </c>
      <c r="O676" s="6" t="s">
        <v>3852</v>
      </c>
      <c r="P676" s="6" t="s">
        <v>3853</v>
      </c>
      <c r="Q676" s="6" t="str">
        <f>IFERROR(LEFT(C676, FIND("|",C676)-1),C676)</f>
        <v>Computers&amp;Accessories</v>
      </c>
      <c r="R676" s="41">
        <f>E676*K676</f>
        <v>9467264</v>
      </c>
      <c r="S676" s="31">
        <f t="shared" si="43"/>
        <v>20838.400000000001</v>
      </c>
      <c r="T676" s="6" t="str">
        <f>TRIM(RIGHT(C676,LEN(C676)-FIND("@",SUBSTITUTE(C676,"|","@",LEN(C676)-LEN(SUBSTITUTE(C676,"|",""))))))</f>
        <v>NotebookComputerStands</v>
      </c>
      <c r="U676" s="33">
        <v>1999</v>
      </c>
    </row>
    <row r="677" spans="1:21">
      <c r="A677" s="5" t="s">
        <v>536</v>
      </c>
      <c r="B677" s="6" t="s">
        <v>537</v>
      </c>
      <c r="C677" s="6" t="s">
        <v>13</v>
      </c>
      <c r="D677" s="24">
        <v>345</v>
      </c>
      <c r="E677" s="36">
        <v>999</v>
      </c>
      <c r="F677" s="36" t="str">
        <f t="shared" si="40"/>
        <v>&gt;500</v>
      </c>
      <c r="G677" s="27">
        <v>0.65</v>
      </c>
      <c r="H677" s="27" t="str">
        <f t="shared" si="41"/>
        <v>&gt;50%</v>
      </c>
      <c r="I677" s="14" t="str">
        <f>IF(G677&lt;0.5,"&lt;50%","&gt;=50%")</f>
        <v>&gt;=50%</v>
      </c>
      <c r="J677" s="21">
        <v>3.7</v>
      </c>
      <c r="K677" s="7">
        <v>1097</v>
      </c>
      <c r="L677" s="7">
        <f t="shared" si="42"/>
        <v>2</v>
      </c>
      <c r="M677" s="6" t="s">
        <v>538</v>
      </c>
      <c r="N677" s="6" t="s">
        <v>539</v>
      </c>
      <c r="O677" s="6" t="s">
        <v>540</v>
      </c>
      <c r="P677" s="6" t="s">
        <v>541</v>
      </c>
      <c r="Q677" s="6" t="str">
        <f>IFERROR(LEFT(C677, FIND("|",C677)-1),C677)</f>
        <v>Computers&amp;Accessories</v>
      </c>
      <c r="R677" s="41">
        <f>E677*K677</f>
        <v>1095903</v>
      </c>
      <c r="S677" s="31">
        <f t="shared" si="43"/>
        <v>4058.9</v>
      </c>
      <c r="T677" s="6" t="str">
        <f>TRIM(RIGHT(C677,LEN(C677)-FIND("@",SUBSTITUTE(C677,"|","@",LEN(C677)-LEN(SUBSTITUTE(C677,"|",""))))))</f>
        <v>USBCables</v>
      </c>
      <c r="U677" s="33">
        <v>999</v>
      </c>
    </row>
    <row r="678" spans="1:21">
      <c r="A678" s="5" t="s">
        <v>3071</v>
      </c>
      <c r="B678" s="6" t="s">
        <v>3072</v>
      </c>
      <c r="C678" s="6" t="s">
        <v>3073</v>
      </c>
      <c r="D678" s="24">
        <v>399</v>
      </c>
      <c r="E678" s="36">
        <v>995</v>
      </c>
      <c r="F678" s="36" t="str">
        <f t="shared" si="40"/>
        <v>&gt;500</v>
      </c>
      <c r="G678" s="27">
        <v>0.6</v>
      </c>
      <c r="H678" s="27" t="str">
        <f t="shared" si="41"/>
        <v>&gt;50%</v>
      </c>
      <c r="I678" s="14" t="str">
        <f>IF(G678&lt;0.5,"&lt;50%","&gt;=50%")</f>
        <v>&gt;=50%</v>
      </c>
      <c r="J678" s="21">
        <v>3.9</v>
      </c>
      <c r="K678" s="7">
        <v>21372</v>
      </c>
      <c r="L678" s="7">
        <f t="shared" si="42"/>
        <v>2</v>
      </c>
      <c r="M678" s="6" t="s">
        <v>3074</v>
      </c>
      <c r="N678" s="6" t="s">
        <v>3075</v>
      </c>
      <c r="O678" s="6" t="s">
        <v>3076</v>
      </c>
      <c r="P678" s="6" t="s">
        <v>3077</v>
      </c>
      <c r="Q678" s="6" t="str">
        <f>IFERROR(LEFT(C678, FIND("|",C678)-1),C678)</f>
        <v>Electronics</v>
      </c>
      <c r="R678" s="41">
        <f>E678*K678</f>
        <v>21265140</v>
      </c>
      <c r="S678" s="31">
        <f t="shared" si="43"/>
        <v>83350.8</v>
      </c>
      <c r="T678" s="6" t="str">
        <f>TRIM(RIGHT(C678,LEN(C678)-FIND("@",SUBSTITUTE(C678,"|","@",LEN(C678)-LEN(SUBSTITUTE(C678,"|",""))))))</f>
        <v>TripodLegs</v>
      </c>
      <c r="U678" s="33">
        <v>995</v>
      </c>
    </row>
    <row r="679" spans="1:21">
      <c r="A679" s="5" t="s">
        <v>4405</v>
      </c>
      <c r="B679" s="6" t="s">
        <v>4406</v>
      </c>
      <c r="C679" s="6" t="s">
        <v>3127</v>
      </c>
      <c r="D679" s="24">
        <v>1495</v>
      </c>
      <c r="E679" s="36">
        <v>1995</v>
      </c>
      <c r="F679" s="36" t="str">
        <f t="shared" si="40"/>
        <v>&gt;500</v>
      </c>
      <c r="G679" s="27">
        <v>0.25</v>
      </c>
      <c r="H679" s="27" t="str">
        <f t="shared" si="41"/>
        <v>25-50%</v>
      </c>
      <c r="I679" s="14" t="str">
        <f>IF(G679&lt;0.5,"&lt;50%","&gt;=50%")</f>
        <v>&lt;50%</v>
      </c>
      <c r="J679" s="21">
        <v>4.5</v>
      </c>
      <c r="K679" s="7">
        <v>10541</v>
      </c>
      <c r="L679" s="7">
        <f t="shared" si="42"/>
        <v>2</v>
      </c>
      <c r="M679" s="6" t="s">
        <v>4407</v>
      </c>
      <c r="N679" s="6" t="s">
        <v>4408</v>
      </c>
      <c r="O679" s="6" t="s">
        <v>4409</v>
      </c>
      <c r="P679" s="6" t="s">
        <v>4410</v>
      </c>
      <c r="Q679" s="6" t="str">
        <f>IFERROR(LEFT(C679, FIND("|",C679)-1),C679)</f>
        <v>Computers&amp;Accessories</v>
      </c>
      <c r="R679" s="41">
        <f>E679*K679</f>
        <v>21029295</v>
      </c>
      <c r="S679" s="31">
        <f t="shared" si="43"/>
        <v>47434.5</v>
      </c>
      <c r="T679" s="6" t="str">
        <f>TRIM(RIGHT(C679,LEN(C679)-FIND("@",SUBSTITUTE(C679,"|","@",LEN(C679)-LEN(SUBSTITUTE(C679,"|",""))))))</f>
        <v>GamingMice</v>
      </c>
      <c r="U679" s="33">
        <v>1995</v>
      </c>
    </row>
    <row r="680" spans="1:21">
      <c r="A680" s="5" t="s">
        <v>7286</v>
      </c>
      <c r="B680" s="6" t="s">
        <v>7287</v>
      </c>
      <c r="C680" s="6" t="s">
        <v>5343</v>
      </c>
      <c r="D680" s="24">
        <v>929</v>
      </c>
      <c r="E680" s="36">
        <v>1300</v>
      </c>
      <c r="F680" s="36" t="str">
        <f t="shared" si="40"/>
        <v>&gt;500</v>
      </c>
      <c r="G680" s="27">
        <v>0.28999999999999998</v>
      </c>
      <c r="H680" s="27" t="str">
        <f t="shared" si="41"/>
        <v>25-50%</v>
      </c>
      <c r="I680" s="14" t="str">
        <f>IF(G680&lt;0.5,"&lt;50%","&gt;=50%")</f>
        <v>&lt;50%</v>
      </c>
      <c r="J680" s="21">
        <v>3.9</v>
      </c>
      <c r="K680" s="7">
        <v>1672</v>
      </c>
      <c r="L680" s="7">
        <f t="shared" si="42"/>
        <v>2</v>
      </c>
      <c r="M680" s="6" t="s">
        <v>7288</v>
      </c>
      <c r="N680" s="6" t="s">
        <v>7289</v>
      </c>
      <c r="O680" s="6" t="s">
        <v>7290</v>
      </c>
      <c r="P680" s="6" t="s">
        <v>7291</v>
      </c>
      <c r="Q680" s="6" t="str">
        <f>IFERROR(LEFT(C680, FIND("|",C680)-1),C680)</f>
        <v>Home&amp;Kitchen</v>
      </c>
      <c r="R680" s="41">
        <f>E680*K680</f>
        <v>2173600</v>
      </c>
      <c r="S680" s="31">
        <f t="shared" si="43"/>
        <v>6520.8</v>
      </c>
      <c r="T680" s="6" t="str">
        <f>TRIM(RIGHT(C680,LEN(C680)-FIND("@",SUBSTITUTE(C680,"|","@",LEN(C680)-LEN(SUBSTITUTE(C680,"|",""))))))</f>
        <v>SandwichMakers</v>
      </c>
      <c r="U680" s="33">
        <v>1300</v>
      </c>
    </row>
    <row r="681" spans="1:21">
      <c r="A681" s="5" t="s">
        <v>4248</v>
      </c>
      <c r="B681" s="6" t="s">
        <v>4249</v>
      </c>
      <c r="C681" s="6" t="s">
        <v>2855</v>
      </c>
      <c r="D681" s="24">
        <v>1439</v>
      </c>
      <c r="E681" s="36">
        <v>2890</v>
      </c>
      <c r="F681" s="36" t="str">
        <f t="shared" si="40"/>
        <v>&gt;500</v>
      </c>
      <c r="G681" s="27">
        <v>0.5</v>
      </c>
      <c r="H681" s="27" t="str">
        <f t="shared" si="41"/>
        <v>&gt;50%</v>
      </c>
      <c r="I681" s="14" t="str">
        <f>IF(G681&lt;0.5,"&lt;50%","&gt;=50%")</f>
        <v>&gt;=50%</v>
      </c>
      <c r="J681" s="21">
        <v>4.5</v>
      </c>
      <c r="K681" s="7">
        <v>4099</v>
      </c>
      <c r="L681" s="7">
        <f t="shared" si="42"/>
        <v>2</v>
      </c>
      <c r="M681" s="6" t="s">
        <v>4250</v>
      </c>
      <c r="N681" s="6" t="s">
        <v>4251</v>
      </c>
      <c r="O681" s="6" t="s">
        <v>4252</v>
      </c>
      <c r="P681" s="6" t="s">
        <v>4253</v>
      </c>
      <c r="Q681" s="6" t="str">
        <f>IFERROR(LEFT(C681, FIND("|",C681)-1),C681)</f>
        <v>Computers&amp;Accessories</v>
      </c>
      <c r="R681" s="41">
        <f>E681*K681</f>
        <v>11846110</v>
      </c>
      <c r="S681" s="31">
        <f t="shared" si="43"/>
        <v>18445.5</v>
      </c>
      <c r="T681" s="6" t="str">
        <f>TRIM(RIGHT(C681,LEN(C681)-FIND("@",SUBSTITUTE(C681,"|","@",LEN(C681)-LEN(SUBSTITUTE(C681,"|",""))))))</f>
        <v>Mice</v>
      </c>
      <c r="U681" s="33">
        <v>2890</v>
      </c>
    </row>
    <row r="682" spans="1:21">
      <c r="A682" s="5" t="s">
        <v>2671</v>
      </c>
      <c r="B682" s="6" t="s">
        <v>2672</v>
      </c>
      <c r="C682" s="6" t="s">
        <v>2242</v>
      </c>
      <c r="D682" s="24">
        <v>299</v>
      </c>
      <c r="E682" s="36">
        <v>599</v>
      </c>
      <c r="F682" s="36" t="str">
        <f t="shared" si="40"/>
        <v>&gt;500</v>
      </c>
      <c r="G682" s="27">
        <v>0.5</v>
      </c>
      <c r="H682" s="27" t="str">
        <f t="shared" si="41"/>
        <v>&gt;50%</v>
      </c>
      <c r="I682" s="14" t="str">
        <f>IF(G682&lt;0.5,"&lt;50%","&gt;=50%")</f>
        <v>&gt;=50%</v>
      </c>
      <c r="J682" s="21">
        <v>4.3</v>
      </c>
      <c r="K682" s="7">
        <v>4674</v>
      </c>
      <c r="L682" s="7">
        <f t="shared" si="42"/>
        <v>2</v>
      </c>
      <c r="M682" s="6" t="s">
        <v>2673</v>
      </c>
      <c r="N682" s="6" t="s">
        <v>2674</v>
      </c>
      <c r="O682" s="6" t="s">
        <v>2675</v>
      </c>
      <c r="P682" s="6" t="s">
        <v>2676</v>
      </c>
      <c r="Q682" s="6" t="str">
        <f>IFERROR(LEFT(C682, FIND("|",C682)-1),C682)</f>
        <v>Electronics</v>
      </c>
      <c r="R682" s="41">
        <f>E682*K682</f>
        <v>2799726</v>
      </c>
      <c r="S682" s="31">
        <f t="shared" si="43"/>
        <v>20098.2</v>
      </c>
      <c r="T682" s="6" t="str">
        <f>TRIM(RIGHT(C682,LEN(C682)-FIND("@",SUBSTITUTE(C682,"|","@",LEN(C682)-LEN(SUBSTITUTE(C682,"|",""))))))</f>
        <v>ScreenProtectors</v>
      </c>
      <c r="U682" s="33">
        <v>599</v>
      </c>
    </row>
    <row r="683" spans="1:21">
      <c r="A683" s="5" t="s">
        <v>1874</v>
      </c>
      <c r="B683" s="6" t="s">
        <v>1875</v>
      </c>
      <c r="C683" s="6" t="s">
        <v>1781</v>
      </c>
      <c r="D683" s="24">
        <v>1499</v>
      </c>
      <c r="E683" s="36">
        <v>2499</v>
      </c>
      <c r="F683" s="36" t="str">
        <f t="shared" si="40"/>
        <v>&gt;500</v>
      </c>
      <c r="G683" s="27">
        <v>0.4</v>
      </c>
      <c r="H683" s="27" t="str">
        <f t="shared" si="41"/>
        <v>25-50%</v>
      </c>
      <c r="I683" s="14" t="str">
        <f>IF(G683&lt;0.5,"&lt;50%","&gt;=50%")</f>
        <v>&lt;50%</v>
      </c>
      <c r="J683" s="21">
        <v>4.3</v>
      </c>
      <c r="K683" s="7">
        <v>15970</v>
      </c>
      <c r="L683" s="7">
        <f t="shared" si="42"/>
        <v>2</v>
      </c>
      <c r="M683" s="6" t="s">
        <v>1876</v>
      </c>
      <c r="N683" s="6" t="s">
        <v>1877</v>
      </c>
      <c r="O683" s="6" t="s">
        <v>1878</v>
      </c>
      <c r="P683" s="6" t="s">
        <v>1879</v>
      </c>
      <c r="Q683" s="6" t="str">
        <f>IFERROR(LEFT(C683, FIND("|",C683)-1),C683)</f>
        <v>Electronics</v>
      </c>
      <c r="R683" s="41">
        <f>E683*K683</f>
        <v>39909030</v>
      </c>
      <c r="S683" s="31">
        <f t="shared" si="43"/>
        <v>68671</v>
      </c>
      <c r="T683" s="6" t="str">
        <f>TRIM(RIGHT(C683,LEN(C683)-FIND("@",SUBSTITUTE(C683,"|","@",LEN(C683)-LEN(SUBSTITUTE(C683,"|",""))))))</f>
        <v>PowerBanks</v>
      </c>
      <c r="U683" s="33">
        <v>2499</v>
      </c>
    </row>
    <row r="684" spans="1:21">
      <c r="A684" s="5" t="s">
        <v>3171</v>
      </c>
      <c r="B684" s="6" t="s">
        <v>3172</v>
      </c>
      <c r="C684" s="6" t="s">
        <v>3173</v>
      </c>
      <c r="D684" s="24">
        <v>799</v>
      </c>
      <c r="E684" s="36">
        <v>1999</v>
      </c>
      <c r="F684" s="36" t="str">
        <f t="shared" si="40"/>
        <v>&gt;500</v>
      </c>
      <c r="G684" s="27">
        <v>0.6</v>
      </c>
      <c r="H684" s="27" t="str">
        <f t="shared" si="41"/>
        <v>&gt;50%</v>
      </c>
      <c r="I684" s="14" t="str">
        <f>IF(G684&lt;0.5,"&lt;50%","&gt;=50%")</f>
        <v>&gt;=50%</v>
      </c>
      <c r="J684" s="21">
        <v>3.8</v>
      </c>
      <c r="K684" s="7">
        <v>12958</v>
      </c>
      <c r="L684" s="7">
        <f t="shared" si="42"/>
        <v>2</v>
      </c>
      <c r="M684" s="6" t="s">
        <v>3174</v>
      </c>
      <c r="N684" s="6" t="s">
        <v>3175</v>
      </c>
      <c r="O684" s="6" t="s">
        <v>3176</v>
      </c>
      <c r="P684" s="6" t="s">
        <v>3177</v>
      </c>
      <c r="Q684" s="6" t="str">
        <f>IFERROR(LEFT(C684, FIND("|",C684)-1),C684)</f>
        <v>Electronics</v>
      </c>
      <c r="R684" s="41">
        <f>E684*K684</f>
        <v>25903042</v>
      </c>
      <c r="S684" s="31">
        <f t="shared" si="43"/>
        <v>49240.399999999994</v>
      </c>
      <c r="T684" s="6" t="str">
        <f>TRIM(RIGHT(C684,LEN(C684)-FIND("@",SUBSTITUTE(C684,"|","@",LEN(C684)-LEN(SUBSTITUTE(C684,"|",""))))))</f>
        <v>Macro&amp;RinglightFlashes</v>
      </c>
      <c r="U684" s="33">
        <v>1999</v>
      </c>
    </row>
    <row r="685" spans="1:21">
      <c r="A685" s="5" t="s">
        <v>2159</v>
      </c>
      <c r="B685" s="6" t="s">
        <v>2160</v>
      </c>
      <c r="C685" s="6" t="s">
        <v>2161</v>
      </c>
      <c r="D685" s="24">
        <v>119</v>
      </c>
      <c r="E685" s="36">
        <v>299</v>
      </c>
      <c r="F685" s="36" t="str">
        <f t="shared" si="40"/>
        <v>200-500</v>
      </c>
      <c r="G685" s="27">
        <v>0.6</v>
      </c>
      <c r="H685" s="27" t="str">
        <f t="shared" si="41"/>
        <v>&gt;50%</v>
      </c>
      <c r="I685" s="14" t="str">
        <f>IF(G685&lt;0.5,"&lt;50%","&gt;=50%")</f>
        <v>&gt;=50%</v>
      </c>
      <c r="J685" s="21">
        <v>4.0999999999999996</v>
      </c>
      <c r="K685" s="7">
        <v>5999</v>
      </c>
      <c r="L685" s="7">
        <f t="shared" si="42"/>
        <v>2</v>
      </c>
      <c r="M685" s="6" t="s">
        <v>2162</v>
      </c>
      <c r="N685" s="6" t="s">
        <v>2163</v>
      </c>
      <c r="O685" s="6" t="s">
        <v>2164</v>
      </c>
      <c r="P685" s="6" t="s">
        <v>2165</v>
      </c>
      <c r="Q685" s="6" t="str">
        <f>IFERROR(LEFT(C685, FIND("|",C685)-1),C685)</f>
        <v>Electronics</v>
      </c>
      <c r="R685" s="41">
        <f>E685*K685</f>
        <v>1793701</v>
      </c>
      <c r="S685" s="31">
        <f t="shared" si="43"/>
        <v>24595.899999999998</v>
      </c>
      <c r="T685" s="6" t="str">
        <f>TRIM(RIGHT(C685,LEN(C685)-FIND("@",SUBSTITUTE(C685,"|","@",LEN(C685)-LEN(SUBSTITUTE(C685,"|",""))))))</f>
        <v>D√©cor</v>
      </c>
      <c r="U685" s="33">
        <v>299</v>
      </c>
    </row>
    <row r="686" spans="1:21">
      <c r="A686" s="5" t="s">
        <v>4481</v>
      </c>
      <c r="B686" s="6" t="s">
        <v>4482</v>
      </c>
      <c r="C686" s="6" t="s">
        <v>1834</v>
      </c>
      <c r="D686" s="24">
        <v>399</v>
      </c>
      <c r="E686" s="36">
        <v>1290</v>
      </c>
      <c r="F686" s="36" t="str">
        <f t="shared" si="40"/>
        <v>&gt;500</v>
      </c>
      <c r="G686" s="27">
        <v>0.69</v>
      </c>
      <c r="H686" s="27" t="str">
        <f t="shared" si="41"/>
        <v>&gt;50%</v>
      </c>
      <c r="I686" s="14" t="str">
        <f>IF(G686&lt;0.5,"&lt;50%","&gt;=50%")</f>
        <v>&gt;=50%</v>
      </c>
      <c r="J686" s="21">
        <v>4.2</v>
      </c>
      <c r="K686" s="7">
        <v>76042</v>
      </c>
      <c r="L686" s="7">
        <f t="shared" si="42"/>
        <v>2</v>
      </c>
      <c r="M686" s="6" t="s">
        <v>4483</v>
      </c>
      <c r="N686" s="6" t="s">
        <v>4484</v>
      </c>
      <c r="O686" s="6" t="s">
        <v>4485</v>
      </c>
      <c r="P686" s="6" t="s">
        <v>4486</v>
      </c>
      <c r="Q686" s="6" t="str">
        <f>IFERROR(LEFT(C686, FIND("|",C686)-1),C686)</f>
        <v>Electronics</v>
      </c>
      <c r="R686" s="41">
        <f>E686*K686</f>
        <v>98094180</v>
      </c>
      <c r="S686" s="31">
        <f t="shared" si="43"/>
        <v>319376.40000000002</v>
      </c>
      <c r="T686" s="6" t="str">
        <f>TRIM(RIGHT(C686,LEN(C686)-FIND("@",SUBSTITUTE(C686,"|","@",LEN(C686)-LEN(SUBSTITUTE(C686,"|",""))))))</f>
        <v>In-Ear</v>
      </c>
      <c r="U686" s="33">
        <v>1290</v>
      </c>
    </row>
    <row r="687" spans="1:21">
      <c r="A687" s="5" t="s">
        <v>5533</v>
      </c>
      <c r="B687" s="6" t="s">
        <v>5534</v>
      </c>
      <c r="C687" s="6" t="s">
        <v>5210</v>
      </c>
      <c r="D687" s="24">
        <v>653</v>
      </c>
      <c r="E687" s="36">
        <v>1020</v>
      </c>
      <c r="F687" s="36" t="str">
        <f t="shared" si="40"/>
        <v>&gt;500</v>
      </c>
      <c r="G687" s="27">
        <v>0.36</v>
      </c>
      <c r="H687" s="27" t="str">
        <f t="shared" si="41"/>
        <v>25-50%</v>
      </c>
      <c r="I687" s="14" t="str">
        <f>IF(G687&lt;0.5,"&lt;50%","&gt;=50%")</f>
        <v>&lt;50%</v>
      </c>
      <c r="J687" s="21">
        <v>4.0999999999999996</v>
      </c>
      <c r="K687" s="7">
        <v>3366</v>
      </c>
      <c r="L687" s="7">
        <f t="shared" si="42"/>
        <v>2</v>
      </c>
      <c r="M687" s="6" t="s">
        <v>5535</v>
      </c>
      <c r="N687" s="6" t="s">
        <v>5536</v>
      </c>
      <c r="O687" s="6" t="s">
        <v>5537</v>
      </c>
      <c r="P687" s="6" t="s">
        <v>5538</v>
      </c>
      <c r="Q687" s="6" t="str">
        <f>IFERROR(LEFT(C687, FIND("|",C687)-1),C687)</f>
        <v>Home&amp;Kitchen</v>
      </c>
      <c r="R687" s="41">
        <f>E687*K687</f>
        <v>3433320</v>
      </c>
      <c r="S687" s="31">
        <f t="shared" si="43"/>
        <v>13800.599999999999</v>
      </c>
      <c r="T687" s="6" t="str">
        <f>TRIM(RIGHT(C687,LEN(C687)-FIND("@",SUBSTITUTE(C687,"|","@",LEN(C687)-LEN(SUBSTITUTE(C687,"|",""))))))</f>
        <v>ImmersionRods</v>
      </c>
      <c r="U687" s="33">
        <v>1020</v>
      </c>
    </row>
    <row r="688" spans="1:21">
      <c r="A688" s="5" t="s">
        <v>5590</v>
      </c>
      <c r="B688" s="6" t="s">
        <v>5591</v>
      </c>
      <c r="C688" s="6" t="s">
        <v>5029</v>
      </c>
      <c r="D688" s="24">
        <v>1498</v>
      </c>
      <c r="E688" s="36">
        <v>2300</v>
      </c>
      <c r="F688" s="36" t="str">
        <f t="shared" si="40"/>
        <v>&gt;500</v>
      </c>
      <c r="G688" s="27">
        <v>0.35</v>
      </c>
      <c r="H688" s="27" t="str">
        <f t="shared" si="41"/>
        <v>25-50%</v>
      </c>
      <c r="I688" s="14" t="str">
        <f>IF(G688&lt;0.5,"&lt;50%","&gt;=50%")</f>
        <v>&lt;50%</v>
      </c>
      <c r="J688" s="21">
        <v>3.8</v>
      </c>
      <c r="K688" s="7">
        <v>95</v>
      </c>
      <c r="L688" s="7">
        <f t="shared" si="42"/>
        <v>1</v>
      </c>
      <c r="M688" s="6" t="s">
        <v>5592</v>
      </c>
      <c r="N688" s="6" t="s">
        <v>5593</v>
      </c>
      <c r="O688" s="6" t="s">
        <v>5594</v>
      </c>
      <c r="P688" s="6" t="s">
        <v>5595</v>
      </c>
      <c r="Q688" s="6" t="str">
        <f>IFERROR(LEFT(C688, FIND("|",C688)-1),C688)</f>
        <v>Home&amp;Kitchen</v>
      </c>
      <c r="R688" s="41">
        <f>E688*K688</f>
        <v>218500</v>
      </c>
      <c r="S688" s="31">
        <f t="shared" si="43"/>
        <v>361</v>
      </c>
      <c r="T688" s="6" t="str">
        <f>TRIM(RIGHT(C688,LEN(C688)-FIND("@",SUBSTITUTE(C688,"|","@",LEN(C688)-LEN(SUBSTITUTE(C688,"|",""))))))</f>
        <v>ElectricHeaters</v>
      </c>
      <c r="U688" s="33">
        <v>2300</v>
      </c>
    </row>
    <row r="689" spans="1:21">
      <c r="A689" s="5" t="s">
        <v>6679</v>
      </c>
      <c r="B689" s="6" t="s">
        <v>6680</v>
      </c>
      <c r="C689" s="6" t="s">
        <v>5036</v>
      </c>
      <c r="D689" s="24">
        <v>2590</v>
      </c>
      <c r="E689" s="36">
        <v>4200</v>
      </c>
      <c r="F689" s="36" t="str">
        <f t="shared" si="40"/>
        <v>&gt;500</v>
      </c>
      <c r="G689" s="27">
        <v>0.38</v>
      </c>
      <c r="H689" s="27" t="str">
        <f t="shared" si="41"/>
        <v>25-50%</v>
      </c>
      <c r="I689" s="14" t="str">
        <f>IF(G689&lt;0.5,"&lt;50%","&gt;=50%")</f>
        <v>&lt;50%</v>
      </c>
      <c r="J689" s="21">
        <v>4.0999999999999996</v>
      </c>
      <c r="K689" s="7">
        <v>63</v>
      </c>
      <c r="L689" s="7">
        <f t="shared" si="42"/>
        <v>1</v>
      </c>
      <c r="M689" s="6" t="s">
        <v>6681</v>
      </c>
      <c r="N689" s="6" t="s">
        <v>6682</v>
      </c>
      <c r="O689" s="6" t="s">
        <v>6683</v>
      </c>
      <c r="P689" s="6" t="s">
        <v>6684</v>
      </c>
      <c r="Q689" s="6" t="str">
        <f>IFERROR(LEFT(C689, FIND("|",C689)-1),C689)</f>
        <v>Home&amp;Kitchen</v>
      </c>
      <c r="R689" s="41">
        <f>E689*K689</f>
        <v>264600</v>
      </c>
      <c r="S689" s="31">
        <f t="shared" si="43"/>
        <v>258.29999999999995</v>
      </c>
      <c r="T689" s="6" t="str">
        <f>TRIM(RIGHT(C689,LEN(C689)-FIND("@",SUBSTITUTE(C689,"|","@",LEN(C689)-LEN(SUBSTITUTE(C689,"|",""))))))</f>
        <v>FanHeaters</v>
      </c>
      <c r="U689" s="33">
        <v>4200</v>
      </c>
    </row>
    <row r="690" spans="1:21">
      <c r="A690" s="5" t="s">
        <v>4828</v>
      </c>
      <c r="B690" s="6" t="s">
        <v>4829</v>
      </c>
      <c r="C690" s="6" t="s">
        <v>2078</v>
      </c>
      <c r="D690" s="24">
        <v>279</v>
      </c>
      <c r="E690" s="36">
        <v>1299</v>
      </c>
      <c r="F690" s="36" t="str">
        <f t="shared" si="40"/>
        <v>&gt;500</v>
      </c>
      <c r="G690" s="27">
        <v>0.79</v>
      </c>
      <c r="H690" s="27" t="str">
        <f t="shared" si="41"/>
        <v>&gt;50%</v>
      </c>
      <c r="I690" s="14" t="str">
        <f>IF(G690&lt;0.5,"&lt;50%","&gt;=50%")</f>
        <v>&gt;=50%</v>
      </c>
      <c r="J690" s="21">
        <v>4</v>
      </c>
      <c r="K690" s="7">
        <v>5072</v>
      </c>
      <c r="L690" s="7">
        <f t="shared" si="42"/>
        <v>2</v>
      </c>
      <c r="M690" s="6" t="s">
        <v>4830</v>
      </c>
      <c r="N690" s="6" t="s">
        <v>4831</v>
      </c>
      <c r="O690" s="6" t="s">
        <v>4832</v>
      </c>
      <c r="P690" s="6" t="s">
        <v>4833</v>
      </c>
      <c r="Q690" s="6" t="str">
        <f>IFERROR(LEFT(C690, FIND("|",C690)-1),C690)</f>
        <v>Electronics</v>
      </c>
      <c r="R690" s="41">
        <f>E690*K690</f>
        <v>6588528</v>
      </c>
      <c r="S690" s="31">
        <f t="shared" si="43"/>
        <v>20288</v>
      </c>
      <c r="T690" s="6" t="str">
        <f>TRIM(RIGHT(C690,LEN(C690)-FIND("@",SUBSTITUTE(C690,"|","@",LEN(C690)-LEN(SUBSTITUTE(C690,"|",""))))))</f>
        <v>Stands</v>
      </c>
      <c r="U690" s="33">
        <v>1299</v>
      </c>
    </row>
    <row r="691" spans="1:21">
      <c r="A691" s="5" t="s">
        <v>6795</v>
      </c>
      <c r="B691" s="6" t="s">
        <v>6796</v>
      </c>
      <c r="C691" s="6" t="s">
        <v>5127</v>
      </c>
      <c r="D691" s="24">
        <v>2449</v>
      </c>
      <c r="E691" s="36">
        <v>3390</v>
      </c>
      <c r="F691" s="36" t="str">
        <f t="shared" si="40"/>
        <v>&gt;500</v>
      </c>
      <c r="G691" s="27">
        <v>0.28000000000000003</v>
      </c>
      <c r="H691" s="27" t="str">
        <f t="shared" si="41"/>
        <v>25-50%</v>
      </c>
      <c r="I691" s="14" t="str">
        <f>IF(G691&lt;0.5,"&lt;50%","&gt;=50%")</f>
        <v>&lt;50%</v>
      </c>
      <c r="J691" s="21">
        <v>4</v>
      </c>
      <c r="K691" s="7">
        <v>5206</v>
      </c>
      <c r="L691" s="7">
        <f t="shared" si="42"/>
        <v>2</v>
      </c>
      <c r="M691" s="6" t="s">
        <v>6797</v>
      </c>
      <c r="N691" s="6" t="s">
        <v>6798</v>
      </c>
      <c r="O691" s="6" t="s">
        <v>6799</v>
      </c>
      <c r="P691" s="6" t="s">
        <v>6800</v>
      </c>
      <c r="Q691" s="6" t="str">
        <f>IFERROR(LEFT(C691, FIND("|",C691)-1),C691)</f>
        <v>Home&amp;Kitchen</v>
      </c>
      <c r="R691" s="41">
        <f>E691*K691</f>
        <v>17648340</v>
      </c>
      <c r="S691" s="31">
        <f t="shared" si="43"/>
        <v>20824</v>
      </c>
      <c r="T691" s="6" t="str">
        <f>TRIM(RIGHT(C691,LEN(C691)-FIND("@",SUBSTITUTE(C691,"|","@",LEN(C691)-LEN(SUBSTITUTE(C691,"|",""))))))</f>
        <v>MixerGrinders</v>
      </c>
      <c r="U691" s="33">
        <v>3390</v>
      </c>
    </row>
    <row r="692" spans="1:21">
      <c r="A692" s="5" t="s">
        <v>6181</v>
      </c>
      <c r="B692" s="6" t="s">
        <v>6182</v>
      </c>
      <c r="C692" s="6" t="s">
        <v>5036</v>
      </c>
      <c r="D692" s="24">
        <v>12499</v>
      </c>
      <c r="E692" s="36">
        <v>19825</v>
      </c>
      <c r="F692" s="36" t="str">
        <f t="shared" si="40"/>
        <v>&gt;500</v>
      </c>
      <c r="G692" s="27">
        <v>0.37</v>
      </c>
      <c r="H692" s="27" t="str">
        <f t="shared" si="41"/>
        <v>25-50%</v>
      </c>
      <c r="I692" s="14" t="str">
        <f>IF(G692&lt;0.5,"&lt;50%","&gt;=50%")</f>
        <v>&lt;50%</v>
      </c>
      <c r="J692" s="21">
        <v>4.0999999999999996</v>
      </c>
      <c r="K692" s="7">
        <v>322</v>
      </c>
      <c r="L692" s="7">
        <f t="shared" si="42"/>
        <v>1</v>
      </c>
      <c r="M692" s="6" t="s">
        <v>6183</v>
      </c>
      <c r="N692" s="6" t="s">
        <v>6184</v>
      </c>
      <c r="O692" s="6" t="s">
        <v>6185</v>
      </c>
      <c r="P692" s="6" t="s">
        <v>6186</v>
      </c>
      <c r="Q692" s="6" t="str">
        <f>IFERROR(LEFT(C692, FIND("|",C692)-1),C692)</f>
        <v>Home&amp;Kitchen</v>
      </c>
      <c r="R692" s="41">
        <f>E692*K692</f>
        <v>6383650</v>
      </c>
      <c r="S692" s="31">
        <f t="shared" si="43"/>
        <v>1320.1999999999998</v>
      </c>
      <c r="T692" s="6" t="str">
        <f>TRIM(RIGHT(C692,LEN(C692)-FIND("@",SUBSTITUTE(C692,"|","@",LEN(C692)-LEN(SUBSTITUTE(C692,"|",""))))))</f>
        <v>FanHeaters</v>
      </c>
      <c r="U692" s="33">
        <v>19825</v>
      </c>
    </row>
    <row r="693" spans="1:21">
      <c r="A693" s="5" t="s">
        <v>3544</v>
      </c>
      <c r="B693" s="6" t="s">
        <v>3545</v>
      </c>
      <c r="C693" s="6" t="s">
        <v>2875</v>
      </c>
      <c r="D693" s="24">
        <v>849</v>
      </c>
      <c r="E693" s="36">
        <v>4999</v>
      </c>
      <c r="F693" s="36" t="str">
        <f t="shared" si="40"/>
        <v>&gt;500</v>
      </c>
      <c r="G693" s="27">
        <v>0.83</v>
      </c>
      <c r="H693" s="27" t="str">
        <f t="shared" si="41"/>
        <v>&gt;50%</v>
      </c>
      <c r="I693" s="14" t="str">
        <f>IF(G693&lt;0.5,"&lt;50%","&gt;=50%")</f>
        <v>&gt;=50%</v>
      </c>
      <c r="J693" s="21">
        <v>4</v>
      </c>
      <c r="K693" s="7">
        <v>20457</v>
      </c>
      <c r="L693" s="7">
        <f t="shared" si="42"/>
        <v>2</v>
      </c>
      <c r="M693" s="6" t="s">
        <v>3546</v>
      </c>
      <c r="N693" s="6" t="s">
        <v>3547</v>
      </c>
      <c r="O693" s="6" t="s">
        <v>3548</v>
      </c>
      <c r="P693" s="6" t="s">
        <v>3549</v>
      </c>
      <c r="Q693" s="6" t="str">
        <f>IFERROR(LEFT(C693, FIND("|",C693)-1),C693)</f>
        <v>Computers&amp;Accessories</v>
      </c>
      <c r="R693" s="41">
        <f>E693*K693</f>
        <v>102264543</v>
      </c>
      <c r="S693" s="31">
        <f t="shared" si="43"/>
        <v>81828</v>
      </c>
      <c r="T693" s="6" t="str">
        <f>TRIM(RIGHT(C693,LEN(C693)-FIND("@",SUBSTITUTE(C693,"|","@",LEN(C693)-LEN(SUBSTITUTE(C693,"|",""))))))</f>
        <v>Lapdesks</v>
      </c>
      <c r="U693" s="33">
        <v>4999</v>
      </c>
    </row>
    <row r="694" spans="1:21">
      <c r="A694" s="5" t="s">
        <v>1348</v>
      </c>
      <c r="B694" s="6" t="s">
        <v>1349</v>
      </c>
      <c r="C694" s="6" t="s">
        <v>13</v>
      </c>
      <c r="D694" s="24">
        <v>182</v>
      </c>
      <c r="E694" s="36">
        <v>599</v>
      </c>
      <c r="F694" s="36" t="str">
        <f t="shared" si="40"/>
        <v>&gt;500</v>
      </c>
      <c r="G694" s="27">
        <v>0.7</v>
      </c>
      <c r="H694" s="27" t="str">
        <f t="shared" si="41"/>
        <v>&gt;50%</v>
      </c>
      <c r="I694" s="14" t="str">
        <f>IF(G694&lt;0.5,"&lt;50%","&gt;=50%")</f>
        <v>&gt;=50%</v>
      </c>
      <c r="J694" s="21">
        <v>4</v>
      </c>
      <c r="K694" s="7">
        <v>9378</v>
      </c>
      <c r="L694" s="7">
        <f t="shared" si="42"/>
        <v>2</v>
      </c>
      <c r="M694" s="6" t="s">
        <v>1350</v>
      </c>
      <c r="N694" s="6" t="s">
        <v>146</v>
      </c>
      <c r="O694" s="6" t="s">
        <v>147</v>
      </c>
      <c r="P694" s="6" t="s">
        <v>148</v>
      </c>
      <c r="Q694" s="6" t="str">
        <f>IFERROR(LEFT(C694, FIND("|",C694)-1),C694)</f>
        <v>Computers&amp;Accessories</v>
      </c>
      <c r="R694" s="41">
        <f>E694*K694</f>
        <v>5617422</v>
      </c>
      <c r="S694" s="31">
        <f t="shared" si="43"/>
        <v>37512</v>
      </c>
      <c r="T694" s="6" t="str">
        <f>TRIM(RIGHT(C694,LEN(C694)-FIND("@",SUBSTITUTE(C694,"|","@",LEN(C694)-LEN(SUBSTITUTE(C694,"|",""))))))</f>
        <v>USBCables</v>
      </c>
      <c r="U694" s="33">
        <v>599</v>
      </c>
    </row>
    <row r="695" spans="1:21">
      <c r="A695" s="5" t="s">
        <v>7571</v>
      </c>
      <c r="B695" s="6" t="s">
        <v>7572</v>
      </c>
      <c r="C695" s="6" t="s">
        <v>5229</v>
      </c>
      <c r="D695" s="24">
        <v>6790</v>
      </c>
      <c r="E695" s="36">
        <v>10995</v>
      </c>
      <c r="F695" s="36" t="str">
        <f t="shared" si="40"/>
        <v>&gt;500</v>
      </c>
      <c r="G695" s="27">
        <v>0.38</v>
      </c>
      <c r="H695" s="27" t="str">
        <f t="shared" si="41"/>
        <v>25-50%</v>
      </c>
      <c r="I695" s="14" t="str">
        <f>IF(G695&lt;0.5,"&lt;50%","&gt;=50%")</f>
        <v>&lt;50%</v>
      </c>
      <c r="J695" s="21">
        <v>4.5</v>
      </c>
      <c r="K695" s="7">
        <v>3192</v>
      </c>
      <c r="L695" s="7">
        <f t="shared" si="42"/>
        <v>2</v>
      </c>
      <c r="M695" s="6" t="s">
        <v>7573</v>
      </c>
      <c r="N695" s="6" t="s">
        <v>7574</v>
      </c>
      <c r="O695" s="6" t="s">
        <v>7575</v>
      </c>
      <c r="P695" s="6" t="s">
        <v>7576</v>
      </c>
      <c r="Q695" s="6" t="str">
        <f>IFERROR(LEFT(C695, FIND("|",C695)-1),C695)</f>
        <v>Home&amp;Kitchen</v>
      </c>
      <c r="R695" s="41">
        <f>E695*K695</f>
        <v>35096040</v>
      </c>
      <c r="S695" s="31">
        <f t="shared" si="43"/>
        <v>14364</v>
      </c>
      <c r="T695" s="6" t="str">
        <f>TRIM(RIGHT(C695,LEN(C695)-FIND("@",SUBSTITUTE(C695,"|","@",LEN(C695)-LEN(SUBSTITUTE(C695,"|",""))))))</f>
        <v>AirFryers</v>
      </c>
      <c r="U695" s="33">
        <v>10995</v>
      </c>
    </row>
    <row r="696" spans="1:21">
      <c r="A696" s="5" t="s">
        <v>1309</v>
      </c>
      <c r="B696" s="6" t="s">
        <v>1310</v>
      </c>
      <c r="C696" s="6" t="s">
        <v>13</v>
      </c>
      <c r="D696" s="24">
        <v>299</v>
      </c>
      <c r="E696" s="36">
        <v>798</v>
      </c>
      <c r="F696" s="36" t="str">
        <f t="shared" si="40"/>
        <v>&gt;500</v>
      </c>
      <c r="G696" s="27">
        <v>0.63</v>
      </c>
      <c r="H696" s="27" t="str">
        <f t="shared" si="41"/>
        <v>&gt;50%</v>
      </c>
      <c r="I696" s="14" t="str">
        <f>IF(G696&lt;0.5,"&lt;50%","&gt;=50%")</f>
        <v>&gt;=50%</v>
      </c>
      <c r="J696" s="21">
        <v>4.4000000000000004</v>
      </c>
      <c r="K696" s="7">
        <v>28791</v>
      </c>
      <c r="L696" s="7">
        <f t="shared" si="42"/>
        <v>2</v>
      </c>
      <c r="M696" s="6" t="s">
        <v>1311</v>
      </c>
      <c r="N696" s="6" t="s">
        <v>475</v>
      </c>
      <c r="O696" s="6" t="s">
        <v>476</v>
      </c>
      <c r="P696" s="6" t="s">
        <v>477</v>
      </c>
      <c r="Q696" s="6" t="str">
        <f>IFERROR(LEFT(C696, FIND("|",C696)-1),C696)</f>
        <v>Computers&amp;Accessories</v>
      </c>
      <c r="R696" s="41">
        <f>E696*K696</f>
        <v>22975218</v>
      </c>
      <c r="S696" s="31">
        <f t="shared" si="43"/>
        <v>126680.40000000001</v>
      </c>
      <c r="T696" s="6" t="str">
        <f>TRIM(RIGHT(C696,LEN(C696)-FIND("@",SUBSTITUTE(C696,"|","@",LEN(C696)-LEN(SUBSTITUTE(C696,"|",""))))))</f>
        <v>USBCables</v>
      </c>
      <c r="U696" s="33">
        <v>798</v>
      </c>
    </row>
    <row r="697" spans="1:21">
      <c r="A697" s="5" t="s">
        <v>1655</v>
      </c>
      <c r="B697" s="6" t="s">
        <v>1656</v>
      </c>
      <c r="C697" s="6" t="s">
        <v>13</v>
      </c>
      <c r="D697" s="24">
        <v>389</v>
      </c>
      <c r="E697" s="36">
        <v>999</v>
      </c>
      <c r="F697" s="36" t="str">
        <f t="shared" si="40"/>
        <v>&gt;500</v>
      </c>
      <c r="G697" s="27">
        <v>0.61</v>
      </c>
      <c r="H697" s="27" t="str">
        <f t="shared" si="41"/>
        <v>&gt;50%</v>
      </c>
      <c r="I697" s="14" t="str">
        <f>IF(G697&lt;0.5,"&lt;50%","&gt;=50%")</f>
        <v>&gt;=50%</v>
      </c>
      <c r="J697" s="21">
        <v>4.3</v>
      </c>
      <c r="K697" s="7">
        <v>838</v>
      </c>
      <c r="L697" s="7">
        <f t="shared" si="42"/>
        <v>1</v>
      </c>
      <c r="M697" s="6" t="s">
        <v>1657</v>
      </c>
      <c r="N697" s="6" t="s">
        <v>1658</v>
      </c>
      <c r="O697" s="6" t="s">
        <v>1659</v>
      </c>
      <c r="P697" s="6" t="s">
        <v>1660</v>
      </c>
      <c r="Q697" s="6" t="str">
        <f>IFERROR(LEFT(C697, FIND("|",C697)-1),C697)</f>
        <v>Computers&amp;Accessories</v>
      </c>
      <c r="R697" s="41">
        <f>E697*K697</f>
        <v>837162</v>
      </c>
      <c r="S697" s="31">
        <f t="shared" si="43"/>
        <v>3603.3999999999996</v>
      </c>
      <c r="T697" s="6" t="str">
        <f>TRIM(RIGHT(C697,LEN(C697)-FIND("@",SUBSTITUTE(C697,"|","@",LEN(C697)-LEN(SUBSTITUTE(C697,"|",""))))))</f>
        <v>USBCables</v>
      </c>
      <c r="U697" s="33">
        <v>999</v>
      </c>
    </row>
    <row r="698" spans="1:21">
      <c r="A698" s="5" t="s">
        <v>1038</v>
      </c>
      <c r="B698" s="6" t="s">
        <v>1039</v>
      </c>
      <c r="C698" s="6" t="s">
        <v>13</v>
      </c>
      <c r="D698" s="24">
        <v>129</v>
      </c>
      <c r="E698" s="36">
        <v>249</v>
      </c>
      <c r="F698" s="36" t="str">
        <f t="shared" si="40"/>
        <v>200-500</v>
      </c>
      <c r="G698" s="27">
        <v>0.48</v>
      </c>
      <c r="H698" s="27" t="str">
        <f t="shared" si="41"/>
        <v>25-50%</v>
      </c>
      <c r="I698" s="14" t="str">
        <f>IF(G698&lt;0.5,"&lt;50%","&gt;=50%")</f>
        <v>&lt;50%</v>
      </c>
      <c r="J698" s="21">
        <v>4</v>
      </c>
      <c r="K698" s="7">
        <v>9378</v>
      </c>
      <c r="L698" s="7">
        <f t="shared" si="42"/>
        <v>2</v>
      </c>
      <c r="M698" s="6" t="s">
        <v>1040</v>
      </c>
      <c r="N698" s="6" t="s">
        <v>146</v>
      </c>
      <c r="O698" s="6" t="s">
        <v>147</v>
      </c>
      <c r="P698" s="6" t="s">
        <v>148</v>
      </c>
      <c r="Q698" s="6" t="str">
        <f>IFERROR(LEFT(C698, FIND("|",C698)-1),C698)</f>
        <v>Computers&amp;Accessories</v>
      </c>
      <c r="R698" s="41">
        <f>E698*K698</f>
        <v>2335122</v>
      </c>
      <c r="S698" s="31">
        <f t="shared" si="43"/>
        <v>37512</v>
      </c>
      <c r="T698" s="6" t="str">
        <f>TRIM(RIGHT(C698,LEN(C698)-FIND("@",SUBSTITUTE(C698,"|","@",LEN(C698)-LEN(SUBSTITUTE(C698,"|",""))))))</f>
        <v>USBCables</v>
      </c>
      <c r="U698" s="33">
        <v>249</v>
      </c>
    </row>
    <row r="699" spans="1:21">
      <c r="A699" s="5" t="s">
        <v>3662</v>
      </c>
      <c r="B699" s="6" t="s">
        <v>3663</v>
      </c>
      <c r="C699" s="6" t="s">
        <v>2888</v>
      </c>
      <c r="D699" s="24">
        <v>299</v>
      </c>
      <c r="E699" s="36">
        <v>1499</v>
      </c>
      <c r="F699" s="36" t="str">
        <f t="shared" si="40"/>
        <v>&gt;500</v>
      </c>
      <c r="G699" s="27">
        <v>0.8</v>
      </c>
      <c r="H699" s="27" t="str">
        <f t="shared" si="41"/>
        <v>&gt;50%</v>
      </c>
      <c r="I699" s="14" t="str">
        <f>IF(G699&lt;0.5,"&lt;50%","&gt;=50%")</f>
        <v>&gt;=50%</v>
      </c>
      <c r="J699" s="21">
        <v>4.2</v>
      </c>
      <c r="K699" s="7">
        <v>903</v>
      </c>
      <c r="L699" s="7">
        <f t="shared" si="42"/>
        <v>1</v>
      </c>
      <c r="M699" s="6" t="s">
        <v>3664</v>
      </c>
      <c r="N699" s="6" t="s">
        <v>3665</v>
      </c>
      <c r="O699" s="6" t="s">
        <v>3666</v>
      </c>
      <c r="P699" s="6" t="s">
        <v>3667</v>
      </c>
      <c r="Q699" s="6" t="str">
        <f>IFERROR(LEFT(C699, FIND("|",C699)-1),C699)</f>
        <v>Computers&amp;Accessories</v>
      </c>
      <c r="R699" s="41">
        <f>E699*K699</f>
        <v>1353597</v>
      </c>
      <c r="S699" s="31">
        <f t="shared" si="43"/>
        <v>3792.6000000000004</v>
      </c>
      <c r="T699" s="6" t="str">
        <f>TRIM(RIGHT(C699,LEN(C699)-FIND("@",SUBSTITUTE(C699,"|","@",LEN(C699)-LEN(SUBSTITUTE(C699,"|",""))))))</f>
        <v>NotebookComputerStands</v>
      </c>
      <c r="U699" s="33">
        <v>1499</v>
      </c>
    </row>
    <row r="700" spans="1:21">
      <c r="A700" s="5" t="s">
        <v>1730</v>
      </c>
      <c r="B700" s="6" t="s">
        <v>1731</v>
      </c>
      <c r="C700" s="6" t="s">
        <v>282</v>
      </c>
      <c r="D700" s="24">
        <v>197</v>
      </c>
      <c r="E700" s="36">
        <v>499</v>
      </c>
      <c r="F700" s="36" t="str">
        <f t="shared" si="40"/>
        <v>200-500</v>
      </c>
      <c r="G700" s="27">
        <v>0.61</v>
      </c>
      <c r="H700" s="27" t="str">
        <f t="shared" si="41"/>
        <v>&gt;50%</v>
      </c>
      <c r="I700" s="14" t="str">
        <f>IF(G700&lt;0.5,"&lt;50%","&gt;=50%")</f>
        <v>&gt;=50%</v>
      </c>
      <c r="J700" s="21">
        <v>3.8</v>
      </c>
      <c r="K700" s="7">
        <v>136</v>
      </c>
      <c r="L700" s="7">
        <f t="shared" si="42"/>
        <v>1</v>
      </c>
      <c r="M700" s="6" t="s">
        <v>1732</v>
      </c>
      <c r="N700" s="6" t="s">
        <v>1733</v>
      </c>
      <c r="O700" s="6" t="s">
        <v>1734</v>
      </c>
      <c r="P700" s="6" t="s">
        <v>1735</v>
      </c>
      <c r="Q700" s="6" t="str">
        <f>IFERROR(LEFT(C700, FIND("|",C700)-1),C700)</f>
        <v>Electronics</v>
      </c>
      <c r="R700" s="41">
        <f>E700*K700</f>
        <v>67864</v>
      </c>
      <c r="S700" s="31">
        <f t="shared" si="43"/>
        <v>516.79999999999995</v>
      </c>
      <c r="T700" s="6" t="str">
        <f>TRIM(RIGHT(C700,LEN(C700)-FIND("@",SUBSTITUTE(C700,"|","@",LEN(C700)-LEN(SUBSTITUTE(C700,"|",""))))))</f>
        <v>RemoteControls</v>
      </c>
      <c r="U700" s="33">
        <v>499</v>
      </c>
    </row>
    <row r="701" spans="1:21">
      <c r="A701" s="5" t="s">
        <v>1153</v>
      </c>
      <c r="B701" s="6" t="s">
        <v>1154</v>
      </c>
      <c r="C701" s="6" t="s">
        <v>81</v>
      </c>
      <c r="D701" s="24">
        <v>173</v>
      </c>
      <c r="E701" s="36">
        <v>999</v>
      </c>
      <c r="F701" s="36" t="str">
        <f t="shared" si="40"/>
        <v>&gt;500</v>
      </c>
      <c r="G701" s="27">
        <v>0.83</v>
      </c>
      <c r="H701" s="27" t="str">
        <f t="shared" si="41"/>
        <v>&gt;50%</v>
      </c>
      <c r="I701" s="14" t="str">
        <f>IF(G701&lt;0.5,"&lt;50%","&gt;=50%")</f>
        <v>&gt;=50%</v>
      </c>
      <c r="J701" s="21">
        <v>4.3</v>
      </c>
      <c r="K701" s="7">
        <v>1237</v>
      </c>
      <c r="L701" s="7">
        <f t="shared" si="42"/>
        <v>2</v>
      </c>
      <c r="M701" s="6" t="s">
        <v>1155</v>
      </c>
      <c r="N701" s="6" t="s">
        <v>1156</v>
      </c>
      <c r="O701" s="6" t="s">
        <v>1157</v>
      </c>
      <c r="P701" s="6" t="s">
        <v>1158</v>
      </c>
      <c r="Q701" s="6" t="str">
        <f>IFERROR(LEFT(C701, FIND("|",C701)-1),C701)</f>
        <v>Electronics</v>
      </c>
      <c r="R701" s="41">
        <f>E701*K701</f>
        <v>1235763</v>
      </c>
      <c r="S701" s="31">
        <f t="shared" si="43"/>
        <v>5319.0999999999995</v>
      </c>
      <c r="T701" s="6" t="str">
        <f>TRIM(RIGHT(C701,LEN(C701)-FIND("@",SUBSTITUTE(C701,"|","@",LEN(C701)-LEN(SUBSTITUTE(C701,"|",""))))))</f>
        <v>HDMICables</v>
      </c>
      <c r="U701" s="33">
        <v>999</v>
      </c>
    </row>
    <row r="702" spans="1:21">
      <c r="A702" s="5" t="s">
        <v>761</v>
      </c>
      <c r="B702" s="6" t="s">
        <v>762</v>
      </c>
      <c r="C702" s="6" t="s">
        <v>13</v>
      </c>
      <c r="D702" s="24">
        <v>399</v>
      </c>
      <c r="E702" s="36">
        <v>1099</v>
      </c>
      <c r="F702" s="36" t="str">
        <f t="shared" si="40"/>
        <v>&gt;500</v>
      </c>
      <c r="G702" s="27">
        <v>0.64</v>
      </c>
      <c r="H702" s="27" t="str">
        <f t="shared" si="41"/>
        <v>&gt;50%</v>
      </c>
      <c r="I702" s="14" t="str">
        <f>IF(G702&lt;0.5,"&lt;50%","&gt;=50%")</f>
        <v>&gt;=50%</v>
      </c>
      <c r="J702" s="21">
        <v>4.0999999999999996</v>
      </c>
      <c r="K702" s="7">
        <v>2685</v>
      </c>
      <c r="L702" s="7">
        <f t="shared" si="42"/>
        <v>2</v>
      </c>
      <c r="M702" s="6" t="s">
        <v>763</v>
      </c>
      <c r="N702" s="6" t="s">
        <v>764</v>
      </c>
      <c r="O702" s="6" t="s">
        <v>765</v>
      </c>
      <c r="P702" s="6" t="s">
        <v>766</v>
      </c>
      <c r="Q702" s="6" t="str">
        <f>IFERROR(LEFT(C702, FIND("|",C702)-1),C702)</f>
        <v>Computers&amp;Accessories</v>
      </c>
      <c r="R702" s="41">
        <f>E702*K702</f>
        <v>2950815</v>
      </c>
      <c r="S702" s="31">
        <f t="shared" si="43"/>
        <v>11008.499999999998</v>
      </c>
      <c r="T702" s="6" t="str">
        <f>TRIM(RIGHT(C702,LEN(C702)-FIND("@",SUBSTITUTE(C702,"|","@",LEN(C702)-LEN(SUBSTITUTE(C702,"|",""))))))</f>
        <v>USBCables</v>
      </c>
      <c r="U702" s="33">
        <v>1099</v>
      </c>
    </row>
    <row r="703" spans="1:21">
      <c r="A703" s="5" t="s">
        <v>949</v>
      </c>
      <c r="B703" s="6" t="s">
        <v>950</v>
      </c>
      <c r="C703" s="6" t="s">
        <v>13</v>
      </c>
      <c r="D703" s="24">
        <v>399</v>
      </c>
      <c r="E703" s="36">
        <v>1099</v>
      </c>
      <c r="F703" s="36" t="str">
        <f t="shared" si="40"/>
        <v>&gt;500</v>
      </c>
      <c r="G703" s="27">
        <v>0.64</v>
      </c>
      <c r="H703" s="27" t="str">
        <f t="shared" si="41"/>
        <v>&gt;50%</v>
      </c>
      <c r="I703" s="14" t="str">
        <f>IF(G703&lt;0.5,"&lt;50%","&gt;=50%")</f>
        <v>&gt;=50%</v>
      </c>
      <c r="J703" s="21">
        <v>4.0999999999999996</v>
      </c>
      <c r="K703" s="7">
        <v>2685</v>
      </c>
      <c r="L703" s="7">
        <f t="shared" si="42"/>
        <v>2</v>
      </c>
      <c r="M703" s="6" t="s">
        <v>951</v>
      </c>
      <c r="N703" s="6" t="s">
        <v>764</v>
      </c>
      <c r="O703" s="6" t="s">
        <v>765</v>
      </c>
      <c r="P703" s="6" t="s">
        <v>766</v>
      </c>
      <c r="Q703" s="6" t="str">
        <f>IFERROR(LEFT(C703, FIND("|",C703)-1),C703)</f>
        <v>Computers&amp;Accessories</v>
      </c>
      <c r="R703" s="41">
        <f>E703*K703</f>
        <v>2950815</v>
      </c>
      <c r="S703" s="31">
        <f t="shared" si="43"/>
        <v>11008.499999999998</v>
      </c>
      <c r="T703" s="6" t="str">
        <f>TRIM(RIGHT(C703,LEN(C703)-FIND("@",SUBSTITUTE(C703,"|","@",LEN(C703)-LEN(SUBSTITUTE(C703,"|",""))))))</f>
        <v>USBCables</v>
      </c>
      <c r="U703" s="33">
        <v>1099</v>
      </c>
    </row>
    <row r="704" spans="1:21">
      <c r="A704" s="5" t="s">
        <v>824</v>
      </c>
      <c r="B704" s="6" t="s">
        <v>825</v>
      </c>
      <c r="C704" s="6" t="s">
        <v>105</v>
      </c>
      <c r="D704" s="24">
        <v>15490</v>
      </c>
      <c r="E704" s="36">
        <v>20900</v>
      </c>
      <c r="F704" s="36" t="str">
        <f t="shared" si="40"/>
        <v>&gt;500</v>
      </c>
      <c r="G704" s="27">
        <v>0.26</v>
      </c>
      <c r="H704" s="27" t="str">
        <f t="shared" si="41"/>
        <v>25-50%</v>
      </c>
      <c r="I704" s="14" t="str">
        <f>IF(G704&lt;0.5,"&lt;50%","&gt;=50%")</f>
        <v>&lt;50%</v>
      </c>
      <c r="J704" s="21">
        <v>4.3</v>
      </c>
      <c r="K704" s="7">
        <v>16299</v>
      </c>
      <c r="L704" s="7">
        <f t="shared" si="42"/>
        <v>2</v>
      </c>
      <c r="M704" s="6" t="s">
        <v>826</v>
      </c>
      <c r="N704" s="6" t="s">
        <v>140</v>
      </c>
      <c r="O704" s="6" t="s">
        <v>141</v>
      </c>
      <c r="P704" s="6" t="s">
        <v>142</v>
      </c>
      <c r="Q704" s="6" t="str">
        <f>IFERROR(LEFT(C704, FIND("|",C704)-1),C704)</f>
        <v>Electronics</v>
      </c>
      <c r="R704" s="41">
        <f>E704*K704</f>
        <v>340649100</v>
      </c>
      <c r="S704" s="31">
        <f t="shared" si="43"/>
        <v>70085.7</v>
      </c>
      <c r="T704" s="6" t="str">
        <f>TRIM(RIGHT(C704,LEN(C704)-FIND("@",SUBSTITUTE(C704,"|","@",LEN(C704)-LEN(SUBSTITUTE(C704,"|",""))))))</f>
        <v>SmartTelevisions</v>
      </c>
      <c r="U704" s="33">
        <v>20900</v>
      </c>
    </row>
    <row r="705" spans="1:21">
      <c r="A705" s="5" t="s">
        <v>1443</v>
      </c>
      <c r="B705" s="6" t="s">
        <v>1444</v>
      </c>
      <c r="C705" s="6" t="s">
        <v>105</v>
      </c>
      <c r="D705" s="24">
        <v>8999</v>
      </c>
      <c r="E705" s="36">
        <v>18999</v>
      </c>
      <c r="F705" s="36" t="str">
        <f t="shared" si="40"/>
        <v>&gt;500</v>
      </c>
      <c r="G705" s="27">
        <v>0.53</v>
      </c>
      <c r="H705" s="27" t="str">
        <f t="shared" si="41"/>
        <v>&gt;50%</v>
      </c>
      <c r="I705" s="14" t="str">
        <f>IF(G705&lt;0.5,"&lt;50%","&gt;=50%")</f>
        <v>&gt;=50%</v>
      </c>
      <c r="J705" s="21">
        <v>4</v>
      </c>
      <c r="K705" s="7">
        <v>6347</v>
      </c>
      <c r="L705" s="7">
        <f t="shared" si="42"/>
        <v>2</v>
      </c>
      <c r="M705" s="6" t="s">
        <v>1445</v>
      </c>
      <c r="N705" s="6" t="s">
        <v>1446</v>
      </c>
      <c r="O705" s="6" t="s">
        <v>1447</v>
      </c>
      <c r="P705" s="6" t="s">
        <v>1448</v>
      </c>
      <c r="Q705" s="6" t="str">
        <f>IFERROR(LEFT(C705, FIND("|",C705)-1),C705)</f>
        <v>Electronics</v>
      </c>
      <c r="R705" s="41">
        <f>E705*K705</f>
        <v>120586653</v>
      </c>
      <c r="S705" s="31">
        <f t="shared" si="43"/>
        <v>25388</v>
      </c>
      <c r="T705" s="6" t="str">
        <f>TRIM(RIGHT(C705,LEN(C705)-FIND("@",SUBSTITUTE(C705,"|","@",LEN(C705)-LEN(SUBSTITUTE(C705,"|",""))))))</f>
        <v>SmartTelevisions</v>
      </c>
      <c r="U705" s="33">
        <v>18999</v>
      </c>
    </row>
    <row r="706" spans="1:21">
      <c r="A706" s="5" t="s">
        <v>3687</v>
      </c>
      <c r="B706" s="6" t="s">
        <v>3688</v>
      </c>
      <c r="C706" s="6" t="s">
        <v>2962</v>
      </c>
      <c r="D706" s="24">
        <v>190</v>
      </c>
      <c r="E706" s="36">
        <v>220</v>
      </c>
      <c r="F706" s="36" t="str">
        <f t="shared" ref="F706:F769" si="44">IF(E706&lt;200,"&lt;200",IF(E706&lt;=500,"200-500","&gt;500"))</f>
        <v>200-500</v>
      </c>
      <c r="G706" s="27">
        <v>0.14000000000000001</v>
      </c>
      <c r="H706" s="27" t="str">
        <f t="shared" ref="H706:H769" si="45">IF(G706&lt;10%,"10%", IF(G706&lt;25%,"10-25%", IF(G706&lt;50%,"25-50%","&gt;50%")))</f>
        <v>10-25%</v>
      </c>
      <c r="I706" s="14" t="str">
        <f>IF(G706&lt;0.5,"&lt;50%","&gt;=50%")</f>
        <v>&lt;50%</v>
      </c>
      <c r="J706" s="21">
        <v>4.4000000000000004</v>
      </c>
      <c r="K706" s="7">
        <v>2866</v>
      </c>
      <c r="L706" s="7">
        <f t="shared" ref="L706:L769" si="46">IF(K706&lt;1000, 1, 2)</f>
        <v>2</v>
      </c>
      <c r="M706" s="6" t="s">
        <v>3689</v>
      </c>
      <c r="N706" s="6" t="s">
        <v>3690</v>
      </c>
      <c r="O706" s="6" t="s">
        <v>3691</v>
      </c>
      <c r="P706" s="6" t="s">
        <v>3692</v>
      </c>
      <c r="Q706" s="6" t="str">
        <f>IFERROR(LEFT(C706, FIND("|",C706)-1),C706)</f>
        <v>Electronics</v>
      </c>
      <c r="R706" s="41">
        <f>E706*K706</f>
        <v>630520</v>
      </c>
      <c r="S706" s="31">
        <f t="shared" ref="S706:S769" si="47">J706*K706</f>
        <v>12610.400000000001</v>
      </c>
      <c r="T706" s="6" t="str">
        <f>TRIM(RIGHT(C706,LEN(C706)-FIND("@",SUBSTITUTE(C706,"|","@",LEN(C706)-LEN(SUBSTITUTE(C706,"|",""))))))</f>
        <v>DisposableBatteries</v>
      </c>
      <c r="U706" s="33">
        <v>220</v>
      </c>
    </row>
    <row r="707" spans="1:21">
      <c r="A707" s="5" t="s">
        <v>7097</v>
      </c>
      <c r="B707" s="6" t="s">
        <v>7098</v>
      </c>
      <c r="C707" s="6" t="s">
        <v>5036</v>
      </c>
      <c r="D707" s="24">
        <v>6850</v>
      </c>
      <c r="E707" s="36">
        <v>11990</v>
      </c>
      <c r="F707" s="36" t="str">
        <f t="shared" si="44"/>
        <v>&gt;500</v>
      </c>
      <c r="G707" s="27">
        <v>0.43</v>
      </c>
      <c r="H707" s="27" t="str">
        <f t="shared" si="45"/>
        <v>25-50%</v>
      </c>
      <c r="I707" s="14" t="str">
        <f>IF(G707&lt;0.5,"&lt;50%","&gt;=50%")</f>
        <v>&lt;50%</v>
      </c>
      <c r="J707" s="21">
        <v>3.9</v>
      </c>
      <c r="K707" s="7">
        <v>144</v>
      </c>
      <c r="L707" s="7">
        <f t="shared" si="46"/>
        <v>1</v>
      </c>
      <c r="M707" s="6" t="s">
        <v>7099</v>
      </c>
      <c r="N707" s="6" t="s">
        <v>7100</v>
      </c>
      <c r="O707" s="6" t="s">
        <v>7101</v>
      </c>
      <c r="P707" s="6" t="s">
        <v>7102</v>
      </c>
      <c r="Q707" s="6" t="str">
        <f>IFERROR(LEFT(C707, FIND("|",C707)-1),C707)</f>
        <v>Home&amp;Kitchen</v>
      </c>
      <c r="R707" s="41">
        <f>E707*K707</f>
        <v>1726560</v>
      </c>
      <c r="S707" s="31">
        <f t="shared" si="47"/>
        <v>561.6</v>
      </c>
      <c r="T707" s="6" t="str">
        <f>TRIM(RIGHT(C707,LEN(C707)-FIND("@",SUBSTITUTE(C707,"|","@",LEN(C707)-LEN(SUBSTITUTE(C707,"|",""))))))</f>
        <v>FanHeaters</v>
      </c>
      <c r="U707" s="33">
        <v>11990</v>
      </c>
    </row>
    <row r="708" spans="1:21">
      <c r="A708" s="5" t="s">
        <v>3261</v>
      </c>
      <c r="B708" s="6" t="s">
        <v>3262</v>
      </c>
      <c r="C708" s="6" t="s">
        <v>3141</v>
      </c>
      <c r="D708" s="24">
        <v>169</v>
      </c>
      <c r="E708" s="36">
        <v>299</v>
      </c>
      <c r="F708" s="36" t="str">
        <f t="shared" si="44"/>
        <v>200-500</v>
      </c>
      <c r="G708" s="27">
        <v>0.43</v>
      </c>
      <c r="H708" s="27" t="str">
        <f t="shared" si="45"/>
        <v>25-50%</v>
      </c>
      <c r="I708" s="14" t="str">
        <f>IF(G708&lt;0.5,"&lt;50%","&gt;=50%")</f>
        <v>&lt;50%</v>
      </c>
      <c r="J708" s="21">
        <v>4.4000000000000004</v>
      </c>
      <c r="K708" s="7">
        <v>5176</v>
      </c>
      <c r="L708" s="7">
        <f t="shared" si="46"/>
        <v>2</v>
      </c>
      <c r="M708" s="6" t="s">
        <v>3263</v>
      </c>
      <c r="N708" s="6" t="s">
        <v>3264</v>
      </c>
      <c r="O708" s="6" t="s">
        <v>3265</v>
      </c>
      <c r="P708" s="6" t="s">
        <v>3266</v>
      </c>
      <c r="Q708" s="6" t="str">
        <f>IFERROR(LEFT(C708, FIND("|",C708)-1),C708)</f>
        <v>Computers&amp;Accessories</v>
      </c>
      <c r="R708" s="41">
        <f>E708*K708</f>
        <v>1547624</v>
      </c>
      <c r="S708" s="31">
        <f t="shared" si="47"/>
        <v>22774.400000000001</v>
      </c>
      <c r="T708" s="6" t="str">
        <f>TRIM(RIGHT(C708,LEN(C708)-FIND("@",SUBSTITUTE(C708,"|","@",LEN(C708)-LEN(SUBSTITUTE(C708,"|",""))))))</f>
        <v>MousePads</v>
      </c>
      <c r="U708" s="33">
        <v>299</v>
      </c>
    </row>
    <row r="709" spans="1:21">
      <c r="A709" s="5" t="s">
        <v>196</v>
      </c>
      <c r="B709" s="6" t="s">
        <v>197</v>
      </c>
      <c r="C709" s="6" t="s">
        <v>13</v>
      </c>
      <c r="D709" s="24">
        <v>389</v>
      </c>
      <c r="E709" s="36">
        <v>1099</v>
      </c>
      <c r="F709" s="36" t="str">
        <f t="shared" si="44"/>
        <v>&gt;500</v>
      </c>
      <c r="G709" s="27">
        <v>0.65</v>
      </c>
      <c r="H709" s="27" t="str">
        <f t="shared" si="45"/>
        <v>&gt;50%</v>
      </c>
      <c r="I709" s="14" t="str">
        <f>IF(G709&lt;0.5,"&lt;50%","&gt;=50%")</f>
        <v>&gt;=50%</v>
      </c>
      <c r="J709" s="21">
        <v>4.3</v>
      </c>
      <c r="K709" s="7">
        <v>974</v>
      </c>
      <c r="L709" s="7">
        <f t="shared" si="46"/>
        <v>1</v>
      </c>
      <c r="M709" s="6" t="s">
        <v>198</v>
      </c>
      <c r="N709" s="6" t="s">
        <v>199</v>
      </c>
      <c r="O709" s="6" t="s">
        <v>200</v>
      </c>
      <c r="P709" s="6" t="s">
        <v>201</v>
      </c>
      <c r="Q709" s="6" t="str">
        <f>IFERROR(LEFT(C709, FIND("|",C709)-1),C709)</f>
        <v>Computers&amp;Accessories</v>
      </c>
      <c r="R709" s="41">
        <f>E709*K709</f>
        <v>1070426</v>
      </c>
      <c r="S709" s="31">
        <f t="shared" si="47"/>
        <v>4188.2</v>
      </c>
      <c r="T709" s="6" t="str">
        <f>TRIM(RIGHT(C709,LEN(C709)-FIND("@",SUBSTITUTE(C709,"|","@",LEN(C709)-LEN(SUBSTITUTE(C709,"|",""))))))</f>
        <v>USBCables</v>
      </c>
      <c r="U709" s="33">
        <v>1099</v>
      </c>
    </row>
    <row r="710" spans="1:21">
      <c r="A710" s="5" t="s">
        <v>821</v>
      </c>
      <c r="B710" s="6" t="s">
        <v>822</v>
      </c>
      <c r="C710" s="6" t="s">
        <v>13</v>
      </c>
      <c r="D710" s="24">
        <v>339</v>
      </c>
      <c r="E710" s="36">
        <v>1099</v>
      </c>
      <c r="F710" s="36" t="str">
        <f t="shared" si="44"/>
        <v>&gt;500</v>
      </c>
      <c r="G710" s="27">
        <v>0.69</v>
      </c>
      <c r="H710" s="27" t="str">
        <f t="shared" si="45"/>
        <v>&gt;50%</v>
      </c>
      <c r="I710" s="14" t="str">
        <f>IF(G710&lt;0.5,"&lt;50%","&gt;=50%")</f>
        <v>&gt;=50%</v>
      </c>
      <c r="J710" s="21">
        <v>4.3</v>
      </c>
      <c r="K710" s="7">
        <v>974</v>
      </c>
      <c r="L710" s="7">
        <f t="shared" si="46"/>
        <v>1</v>
      </c>
      <c r="M710" s="6" t="s">
        <v>823</v>
      </c>
      <c r="N710" s="6" t="s">
        <v>199</v>
      </c>
      <c r="O710" s="6" t="s">
        <v>200</v>
      </c>
      <c r="P710" s="6" t="s">
        <v>201</v>
      </c>
      <c r="Q710" s="6" t="str">
        <f>IFERROR(LEFT(C710, FIND("|",C710)-1),C710)</f>
        <v>Computers&amp;Accessories</v>
      </c>
      <c r="R710" s="41">
        <f>E710*K710</f>
        <v>1070426</v>
      </c>
      <c r="S710" s="31">
        <f t="shared" si="47"/>
        <v>4188.2</v>
      </c>
      <c r="T710" s="6" t="str">
        <f>TRIM(RIGHT(C710,LEN(C710)-FIND("@",SUBSTITUTE(C710,"|","@",LEN(C710)-LEN(SUBSTITUTE(C710,"|",""))))))</f>
        <v>USBCables</v>
      </c>
      <c r="U710" s="33">
        <v>1099</v>
      </c>
    </row>
    <row r="711" spans="1:21">
      <c r="A711" s="5" t="s">
        <v>5909</v>
      </c>
      <c r="B711" s="6" t="s">
        <v>5910</v>
      </c>
      <c r="C711" s="6" t="s">
        <v>5134</v>
      </c>
      <c r="D711" s="24">
        <v>1448</v>
      </c>
      <c r="E711" s="36">
        <v>2999</v>
      </c>
      <c r="F711" s="36" t="str">
        <f t="shared" si="44"/>
        <v>&gt;500</v>
      </c>
      <c r="G711" s="27">
        <v>0.52</v>
      </c>
      <c r="H711" s="27" t="str">
        <f t="shared" si="45"/>
        <v>&gt;50%</v>
      </c>
      <c r="I711" s="14" t="str">
        <f>IF(G711&lt;0.5,"&lt;50%","&gt;=50%")</f>
        <v>&gt;=50%</v>
      </c>
      <c r="J711" s="21">
        <v>4.5</v>
      </c>
      <c r="K711" s="7">
        <v>19</v>
      </c>
      <c r="L711" s="7">
        <f t="shared" si="46"/>
        <v>1</v>
      </c>
      <c r="M711" s="6" t="s">
        <v>5911</v>
      </c>
      <c r="N711" s="6" t="s">
        <v>5912</v>
      </c>
      <c r="O711" s="6" t="s">
        <v>5913</v>
      </c>
      <c r="P711" s="6" t="s">
        <v>5914</v>
      </c>
      <c r="Q711" s="6" t="str">
        <f>IFERROR(LEFT(C711, FIND("|",C711)-1),C711)</f>
        <v>Home&amp;Kitchen</v>
      </c>
      <c r="R711" s="41">
        <f>E711*K711</f>
        <v>56981</v>
      </c>
      <c r="S711" s="31">
        <f t="shared" si="47"/>
        <v>85.5</v>
      </c>
      <c r="T711" s="6" t="str">
        <f>TRIM(RIGHT(C711,LEN(C711)-FIND("@",SUBSTITUTE(C711,"|","@",LEN(C711)-LEN(SUBSTITUTE(C711,"|",""))))))</f>
        <v>InstantWaterHeaters</v>
      </c>
      <c r="U711" s="33">
        <v>2999</v>
      </c>
    </row>
    <row r="712" spans="1:21">
      <c r="A712" s="5" t="s">
        <v>466</v>
      </c>
      <c r="B712" s="6" t="s">
        <v>467</v>
      </c>
      <c r="C712" s="6" t="s">
        <v>105</v>
      </c>
      <c r="D712" s="24">
        <v>7299</v>
      </c>
      <c r="E712" s="36">
        <v>19125</v>
      </c>
      <c r="F712" s="36" t="str">
        <f t="shared" si="44"/>
        <v>&gt;500</v>
      </c>
      <c r="G712" s="27">
        <v>0.62</v>
      </c>
      <c r="H712" s="27" t="str">
        <f t="shared" si="45"/>
        <v>&gt;50%</v>
      </c>
      <c r="I712" s="14" t="str">
        <f>IF(G712&lt;0.5,"&lt;50%","&gt;=50%")</f>
        <v>&gt;=50%</v>
      </c>
      <c r="J712" s="21">
        <v>3.4</v>
      </c>
      <c r="K712" s="7">
        <v>902</v>
      </c>
      <c r="L712" s="7">
        <f t="shared" si="46"/>
        <v>1</v>
      </c>
      <c r="M712" s="6" t="s">
        <v>468</v>
      </c>
      <c r="N712" s="6" t="s">
        <v>469</v>
      </c>
      <c r="O712" s="6" t="s">
        <v>470</v>
      </c>
      <c r="P712" s="6" t="s">
        <v>471</v>
      </c>
      <c r="Q712" s="6" t="str">
        <f>IFERROR(LEFT(C712, FIND("|",C712)-1),C712)</f>
        <v>Electronics</v>
      </c>
      <c r="R712" s="41">
        <f>E712*K712</f>
        <v>17250750</v>
      </c>
      <c r="S712" s="31">
        <f t="shared" si="47"/>
        <v>3066.7999999999997</v>
      </c>
      <c r="T712" s="6" t="str">
        <f>TRIM(RIGHT(C712,LEN(C712)-FIND("@",SUBSTITUTE(C712,"|","@",LEN(C712)-LEN(SUBSTITUTE(C712,"|",""))))))</f>
        <v>SmartTelevisions</v>
      </c>
      <c r="U712" s="33">
        <v>19125</v>
      </c>
    </row>
    <row r="713" spans="1:21">
      <c r="A713" s="5" t="s">
        <v>418</v>
      </c>
      <c r="B713" s="6" t="s">
        <v>419</v>
      </c>
      <c r="C713" s="6" t="s">
        <v>13</v>
      </c>
      <c r="D713" s="24">
        <v>115</v>
      </c>
      <c r="E713" s="36">
        <v>499</v>
      </c>
      <c r="F713" s="36" t="str">
        <f t="shared" si="44"/>
        <v>200-500</v>
      </c>
      <c r="G713" s="27">
        <v>0.77</v>
      </c>
      <c r="H713" s="27" t="str">
        <f t="shared" si="45"/>
        <v>&gt;50%</v>
      </c>
      <c r="I713" s="14" t="str">
        <f>IF(G713&lt;0.5,"&lt;50%","&gt;=50%")</f>
        <v>&gt;=50%</v>
      </c>
      <c r="J713" s="21">
        <v>4</v>
      </c>
      <c r="K713" s="7">
        <v>7732</v>
      </c>
      <c r="L713" s="7">
        <f t="shared" si="46"/>
        <v>2</v>
      </c>
      <c r="M713" s="6" t="s">
        <v>420</v>
      </c>
      <c r="N713" s="6" t="s">
        <v>421</v>
      </c>
      <c r="O713" s="6" t="s">
        <v>422</v>
      </c>
      <c r="P713" s="6" t="s">
        <v>423</v>
      </c>
      <c r="Q713" s="6" t="str">
        <f>IFERROR(LEFT(C713, FIND("|",C713)-1),C713)</f>
        <v>Computers&amp;Accessories</v>
      </c>
      <c r="R713" s="41">
        <f>E713*K713</f>
        <v>3858268</v>
      </c>
      <c r="S713" s="31">
        <f t="shared" si="47"/>
        <v>30928</v>
      </c>
      <c r="T713" s="6" t="str">
        <f>TRIM(RIGHT(C713,LEN(C713)-FIND("@",SUBSTITUTE(C713,"|","@",LEN(C713)-LEN(SUBSTITUTE(C713,"|",""))))))</f>
        <v>USBCables</v>
      </c>
      <c r="U713" s="33">
        <v>499</v>
      </c>
    </row>
    <row r="714" spans="1:21">
      <c r="A714" s="5" t="s">
        <v>876</v>
      </c>
      <c r="B714" s="6" t="s">
        <v>877</v>
      </c>
      <c r="C714" s="6" t="s">
        <v>13</v>
      </c>
      <c r="D714" s="24">
        <v>149</v>
      </c>
      <c r="E714" s="36">
        <v>499</v>
      </c>
      <c r="F714" s="36" t="str">
        <f t="shared" si="44"/>
        <v>200-500</v>
      </c>
      <c r="G714" s="27">
        <v>0.7</v>
      </c>
      <c r="H714" s="27" t="str">
        <f t="shared" si="45"/>
        <v>&gt;50%</v>
      </c>
      <c r="I714" s="14" t="str">
        <f>IF(G714&lt;0.5,"&lt;50%","&gt;=50%")</f>
        <v>&gt;=50%</v>
      </c>
      <c r="J714" s="21">
        <v>4</v>
      </c>
      <c r="K714" s="7">
        <v>7732</v>
      </c>
      <c r="L714" s="7">
        <f t="shared" si="46"/>
        <v>2</v>
      </c>
      <c r="M714" s="6" t="s">
        <v>878</v>
      </c>
      <c r="N714" s="6" t="s">
        <v>421</v>
      </c>
      <c r="O714" s="6" t="s">
        <v>422</v>
      </c>
      <c r="P714" s="6" t="s">
        <v>423</v>
      </c>
      <c r="Q714" s="6" t="str">
        <f>IFERROR(LEFT(C714, FIND("|",C714)-1),C714)</f>
        <v>Computers&amp;Accessories</v>
      </c>
      <c r="R714" s="41">
        <f>E714*K714</f>
        <v>3858268</v>
      </c>
      <c r="S714" s="31">
        <f t="shared" si="47"/>
        <v>30928</v>
      </c>
      <c r="T714" s="6" t="str">
        <f>TRIM(RIGHT(C714,LEN(C714)-FIND("@",SUBSTITUTE(C714,"|","@",LEN(C714)-LEN(SUBSTITUTE(C714,"|",""))))))</f>
        <v>USBCables</v>
      </c>
      <c r="U714" s="33">
        <v>499</v>
      </c>
    </row>
    <row r="715" spans="1:21">
      <c r="A715" s="5" t="s">
        <v>7304</v>
      </c>
      <c r="B715" s="6" t="s">
        <v>7305</v>
      </c>
      <c r="C715" s="6" t="s">
        <v>5113</v>
      </c>
      <c r="D715" s="24">
        <v>549</v>
      </c>
      <c r="E715" s="36">
        <v>999</v>
      </c>
      <c r="F715" s="36" t="str">
        <f t="shared" si="44"/>
        <v>&gt;500</v>
      </c>
      <c r="G715" s="27">
        <v>0.45</v>
      </c>
      <c r="H715" s="27" t="str">
        <f t="shared" si="45"/>
        <v>25-50%</v>
      </c>
      <c r="I715" s="14" t="str">
        <f>IF(G715&lt;0.5,"&lt;50%","&gt;=50%")</f>
        <v>&lt;50%</v>
      </c>
      <c r="J715" s="21">
        <v>4</v>
      </c>
      <c r="K715" s="7">
        <v>1313</v>
      </c>
      <c r="L715" s="7">
        <f t="shared" si="46"/>
        <v>2</v>
      </c>
      <c r="M715" s="6" t="s">
        <v>7306</v>
      </c>
      <c r="N715" s="6" t="s">
        <v>7307</v>
      </c>
      <c r="O715" s="6" t="s">
        <v>7308</v>
      </c>
      <c r="P715" s="6" t="s">
        <v>7309</v>
      </c>
      <c r="Q715" s="6" t="str">
        <f>IFERROR(LEFT(C715, FIND("|",C715)-1),C715)</f>
        <v>Home&amp;Kitchen</v>
      </c>
      <c r="R715" s="41">
        <f>E715*K715</f>
        <v>1311687</v>
      </c>
      <c r="S715" s="31">
        <f t="shared" si="47"/>
        <v>5252</v>
      </c>
      <c r="T715" s="6" t="str">
        <f>TRIM(RIGHT(C715,LEN(C715)-FIND("@",SUBSTITUTE(C715,"|","@",LEN(C715)-LEN(SUBSTITUTE(C715,"|",""))))))</f>
        <v>HandBlenders</v>
      </c>
      <c r="U715" s="33">
        <v>999</v>
      </c>
    </row>
    <row r="716" spans="1:21">
      <c r="A716" s="5" t="s">
        <v>1120</v>
      </c>
      <c r="B716" s="6" t="s">
        <v>1121</v>
      </c>
      <c r="C716" s="6" t="s">
        <v>282</v>
      </c>
      <c r="D716" s="24">
        <v>235</v>
      </c>
      <c r="E716" s="36">
        <v>599</v>
      </c>
      <c r="F716" s="36" t="str">
        <f t="shared" si="44"/>
        <v>&gt;500</v>
      </c>
      <c r="G716" s="27">
        <v>0.61</v>
      </c>
      <c r="H716" s="27" t="str">
        <f t="shared" si="45"/>
        <v>&gt;50%</v>
      </c>
      <c r="I716" s="14" t="str">
        <f>IF(G716&lt;0.5,"&lt;50%","&gt;=50%")</f>
        <v>&gt;=50%</v>
      </c>
      <c r="J716" s="21">
        <v>3.5</v>
      </c>
      <c r="K716" s="7">
        <v>197</v>
      </c>
      <c r="L716" s="7">
        <f t="shared" si="46"/>
        <v>1</v>
      </c>
      <c r="M716" s="6" t="s">
        <v>1122</v>
      </c>
      <c r="N716" s="6" t="s">
        <v>1123</v>
      </c>
      <c r="O716" s="6" t="s">
        <v>1124</v>
      </c>
      <c r="P716" s="6" t="s">
        <v>1125</v>
      </c>
      <c r="Q716" s="6" t="str">
        <f>IFERROR(LEFT(C716, FIND("|",C716)-1),C716)</f>
        <v>Electronics</v>
      </c>
      <c r="R716" s="41">
        <f>E716*K716</f>
        <v>118003</v>
      </c>
      <c r="S716" s="31">
        <f t="shared" si="47"/>
        <v>689.5</v>
      </c>
      <c r="T716" s="6" t="str">
        <f>TRIM(RIGHT(C716,LEN(C716)-FIND("@",SUBSTITUTE(C716,"|","@",LEN(C716)-LEN(SUBSTITUTE(C716,"|",""))))))</f>
        <v>RemoteControls</v>
      </c>
      <c r="U716" s="33">
        <v>599</v>
      </c>
    </row>
    <row r="717" spans="1:21">
      <c r="A717" s="5" t="s">
        <v>640</v>
      </c>
      <c r="B717" s="6" t="s">
        <v>641</v>
      </c>
      <c r="C717" s="6" t="s">
        <v>13</v>
      </c>
      <c r="D717" s="24">
        <v>347</v>
      </c>
      <c r="E717" s="36">
        <v>999</v>
      </c>
      <c r="F717" s="36" t="str">
        <f t="shared" si="44"/>
        <v>&gt;500</v>
      </c>
      <c r="G717" s="27">
        <v>0.65</v>
      </c>
      <c r="H717" s="27" t="str">
        <f t="shared" si="45"/>
        <v>&gt;50%</v>
      </c>
      <c r="I717" s="14" t="str">
        <f>IF(G717&lt;0.5,"&lt;50%","&gt;=50%")</f>
        <v>&gt;=50%</v>
      </c>
      <c r="J717" s="21">
        <v>3.5</v>
      </c>
      <c r="K717" s="7">
        <v>1121</v>
      </c>
      <c r="L717" s="7">
        <f t="shared" si="46"/>
        <v>2</v>
      </c>
      <c r="M717" s="6" t="s">
        <v>642</v>
      </c>
      <c r="N717" s="6" t="s">
        <v>643</v>
      </c>
      <c r="O717" s="6" t="s">
        <v>644</v>
      </c>
      <c r="P717" s="6" t="s">
        <v>645</v>
      </c>
      <c r="Q717" s="6" t="str">
        <f>IFERROR(LEFT(C717, FIND("|",C717)-1),C717)</f>
        <v>Computers&amp;Accessories</v>
      </c>
      <c r="R717" s="41">
        <f>E717*K717</f>
        <v>1119879</v>
      </c>
      <c r="S717" s="31">
        <f t="shared" si="47"/>
        <v>3923.5</v>
      </c>
      <c r="T717" s="6" t="str">
        <f>TRIM(RIGHT(C717,LEN(C717)-FIND("@",SUBSTITUTE(C717,"|","@",LEN(C717)-LEN(SUBSTITUTE(C717,"|",""))))))</f>
        <v>USBCables</v>
      </c>
      <c r="U717" s="33">
        <v>999</v>
      </c>
    </row>
    <row r="718" spans="1:21">
      <c r="A718" s="5" t="s">
        <v>858</v>
      </c>
      <c r="B718" s="6" t="s">
        <v>859</v>
      </c>
      <c r="C718" s="6" t="s">
        <v>282</v>
      </c>
      <c r="D718" s="24">
        <v>399</v>
      </c>
      <c r="E718" s="36">
        <v>899</v>
      </c>
      <c r="F718" s="36" t="str">
        <f t="shared" si="44"/>
        <v>&gt;500</v>
      </c>
      <c r="G718" s="27">
        <v>0.56000000000000005</v>
      </c>
      <c r="H718" s="27" t="str">
        <f t="shared" si="45"/>
        <v>&gt;50%</v>
      </c>
      <c r="I718" s="14" t="str">
        <f>IF(G718&lt;0.5,"&lt;50%","&gt;=50%")</f>
        <v>&gt;=50%</v>
      </c>
      <c r="J718" s="21">
        <v>3.9</v>
      </c>
      <c r="K718" s="7">
        <v>254</v>
      </c>
      <c r="L718" s="7">
        <f t="shared" si="46"/>
        <v>1</v>
      </c>
      <c r="M718" s="6" t="s">
        <v>860</v>
      </c>
      <c r="N718" s="6" t="s">
        <v>861</v>
      </c>
      <c r="O718" s="6" t="s">
        <v>862</v>
      </c>
      <c r="P718" s="6" t="s">
        <v>863</v>
      </c>
      <c r="Q718" s="6" t="str">
        <f>IFERROR(LEFT(C718, FIND("|",C718)-1),C718)</f>
        <v>Electronics</v>
      </c>
      <c r="R718" s="41">
        <f>E718*K718</f>
        <v>228346</v>
      </c>
      <c r="S718" s="31">
        <f t="shared" si="47"/>
        <v>990.6</v>
      </c>
      <c r="T718" s="6" t="str">
        <f>TRIM(RIGHT(C718,LEN(C718)-FIND("@",SUBSTITUTE(C718,"|","@",LEN(C718)-LEN(SUBSTITUTE(C718,"|",""))))))</f>
        <v>RemoteControls</v>
      </c>
      <c r="U718" s="33">
        <v>899</v>
      </c>
    </row>
    <row r="719" spans="1:21">
      <c r="A719" s="5" t="s">
        <v>770</v>
      </c>
      <c r="B719" s="6" t="s">
        <v>771</v>
      </c>
      <c r="C719" s="6" t="s">
        <v>282</v>
      </c>
      <c r="D719" s="24">
        <v>655</v>
      </c>
      <c r="E719" s="36">
        <v>1099</v>
      </c>
      <c r="F719" s="36" t="str">
        <f t="shared" si="44"/>
        <v>&gt;500</v>
      </c>
      <c r="G719" s="27">
        <v>0.4</v>
      </c>
      <c r="H719" s="27" t="str">
        <f t="shared" si="45"/>
        <v>25-50%</v>
      </c>
      <c r="I719" s="14" t="str">
        <f>IF(G719&lt;0.5,"&lt;50%","&gt;=50%")</f>
        <v>&lt;50%</v>
      </c>
      <c r="J719" s="21">
        <v>3.2</v>
      </c>
      <c r="K719" s="7">
        <v>285</v>
      </c>
      <c r="L719" s="7">
        <f t="shared" si="46"/>
        <v>1</v>
      </c>
      <c r="M719" s="6" t="s">
        <v>772</v>
      </c>
      <c r="N719" s="6" t="s">
        <v>773</v>
      </c>
      <c r="O719" s="6" t="s">
        <v>774</v>
      </c>
      <c r="P719" s="6" t="s">
        <v>775</v>
      </c>
      <c r="Q719" s="6" t="str">
        <f>IFERROR(LEFT(C719, FIND("|",C719)-1),C719)</f>
        <v>Electronics</v>
      </c>
      <c r="R719" s="41">
        <f>E719*K719</f>
        <v>313215</v>
      </c>
      <c r="S719" s="31">
        <f t="shared" si="47"/>
        <v>912</v>
      </c>
      <c r="T719" s="6" t="str">
        <f>TRIM(RIGHT(C719,LEN(C719)-FIND("@",SUBSTITUTE(C719,"|","@",LEN(C719)-LEN(SUBSTITUTE(C719,"|",""))))))</f>
        <v>RemoteControls</v>
      </c>
      <c r="U719" s="33">
        <v>1099</v>
      </c>
    </row>
    <row r="720" spans="1:21">
      <c r="A720" s="5" t="s">
        <v>1493</v>
      </c>
      <c r="B720" s="6" t="s">
        <v>1494</v>
      </c>
      <c r="C720" s="6" t="s">
        <v>282</v>
      </c>
      <c r="D720" s="24">
        <v>215</v>
      </c>
      <c r="E720" s="36">
        <v>499</v>
      </c>
      <c r="F720" s="36" t="str">
        <f t="shared" si="44"/>
        <v>200-500</v>
      </c>
      <c r="G720" s="27">
        <v>0.56999999999999995</v>
      </c>
      <c r="H720" s="27" t="str">
        <f t="shared" si="45"/>
        <v>&gt;50%</v>
      </c>
      <c r="I720" s="14" t="str">
        <f>IF(G720&lt;0.5,"&lt;50%","&gt;=50%")</f>
        <v>&gt;=50%</v>
      </c>
      <c r="J720" s="21">
        <v>3.5</v>
      </c>
      <c r="K720" s="7">
        <v>121</v>
      </c>
      <c r="L720" s="7">
        <f t="shared" si="46"/>
        <v>1</v>
      </c>
      <c r="M720" s="6" t="s">
        <v>1495</v>
      </c>
      <c r="N720" s="6" t="s">
        <v>1496</v>
      </c>
      <c r="O720" s="6" t="s">
        <v>1497</v>
      </c>
      <c r="P720" s="6" t="s">
        <v>1498</v>
      </c>
      <c r="Q720" s="6" t="str">
        <f>IFERROR(LEFT(C720, FIND("|",C720)-1),C720)</f>
        <v>Electronics</v>
      </c>
      <c r="R720" s="41">
        <f>E720*K720</f>
        <v>60379</v>
      </c>
      <c r="S720" s="31">
        <f t="shared" si="47"/>
        <v>423.5</v>
      </c>
      <c r="T720" s="6" t="str">
        <f>TRIM(RIGHT(C720,LEN(C720)-FIND("@",SUBSTITUTE(C720,"|","@",LEN(C720)-LEN(SUBSTITUTE(C720,"|",""))))))</f>
        <v>RemoteControls</v>
      </c>
      <c r="U720" s="33">
        <v>499</v>
      </c>
    </row>
    <row r="721" spans="1:21">
      <c r="A721" s="5" t="s">
        <v>2258</v>
      </c>
      <c r="B721" s="6" t="s">
        <v>2259</v>
      </c>
      <c r="C721" s="6" t="s">
        <v>1892</v>
      </c>
      <c r="D721" s="24">
        <v>999</v>
      </c>
      <c r="E721" s="36">
        <v>1999</v>
      </c>
      <c r="F721" s="36" t="str">
        <f t="shared" si="44"/>
        <v>&gt;500</v>
      </c>
      <c r="G721" s="27">
        <v>0.5</v>
      </c>
      <c r="H721" s="27" t="str">
        <f t="shared" si="45"/>
        <v>&gt;50%</v>
      </c>
      <c r="I721" s="14" t="str">
        <f>IF(G721&lt;0.5,"&lt;50%","&gt;=50%")</f>
        <v>&gt;=50%</v>
      </c>
      <c r="J721" s="21">
        <v>4.3</v>
      </c>
      <c r="K721" s="7">
        <v>1777</v>
      </c>
      <c r="L721" s="7">
        <f t="shared" si="46"/>
        <v>2</v>
      </c>
      <c r="M721" s="6" t="s">
        <v>2260</v>
      </c>
      <c r="N721" s="6" t="s">
        <v>2261</v>
      </c>
      <c r="O721" s="6" t="s">
        <v>2262</v>
      </c>
      <c r="P721" s="6" t="s">
        <v>2263</v>
      </c>
      <c r="Q721" s="6" t="str">
        <f>IFERROR(LEFT(C721, FIND("|",C721)-1),C721)</f>
        <v>Electronics</v>
      </c>
      <c r="R721" s="41">
        <f>E721*K721</f>
        <v>3552223</v>
      </c>
      <c r="S721" s="31">
        <f t="shared" si="47"/>
        <v>7641.0999999999995</v>
      </c>
      <c r="T721" s="6" t="str">
        <f>TRIM(RIGHT(C721,LEN(C721)-FIND("@",SUBSTITUTE(C721,"|","@",LEN(C721)-LEN(SUBSTITUTE(C721,"|",""))))))</f>
        <v>WallChargers</v>
      </c>
      <c r="U721" s="33">
        <v>1999</v>
      </c>
    </row>
    <row r="722" spans="1:21">
      <c r="A722" s="5" t="s">
        <v>6278</v>
      </c>
      <c r="B722" s="6" t="s">
        <v>6279</v>
      </c>
      <c r="C722" s="6" t="s">
        <v>6280</v>
      </c>
      <c r="D722" s="24">
        <v>2599</v>
      </c>
      <c r="E722" s="36">
        <v>4290</v>
      </c>
      <c r="F722" s="36" t="str">
        <f t="shared" si="44"/>
        <v>&gt;500</v>
      </c>
      <c r="G722" s="27">
        <v>0.39</v>
      </c>
      <c r="H722" s="27" t="str">
        <f t="shared" si="45"/>
        <v>25-50%</v>
      </c>
      <c r="I722" s="14" t="str">
        <f>IF(G722&lt;0.5,"&lt;50%","&gt;=50%")</f>
        <v>&lt;50%</v>
      </c>
      <c r="J722" s="21">
        <v>4.4000000000000004</v>
      </c>
      <c r="K722" s="7">
        <v>2116</v>
      </c>
      <c r="L722" s="7">
        <f t="shared" si="46"/>
        <v>2</v>
      </c>
      <c r="M722" s="6" t="s">
        <v>6281</v>
      </c>
      <c r="N722" s="6" t="s">
        <v>6282</v>
      </c>
      <c r="O722" s="6" t="s">
        <v>6283</v>
      </c>
      <c r="P722" s="6" t="s">
        <v>6284</v>
      </c>
      <c r="Q722" s="6" t="str">
        <f>IFERROR(LEFT(C722, FIND("|",C722)-1),C722)</f>
        <v>Home&amp;Kitchen</v>
      </c>
      <c r="R722" s="41">
        <f>E722*K722</f>
        <v>9077640</v>
      </c>
      <c r="S722" s="31">
        <f t="shared" si="47"/>
        <v>9310.4000000000015</v>
      </c>
      <c r="T722" s="6" t="str">
        <f>TRIM(RIGHT(C722,LEN(C722)-FIND("@",SUBSTITUTE(C722,"|","@",LEN(C722)-LEN(SUBSTITUTE(C722,"|",""))))))</f>
        <v>SmallKitchenAppliances</v>
      </c>
      <c r="U722" s="33">
        <v>4290</v>
      </c>
    </row>
    <row r="723" spans="1:21">
      <c r="A723" s="5" t="s">
        <v>5002</v>
      </c>
      <c r="B723" s="6" t="s">
        <v>5003</v>
      </c>
      <c r="C723" s="6" t="s">
        <v>3630</v>
      </c>
      <c r="D723" s="24">
        <v>799</v>
      </c>
      <c r="E723" s="36">
        <v>1999</v>
      </c>
      <c r="F723" s="36" t="str">
        <f t="shared" si="44"/>
        <v>&gt;500</v>
      </c>
      <c r="G723" s="27">
        <v>0.6</v>
      </c>
      <c r="H723" s="27" t="str">
        <f t="shared" si="45"/>
        <v>&gt;50%</v>
      </c>
      <c r="I723" s="14" t="str">
        <f>IF(G723&lt;0.5,"&lt;50%","&gt;=50%")</f>
        <v>&gt;=50%</v>
      </c>
      <c r="J723" s="21">
        <v>3.7</v>
      </c>
      <c r="K723" s="7">
        <v>418</v>
      </c>
      <c r="L723" s="7">
        <f t="shared" si="46"/>
        <v>1</v>
      </c>
      <c r="M723" s="6" t="s">
        <v>5004</v>
      </c>
      <c r="N723" s="6" t="s">
        <v>5005</v>
      </c>
      <c r="O723" s="6" t="s">
        <v>5006</v>
      </c>
      <c r="P723" s="6" t="s">
        <v>5007</v>
      </c>
      <c r="Q723" s="6" t="str">
        <f>IFERROR(LEFT(C723, FIND("|",C723)-1),C723)</f>
        <v>Electronics</v>
      </c>
      <c r="R723" s="41">
        <f>E723*K723</f>
        <v>835582</v>
      </c>
      <c r="S723" s="31">
        <f t="shared" si="47"/>
        <v>1546.6000000000001</v>
      </c>
      <c r="T723" s="6" t="str">
        <f>TRIM(RIGHT(C723,LEN(C723)-FIND("@",SUBSTITUTE(C723,"|","@",LEN(C723)-LEN(SUBSTITUTE(C723,"|",""))))))</f>
        <v>OutdoorSpeakers</v>
      </c>
      <c r="U723" s="33">
        <v>1999</v>
      </c>
    </row>
    <row r="724" spans="1:21">
      <c r="A724" s="5" t="s">
        <v>6315</v>
      </c>
      <c r="B724" s="6" t="s">
        <v>6316</v>
      </c>
      <c r="C724" s="6" t="s">
        <v>5324</v>
      </c>
      <c r="D724" s="24">
        <v>1199</v>
      </c>
      <c r="E724" s="36">
        <v>3500</v>
      </c>
      <c r="F724" s="36" t="str">
        <f t="shared" si="44"/>
        <v>&gt;500</v>
      </c>
      <c r="G724" s="27">
        <v>0.66</v>
      </c>
      <c r="H724" s="27" t="str">
        <f t="shared" si="45"/>
        <v>&gt;50%</v>
      </c>
      <c r="I724" s="14" t="str">
        <f>IF(G724&lt;0.5,"&lt;50%","&gt;=50%")</f>
        <v>&gt;=50%</v>
      </c>
      <c r="J724" s="21">
        <v>4.3</v>
      </c>
      <c r="K724" s="7">
        <v>1802</v>
      </c>
      <c r="L724" s="7">
        <f t="shared" si="46"/>
        <v>2</v>
      </c>
      <c r="M724" s="6" t="s">
        <v>6317</v>
      </c>
      <c r="N724" s="6" t="s">
        <v>6318</v>
      </c>
      <c r="O724" s="6" t="s">
        <v>6319</v>
      </c>
      <c r="P724" s="6" t="s">
        <v>6320</v>
      </c>
      <c r="Q724" s="6" t="str">
        <f>IFERROR(LEFT(C724, FIND("|",C724)-1),C724)</f>
        <v>Home&amp;Kitchen</v>
      </c>
      <c r="R724" s="41">
        <f>E724*K724</f>
        <v>6307000</v>
      </c>
      <c r="S724" s="31">
        <f t="shared" si="47"/>
        <v>7748.5999999999995</v>
      </c>
      <c r="T724" s="6" t="str">
        <f>TRIM(RIGHT(C724,LEN(C724)-FIND("@",SUBSTITUTE(C724,"|","@",LEN(C724)-LEN(SUBSTITUTE(C724,"|",""))))))</f>
        <v>EggBoilers</v>
      </c>
      <c r="U724" s="33">
        <v>3500</v>
      </c>
    </row>
    <row r="725" spans="1:21">
      <c r="A725" s="5" t="s">
        <v>4611</v>
      </c>
      <c r="B725" s="6" t="s">
        <v>4612</v>
      </c>
      <c r="C725" s="6" t="s">
        <v>4130</v>
      </c>
      <c r="D725" s="24">
        <v>649</v>
      </c>
      <c r="E725" s="36">
        <v>1300</v>
      </c>
      <c r="F725" s="36" t="str">
        <f t="shared" si="44"/>
        <v>&gt;500</v>
      </c>
      <c r="G725" s="27">
        <v>0.5</v>
      </c>
      <c r="H725" s="27" t="str">
        <f t="shared" si="45"/>
        <v>&gt;50%</v>
      </c>
      <c r="I725" s="14" t="str">
        <f>IF(G725&lt;0.5,"&lt;50%","&gt;=50%")</f>
        <v>&gt;=50%</v>
      </c>
      <c r="J725" s="21">
        <v>4.0999999999999996</v>
      </c>
      <c r="K725" s="7">
        <v>5195</v>
      </c>
      <c r="L725" s="7">
        <f t="shared" si="46"/>
        <v>2</v>
      </c>
      <c r="M725" s="6" t="s">
        <v>4613</v>
      </c>
      <c r="N725" s="6" t="s">
        <v>4614</v>
      </c>
      <c r="O725" s="6" t="s">
        <v>4615</v>
      </c>
      <c r="P725" s="6" t="s">
        <v>4616</v>
      </c>
      <c r="Q725" s="6" t="str">
        <f>IFERROR(LEFT(C725, FIND("|",C725)-1),C725)</f>
        <v>Computers&amp;Accessories</v>
      </c>
      <c r="R725" s="41">
        <f>E725*K725</f>
        <v>6753500</v>
      </c>
      <c r="S725" s="31">
        <f t="shared" si="47"/>
        <v>21299.499999999996</v>
      </c>
      <c r="T725" s="6" t="str">
        <f>TRIM(RIGHT(C725,LEN(C725)-FIND("@",SUBSTITUTE(C725,"|","@",LEN(C725)-LEN(SUBSTITUTE(C725,"|",""))))))</f>
        <v>PCSpeakers</v>
      </c>
      <c r="U725" s="33">
        <v>1300</v>
      </c>
    </row>
    <row r="726" spans="1:21">
      <c r="A726" s="5" t="s">
        <v>3597</v>
      </c>
      <c r="B726" s="6" t="s">
        <v>3598</v>
      </c>
      <c r="C726" s="6" t="s">
        <v>3599</v>
      </c>
      <c r="D726" s="24">
        <v>949</v>
      </c>
      <c r="E726" s="36">
        <v>2000</v>
      </c>
      <c r="F726" s="36" t="str">
        <f t="shared" si="44"/>
        <v>&gt;500</v>
      </c>
      <c r="G726" s="27">
        <v>0.53</v>
      </c>
      <c r="H726" s="27" t="str">
        <f t="shared" si="45"/>
        <v>&gt;50%</v>
      </c>
      <c r="I726" s="14" t="str">
        <f>IF(G726&lt;0.5,"&lt;50%","&gt;=50%")</f>
        <v>&gt;=50%</v>
      </c>
      <c r="J726" s="21">
        <v>3.9</v>
      </c>
      <c r="K726" s="7">
        <v>14969</v>
      </c>
      <c r="L726" s="7">
        <f t="shared" si="46"/>
        <v>2</v>
      </c>
      <c r="M726" s="6" t="s">
        <v>3600</v>
      </c>
      <c r="N726" s="6" t="s">
        <v>3601</v>
      </c>
      <c r="O726" s="6" t="s">
        <v>3602</v>
      </c>
      <c r="P726" s="6" t="s">
        <v>3603</v>
      </c>
      <c r="Q726" s="6" t="str">
        <f>IFERROR(LEFT(C726, FIND("|",C726)-1),C726)</f>
        <v>Computers&amp;Accessories</v>
      </c>
      <c r="R726" s="41">
        <f>E726*K726</f>
        <v>29938000</v>
      </c>
      <c r="S726" s="31">
        <f t="shared" si="47"/>
        <v>58379.1</v>
      </c>
      <c r="T726" s="6" t="str">
        <f>TRIM(RIGHT(C726,LEN(C726)-FIND("@",SUBSTITUTE(C726,"|","@",LEN(C726)-LEN(SUBSTITUTE(C726,"|",""))))))</f>
        <v>PCMicrophones</v>
      </c>
      <c r="U726" s="33">
        <v>2000</v>
      </c>
    </row>
    <row r="727" spans="1:21">
      <c r="A727" s="5" t="s">
        <v>7407</v>
      </c>
      <c r="B727" s="6" t="s">
        <v>7408</v>
      </c>
      <c r="C727" s="6" t="s">
        <v>5050</v>
      </c>
      <c r="D727" s="24">
        <v>379</v>
      </c>
      <c r="E727" s="36">
        <v>389</v>
      </c>
      <c r="F727" s="36" t="str">
        <f t="shared" si="44"/>
        <v>200-500</v>
      </c>
      <c r="G727" s="27">
        <v>0.03</v>
      </c>
      <c r="H727" s="27" t="str">
        <f t="shared" si="45"/>
        <v>10%</v>
      </c>
      <c r="I727" s="14" t="str">
        <f>IF(G727&lt;0.5,"&lt;50%","&gt;=50%")</f>
        <v>&lt;50%</v>
      </c>
      <c r="J727" s="21">
        <v>4.2</v>
      </c>
      <c r="K727" s="7">
        <v>3739</v>
      </c>
      <c r="L727" s="7">
        <f t="shared" si="46"/>
        <v>2</v>
      </c>
      <c r="M727" s="6" t="s">
        <v>7409</v>
      </c>
      <c r="N727" s="6" t="s">
        <v>7410</v>
      </c>
      <c r="O727" s="6" t="s">
        <v>7411</v>
      </c>
      <c r="P727" s="6" t="s">
        <v>7412</v>
      </c>
      <c r="Q727" s="6" t="str">
        <f>IFERROR(LEFT(C727, FIND("|",C727)-1),C727)</f>
        <v>Home&amp;Kitchen</v>
      </c>
      <c r="R727" s="41">
        <f>E727*K727</f>
        <v>1454471</v>
      </c>
      <c r="S727" s="31">
        <f t="shared" si="47"/>
        <v>15703.800000000001</v>
      </c>
      <c r="T727" s="6" t="str">
        <f>TRIM(RIGHT(C727,LEN(C727)-FIND("@",SUBSTITUTE(C727,"|","@",LEN(C727)-LEN(SUBSTITUTE(C727,"|",""))))))</f>
        <v>DigitalKitchenScales</v>
      </c>
      <c r="U727" s="33">
        <v>389</v>
      </c>
    </row>
    <row r="728" spans="1:21">
      <c r="A728" s="5" t="s">
        <v>6721</v>
      </c>
      <c r="B728" s="6" t="s">
        <v>6722</v>
      </c>
      <c r="C728" s="6" t="s">
        <v>5043</v>
      </c>
      <c r="D728" s="24">
        <v>475</v>
      </c>
      <c r="E728" s="36">
        <v>999</v>
      </c>
      <c r="F728" s="36" t="str">
        <f t="shared" si="44"/>
        <v>&gt;500</v>
      </c>
      <c r="G728" s="27">
        <v>0.52</v>
      </c>
      <c r="H728" s="27" t="str">
        <f t="shared" si="45"/>
        <v>&gt;50%</v>
      </c>
      <c r="I728" s="14" t="str">
        <f>IF(G728&lt;0.5,"&lt;50%","&gt;=50%")</f>
        <v>&gt;=50%</v>
      </c>
      <c r="J728" s="21">
        <v>4.0999999999999996</v>
      </c>
      <c r="K728" s="7">
        <v>1021</v>
      </c>
      <c r="L728" s="7">
        <f t="shared" si="46"/>
        <v>2</v>
      </c>
      <c r="M728" s="6" t="s">
        <v>6723</v>
      </c>
      <c r="N728" s="6" t="s">
        <v>6724</v>
      </c>
      <c r="O728" s="6" t="s">
        <v>6725</v>
      </c>
      <c r="P728" s="6" t="s">
        <v>6726</v>
      </c>
      <c r="Q728" s="6" t="str">
        <f>IFERROR(LEFT(C728, FIND("|",C728)-1),C728)</f>
        <v>Home&amp;Kitchen</v>
      </c>
      <c r="R728" s="41">
        <f>E728*K728</f>
        <v>1019979</v>
      </c>
      <c r="S728" s="31">
        <f t="shared" si="47"/>
        <v>4186.0999999999995</v>
      </c>
      <c r="T728" s="6" t="str">
        <f>TRIM(RIGHT(C728,LEN(C728)-FIND("@",SUBSTITUTE(C728,"|","@",LEN(C728)-LEN(SUBSTITUTE(C728,"|",""))))))</f>
        <v>LintShavers</v>
      </c>
      <c r="U728" s="33">
        <v>999</v>
      </c>
    </row>
    <row r="729" spans="1:21">
      <c r="A729" s="5" t="s">
        <v>4915</v>
      </c>
      <c r="B729" s="6" t="s">
        <v>4916</v>
      </c>
      <c r="C729" s="6" t="s">
        <v>3237</v>
      </c>
      <c r="D729" s="24">
        <v>1199</v>
      </c>
      <c r="E729" s="36">
        <v>3990</v>
      </c>
      <c r="F729" s="36" t="str">
        <f t="shared" si="44"/>
        <v>&gt;500</v>
      </c>
      <c r="G729" s="27">
        <v>0.7</v>
      </c>
      <c r="H729" s="27" t="str">
        <f t="shared" si="45"/>
        <v>&gt;50%</v>
      </c>
      <c r="I729" s="14" t="str">
        <f>IF(G729&lt;0.5,"&lt;50%","&gt;=50%")</f>
        <v>&gt;=50%</v>
      </c>
      <c r="J729" s="21">
        <v>4.2</v>
      </c>
      <c r="K729" s="7">
        <v>2908</v>
      </c>
      <c r="L729" s="7">
        <f t="shared" si="46"/>
        <v>2</v>
      </c>
      <c r="M729" s="6" t="s">
        <v>4917</v>
      </c>
      <c r="N729" s="6" t="s">
        <v>4918</v>
      </c>
      <c r="O729" s="6" t="s">
        <v>4919</v>
      </c>
      <c r="P729" s="6" t="s">
        <v>4920</v>
      </c>
      <c r="Q729" s="6" t="str">
        <f>IFERROR(LEFT(C729, FIND("|",C729)-1),C729)</f>
        <v>Electronics</v>
      </c>
      <c r="R729" s="41">
        <f>E729*K729</f>
        <v>11602920</v>
      </c>
      <c r="S729" s="31">
        <f t="shared" si="47"/>
        <v>12213.6</v>
      </c>
      <c r="T729" s="6" t="str">
        <f>TRIM(RIGHT(C729,LEN(C729)-FIND("@",SUBSTITUTE(C729,"|","@",LEN(C729)-LEN(SUBSTITUTE(C729,"|",""))))))</f>
        <v>BluetoothSpeakers</v>
      </c>
      <c r="U729" s="33">
        <v>3990</v>
      </c>
    </row>
    <row r="730" spans="1:21">
      <c r="A730" s="5" t="s">
        <v>7208</v>
      </c>
      <c r="B730" s="6" t="s">
        <v>7209</v>
      </c>
      <c r="C730" s="6" t="s">
        <v>5134</v>
      </c>
      <c r="D730" s="24">
        <v>1449</v>
      </c>
      <c r="E730" s="36">
        <v>4999</v>
      </c>
      <c r="F730" s="36" t="str">
        <f t="shared" si="44"/>
        <v>&gt;500</v>
      </c>
      <c r="G730" s="27">
        <v>0.71</v>
      </c>
      <c r="H730" s="27" t="str">
        <f t="shared" si="45"/>
        <v>&gt;50%</v>
      </c>
      <c r="I730" s="14" t="str">
        <f>IF(G730&lt;0.5,"&lt;50%","&gt;=50%")</f>
        <v>&gt;=50%</v>
      </c>
      <c r="J730" s="21">
        <v>3.6</v>
      </c>
      <c r="K730" s="7">
        <v>63</v>
      </c>
      <c r="L730" s="7">
        <f t="shared" si="46"/>
        <v>1</v>
      </c>
      <c r="M730" s="6" t="s">
        <v>7210</v>
      </c>
      <c r="N730" s="6" t="s">
        <v>7211</v>
      </c>
      <c r="O730" s="6" t="s">
        <v>7212</v>
      </c>
      <c r="P730" s="6" t="s">
        <v>7213</v>
      </c>
      <c r="Q730" s="6" t="str">
        <f>IFERROR(LEFT(C730, FIND("|",C730)-1),C730)</f>
        <v>Home&amp;Kitchen</v>
      </c>
      <c r="R730" s="41">
        <f>E730*K730</f>
        <v>314937</v>
      </c>
      <c r="S730" s="31">
        <f t="shared" si="47"/>
        <v>226.8</v>
      </c>
      <c r="T730" s="6" t="str">
        <f>TRIM(RIGHT(C730,LEN(C730)-FIND("@",SUBSTITUTE(C730,"|","@",LEN(C730)-LEN(SUBSTITUTE(C730,"|",""))))))</f>
        <v>InstantWaterHeaters</v>
      </c>
      <c r="U730" s="33">
        <v>4999</v>
      </c>
    </row>
    <row r="731" spans="1:21">
      <c r="A731" s="5" t="s">
        <v>4797</v>
      </c>
      <c r="B731" s="6" t="s">
        <v>4798</v>
      </c>
      <c r="C731" s="6" t="s">
        <v>3418</v>
      </c>
      <c r="D731" s="24">
        <v>39</v>
      </c>
      <c r="E731" s="36">
        <v>39</v>
      </c>
      <c r="F731" s="36" t="str">
        <f t="shared" si="44"/>
        <v>&lt;200</v>
      </c>
      <c r="G731" s="27">
        <v>0</v>
      </c>
      <c r="H731" s="27" t="str">
        <f t="shared" si="45"/>
        <v>10%</v>
      </c>
      <c r="I731" s="14" t="str">
        <f>IF(G731&lt;0.5,"&lt;50%","&gt;=50%")</f>
        <v>&lt;50%</v>
      </c>
      <c r="J731" s="21">
        <v>3.8</v>
      </c>
      <c r="K731" s="7">
        <v>3344</v>
      </c>
      <c r="L731" s="7">
        <f t="shared" si="46"/>
        <v>2</v>
      </c>
      <c r="M731" s="6" t="s">
        <v>4799</v>
      </c>
      <c r="N731" s="6" t="s">
        <v>4800</v>
      </c>
      <c r="O731" s="6" t="s">
        <v>4801</v>
      </c>
      <c r="P731" s="6" t="s">
        <v>4802</v>
      </c>
      <c r="Q731" s="6" t="str">
        <f>IFERROR(LEFT(C731, FIND("|",C731)-1),C731)</f>
        <v>Computers&amp;Accessories</v>
      </c>
      <c r="R731" s="41">
        <f>E731*K731</f>
        <v>130416</v>
      </c>
      <c r="S731" s="31">
        <f t="shared" si="47"/>
        <v>12707.199999999999</v>
      </c>
      <c r="T731" s="6" t="str">
        <f>TRIM(RIGHT(C731,LEN(C731)-FIND("@",SUBSTITUTE(C731,"|","@",LEN(C731)-LEN(SUBSTITUTE(C731,"|",""))))))</f>
        <v>Lamps</v>
      </c>
      <c r="U731" s="33">
        <v>39</v>
      </c>
    </row>
    <row r="732" spans="1:21">
      <c r="A732" s="5" t="s">
        <v>3416</v>
      </c>
      <c r="B732" s="6" t="s">
        <v>3417</v>
      </c>
      <c r="C732" s="6" t="s">
        <v>3418</v>
      </c>
      <c r="D732" s="24">
        <v>59</v>
      </c>
      <c r="E732" s="36">
        <v>59</v>
      </c>
      <c r="F732" s="36" t="str">
        <f t="shared" si="44"/>
        <v>&lt;200</v>
      </c>
      <c r="G732" s="27">
        <v>0</v>
      </c>
      <c r="H732" s="27" t="str">
        <f t="shared" si="45"/>
        <v>10%</v>
      </c>
      <c r="I732" s="14" t="str">
        <f>IF(G732&lt;0.5,"&lt;50%","&gt;=50%")</f>
        <v>&lt;50%</v>
      </c>
      <c r="J732" s="21">
        <v>3.8</v>
      </c>
      <c r="K732" s="7">
        <v>5958</v>
      </c>
      <c r="L732" s="7">
        <f t="shared" si="46"/>
        <v>2</v>
      </c>
      <c r="M732" s="6" t="s">
        <v>3419</v>
      </c>
      <c r="N732" s="6" t="s">
        <v>3420</v>
      </c>
      <c r="O732" s="6" t="s">
        <v>3421</v>
      </c>
      <c r="P732" s="6" t="s">
        <v>3422</v>
      </c>
      <c r="Q732" s="6" t="str">
        <f>IFERROR(LEFT(C732, FIND("|",C732)-1),C732)</f>
        <v>Computers&amp;Accessories</v>
      </c>
      <c r="R732" s="41">
        <f>E732*K732</f>
        <v>351522</v>
      </c>
      <c r="S732" s="31">
        <f t="shared" si="47"/>
        <v>22640.399999999998</v>
      </c>
      <c r="T732" s="6" t="str">
        <f>TRIM(RIGHT(C732,LEN(C732)-FIND("@",SUBSTITUTE(C732,"|","@",LEN(C732)-LEN(SUBSTITUTE(C732,"|",""))))))</f>
        <v>Lamps</v>
      </c>
      <c r="U732" s="33">
        <v>59</v>
      </c>
    </row>
    <row r="733" spans="1:21">
      <c r="A733" s="5" t="s">
        <v>746</v>
      </c>
      <c r="B733" s="6" t="s">
        <v>747</v>
      </c>
      <c r="C733" s="6" t="s">
        <v>81</v>
      </c>
      <c r="D733" s="24">
        <v>999</v>
      </c>
      <c r="E733" s="36">
        <v>2399</v>
      </c>
      <c r="F733" s="36" t="str">
        <f t="shared" si="44"/>
        <v>&gt;500</v>
      </c>
      <c r="G733" s="27">
        <v>0.57999999999999996</v>
      </c>
      <c r="H733" s="27" t="str">
        <f t="shared" si="45"/>
        <v>&gt;50%</v>
      </c>
      <c r="I733" s="14" t="str">
        <f>IF(G733&lt;0.5,"&lt;50%","&gt;=50%")</f>
        <v>&gt;=50%</v>
      </c>
      <c r="J733" s="21">
        <v>4.5999999999999996</v>
      </c>
      <c r="K733" s="7">
        <v>3664</v>
      </c>
      <c r="L733" s="7">
        <f t="shared" si="46"/>
        <v>2</v>
      </c>
      <c r="M733" s="6" t="s">
        <v>748</v>
      </c>
      <c r="N733" s="6" t="s">
        <v>749</v>
      </c>
      <c r="O733" s="6" t="s">
        <v>750</v>
      </c>
      <c r="P733" s="6" t="s">
        <v>751</v>
      </c>
      <c r="Q733" s="6" t="str">
        <f>IFERROR(LEFT(C733, FIND("|",C733)-1),C733)</f>
        <v>Electronics</v>
      </c>
      <c r="R733" s="41">
        <f>E733*K733</f>
        <v>8789936</v>
      </c>
      <c r="S733" s="31">
        <f t="shared" si="47"/>
        <v>16854.399999999998</v>
      </c>
      <c r="T733" s="6" t="str">
        <f>TRIM(RIGHT(C733,LEN(C733)-FIND("@",SUBSTITUTE(C733,"|","@",LEN(C733)-LEN(SUBSTITUTE(C733,"|",""))))))</f>
        <v>HDMICables</v>
      </c>
      <c r="U733" s="33">
        <v>2399</v>
      </c>
    </row>
    <row r="734" spans="1:21">
      <c r="A734" s="5" t="s">
        <v>5384</v>
      </c>
      <c r="B734" s="6" t="s">
        <v>5385</v>
      </c>
      <c r="C734" s="6" t="s">
        <v>5243</v>
      </c>
      <c r="D734" s="24">
        <v>3190</v>
      </c>
      <c r="E734" s="36">
        <v>4195</v>
      </c>
      <c r="F734" s="36" t="str">
        <f t="shared" si="44"/>
        <v>&gt;500</v>
      </c>
      <c r="G734" s="27">
        <v>0.24</v>
      </c>
      <c r="H734" s="27" t="str">
        <f t="shared" si="45"/>
        <v>10-25%</v>
      </c>
      <c r="I734" s="14" t="str">
        <f>IF(G734&lt;0.5,"&lt;50%","&gt;=50%")</f>
        <v>&lt;50%</v>
      </c>
      <c r="J734" s="21">
        <v>4</v>
      </c>
      <c r="K734" s="7">
        <v>1282</v>
      </c>
      <c r="L734" s="7">
        <f t="shared" si="46"/>
        <v>2</v>
      </c>
      <c r="M734" s="6" t="s">
        <v>5386</v>
      </c>
      <c r="N734" s="6" t="s">
        <v>5387</v>
      </c>
      <c r="O734" s="6" t="s">
        <v>5388</v>
      </c>
      <c r="P734" s="6" t="s">
        <v>5389</v>
      </c>
      <c r="Q734" s="6" t="str">
        <f>IFERROR(LEFT(C734, FIND("|",C734)-1),C734)</f>
        <v>Home&amp;Kitchen</v>
      </c>
      <c r="R734" s="41">
        <f>E734*K734</f>
        <v>5377990</v>
      </c>
      <c r="S734" s="31">
        <f t="shared" si="47"/>
        <v>5128</v>
      </c>
      <c r="T734" s="6" t="str">
        <f>TRIM(RIGHT(C734,LEN(C734)-FIND("@",SUBSTITUTE(C734,"|","@",LEN(C734)-LEN(SUBSTITUTE(C734,"|",""))))))</f>
        <v>SteamIrons</v>
      </c>
      <c r="U734" s="33">
        <v>4195</v>
      </c>
    </row>
    <row r="735" spans="1:21">
      <c r="A735" s="5" t="s">
        <v>4655</v>
      </c>
      <c r="B735" s="6" t="s">
        <v>4656</v>
      </c>
      <c r="C735" s="6" t="s">
        <v>3637</v>
      </c>
      <c r="D735" s="24">
        <v>299</v>
      </c>
      <c r="E735" s="36">
        <v>1499</v>
      </c>
      <c r="F735" s="36" t="str">
        <f t="shared" si="44"/>
        <v>&gt;500</v>
      </c>
      <c r="G735" s="27">
        <v>0.8</v>
      </c>
      <c r="H735" s="27" t="str">
        <f t="shared" si="45"/>
        <v>&gt;50%</v>
      </c>
      <c r="I735" s="14" t="str">
        <f>IF(G735&lt;0.5,"&lt;50%","&gt;=50%")</f>
        <v>&gt;=50%</v>
      </c>
      <c r="J735" s="21">
        <v>4.2</v>
      </c>
      <c r="K735" s="7">
        <v>2868</v>
      </c>
      <c r="L735" s="7">
        <f t="shared" si="46"/>
        <v>2</v>
      </c>
      <c r="M735" s="6" t="s">
        <v>4657</v>
      </c>
      <c r="N735" s="6" t="s">
        <v>4658</v>
      </c>
      <c r="O735" s="6" t="s">
        <v>4659</v>
      </c>
      <c r="P735" s="6" t="s">
        <v>4660</v>
      </c>
      <c r="Q735" s="6" t="str">
        <f>IFERROR(LEFT(C735, FIND("|",C735)-1),C735)</f>
        <v>Computers&amp;Accessories</v>
      </c>
      <c r="R735" s="41">
        <f>E735*K735</f>
        <v>4299132</v>
      </c>
      <c r="S735" s="31">
        <f t="shared" si="47"/>
        <v>12045.6</v>
      </c>
      <c r="T735" s="6" t="str">
        <f>TRIM(RIGHT(C735,LEN(C735)-FIND("@",SUBSTITUTE(C735,"|","@",LEN(C735)-LEN(SUBSTITUTE(C735,"|",""))))))</f>
        <v>LaptopSleeves&amp;Slipcases</v>
      </c>
      <c r="U735" s="33">
        <v>1499</v>
      </c>
    </row>
    <row r="736" spans="1:21">
      <c r="A736" s="5" t="s">
        <v>6818</v>
      </c>
      <c r="B736" s="6" t="s">
        <v>6819</v>
      </c>
      <c r="C736" s="6" t="s">
        <v>6261</v>
      </c>
      <c r="D736" s="24">
        <v>499</v>
      </c>
      <c r="E736" s="36">
        <v>2199</v>
      </c>
      <c r="F736" s="36" t="str">
        <f t="shared" si="44"/>
        <v>&gt;500</v>
      </c>
      <c r="G736" s="27">
        <v>0.77</v>
      </c>
      <c r="H736" s="27" t="str">
        <f t="shared" si="45"/>
        <v>&gt;50%</v>
      </c>
      <c r="I736" s="14" t="str">
        <f>IF(G736&lt;0.5,"&lt;50%","&gt;=50%")</f>
        <v>&gt;=50%</v>
      </c>
      <c r="J736" s="21">
        <v>3.1</v>
      </c>
      <c r="K736" s="7">
        <v>3527</v>
      </c>
      <c r="L736" s="7">
        <f t="shared" si="46"/>
        <v>2</v>
      </c>
      <c r="M736" s="6" t="s">
        <v>6820</v>
      </c>
      <c r="N736" s="6" t="s">
        <v>6821</v>
      </c>
      <c r="O736" s="6" t="s">
        <v>6822</v>
      </c>
      <c r="P736" s="6" t="s">
        <v>6823</v>
      </c>
      <c r="Q736" s="6" t="str">
        <f>IFERROR(LEFT(C736, FIND("|",C736)-1),C736)</f>
        <v>Home&amp;Kitchen</v>
      </c>
      <c r="R736" s="41">
        <f>E736*K736</f>
        <v>7755873</v>
      </c>
      <c r="S736" s="31">
        <f t="shared" si="47"/>
        <v>10933.7</v>
      </c>
      <c r="T736" s="6" t="str">
        <f>TRIM(RIGHT(C736,LEN(C736)-FIND("@",SUBSTITUTE(C736,"|","@",LEN(C736)-LEN(SUBSTITUTE(C736,"|",""))))))</f>
        <v>Juicers</v>
      </c>
      <c r="U736" s="33">
        <v>2199</v>
      </c>
    </row>
    <row r="737" spans="1:21">
      <c r="A737" s="5" t="s">
        <v>6050</v>
      </c>
      <c r="B737" s="6" t="s">
        <v>6051</v>
      </c>
      <c r="C737" s="6" t="s">
        <v>5324</v>
      </c>
      <c r="D737" s="24">
        <v>1099</v>
      </c>
      <c r="E737" s="36">
        <v>1899</v>
      </c>
      <c r="F737" s="36" t="str">
        <f t="shared" si="44"/>
        <v>&gt;500</v>
      </c>
      <c r="G737" s="27">
        <v>0.42</v>
      </c>
      <c r="H737" s="27" t="str">
        <f t="shared" si="45"/>
        <v>25-50%</v>
      </c>
      <c r="I737" s="14" t="str">
        <f>IF(G737&lt;0.5,"&lt;50%","&gt;=50%")</f>
        <v>&lt;50%</v>
      </c>
      <c r="J737" s="21">
        <v>4.3</v>
      </c>
      <c r="K737" s="7">
        <v>1811</v>
      </c>
      <c r="L737" s="7">
        <f t="shared" si="46"/>
        <v>2</v>
      </c>
      <c r="M737" s="6" t="s">
        <v>6052</v>
      </c>
      <c r="N737" s="6" t="s">
        <v>6053</v>
      </c>
      <c r="O737" s="6" t="s">
        <v>6054</v>
      </c>
      <c r="P737" s="6" t="s">
        <v>6055</v>
      </c>
      <c r="Q737" s="6" t="str">
        <f>IFERROR(LEFT(C737, FIND("|",C737)-1),C737)</f>
        <v>Home&amp;Kitchen</v>
      </c>
      <c r="R737" s="41">
        <f>E737*K737</f>
        <v>3439089</v>
      </c>
      <c r="S737" s="31">
        <f t="shared" si="47"/>
        <v>7787.2999999999993</v>
      </c>
      <c r="T737" s="6" t="str">
        <f>TRIM(RIGHT(C737,LEN(C737)-FIND("@",SUBSTITUTE(C737,"|","@",LEN(C737)-LEN(SUBSTITUTE(C737,"|",""))))))</f>
        <v>EggBoilers</v>
      </c>
      <c r="U737" s="33">
        <v>1899</v>
      </c>
    </row>
    <row r="738" spans="1:21">
      <c r="A738" s="5" t="s">
        <v>2880</v>
      </c>
      <c r="B738" s="6" t="s">
        <v>2881</v>
      </c>
      <c r="C738" s="6" t="s">
        <v>1834</v>
      </c>
      <c r="D738" s="24">
        <v>1399</v>
      </c>
      <c r="E738" s="36">
        <v>3990</v>
      </c>
      <c r="F738" s="36" t="str">
        <f t="shared" si="44"/>
        <v>&gt;500</v>
      </c>
      <c r="G738" s="27">
        <v>0.65</v>
      </c>
      <c r="H738" s="27" t="str">
        <f t="shared" si="45"/>
        <v>&gt;50%</v>
      </c>
      <c r="I738" s="14" t="str">
        <f>IF(G738&lt;0.5,"&lt;50%","&gt;=50%")</f>
        <v>&gt;=50%</v>
      </c>
      <c r="J738" s="21">
        <v>4.0999999999999996</v>
      </c>
      <c r="K738" s="7">
        <v>141841</v>
      </c>
      <c r="L738" s="7">
        <f t="shared" si="46"/>
        <v>2</v>
      </c>
      <c r="M738" s="6" t="s">
        <v>2882</v>
      </c>
      <c r="N738" s="6" t="s">
        <v>2883</v>
      </c>
      <c r="O738" s="6" t="s">
        <v>2884</v>
      </c>
      <c r="P738" s="6" t="s">
        <v>2885</v>
      </c>
      <c r="Q738" s="6" t="str">
        <f>IFERROR(LEFT(C738, FIND("|",C738)-1),C738)</f>
        <v>Electronics</v>
      </c>
      <c r="R738" s="41">
        <f>E738*K738</f>
        <v>565945590</v>
      </c>
      <c r="S738" s="31">
        <f t="shared" si="47"/>
        <v>581548.1</v>
      </c>
      <c r="T738" s="6" t="str">
        <f>TRIM(RIGHT(C738,LEN(C738)-FIND("@",SUBSTITUTE(C738,"|","@",LEN(C738)-LEN(SUBSTITUTE(C738,"|",""))))))</f>
        <v>In-Ear</v>
      </c>
      <c r="U738" s="33">
        <v>3990</v>
      </c>
    </row>
    <row r="739" spans="1:21">
      <c r="A739" s="5" t="s">
        <v>1473</v>
      </c>
      <c r="B739" s="6" t="s">
        <v>1474</v>
      </c>
      <c r="C739" s="6" t="s">
        <v>282</v>
      </c>
      <c r="D739" s="24">
        <v>299</v>
      </c>
      <c r="E739" s="36">
        <v>599</v>
      </c>
      <c r="F739" s="36" t="str">
        <f t="shared" si="44"/>
        <v>&gt;500</v>
      </c>
      <c r="G739" s="27">
        <v>0.5</v>
      </c>
      <c r="H739" s="27" t="str">
        <f t="shared" si="45"/>
        <v>&gt;50%</v>
      </c>
      <c r="I739" s="14" t="str">
        <f>IF(G739&lt;0.5,"&lt;50%","&gt;=50%")</f>
        <v>&gt;=50%</v>
      </c>
      <c r="J739" s="21">
        <v>3.7</v>
      </c>
      <c r="K739" s="7">
        <v>708</v>
      </c>
      <c r="L739" s="7">
        <f t="shared" si="46"/>
        <v>1</v>
      </c>
      <c r="M739" s="6" t="s">
        <v>1475</v>
      </c>
      <c r="N739" s="6" t="s">
        <v>1476</v>
      </c>
      <c r="O739" s="6" t="s">
        <v>1477</v>
      </c>
      <c r="P739" s="6" t="s">
        <v>1478</v>
      </c>
      <c r="Q739" s="6" t="str">
        <f>IFERROR(LEFT(C739, FIND("|",C739)-1),C739)</f>
        <v>Electronics</v>
      </c>
      <c r="R739" s="41">
        <f>E739*K739</f>
        <v>424092</v>
      </c>
      <c r="S739" s="31">
        <f t="shared" si="47"/>
        <v>2619.6</v>
      </c>
      <c r="T739" s="6" t="str">
        <f>TRIM(RIGHT(C739,LEN(C739)-FIND("@",SUBSTITUTE(C739,"|","@",LEN(C739)-LEN(SUBSTITUTE(C739,"|",""))))))</f>
        <v>RemoteControls</v>
      </c>
      <c r="U739" s="33">
        <v>599</v>
      </c>
    </row>
    <row r="740" spans="1:21">
      <c r="A740" s="5" t="s">
        <v>1727</v>
      </c>
      <c r="B740" s="6" t="s">
        <v>1728</v>
      </c>
      <c r="C740" s="6" t="s">
        <v>13</v>
      </c>
      <c r="D740" s="24">
        <v>349</v>
      </c>
      <c r="E740" s="36">
        <v>999</v>
      </c>
      <c r="F740" s="36" t="str">
        <f t="shared" si="44"/>
        <v>&gt;500</v>
      </c>
      <c r="G740" s="27">
        <v>0.65</v>
      </c>
      <c r="H740" s="27" t="str">
        <f t="shared" si="45"/>
        <v>&gt;50%</v>
      </c>
      <c r="I740" s="14" t="str">
        <f>IF(G740&lt;0.5,"&lt;50%","&gt;=50%")</f>
        <v>&gt;=50%</v>
      </c>
      <c r="J740" s="21">
        <v>4.3</v>
      </c>
      <c r="K740" s="7">
        <v>838</v>
      </c>
      <c r="L740" s="7">
        <f t="shared" si="46"/>
        <v>1</v>
      </c>
      <c r="M740" s="6" t="s">
        <v>1729</v>
      </c>
      <c r="N740" s="6" t="s">
        <v>1658</v>
      </c>
      <c r="O740" s="6" t="s">
        <v>1659</v>
      </c>
      <c r="P740" s="6" t="s">
        <v>1660</v>
      </c>
      <c r="Q740" s="6" t="str">
        <f>IFERROR(LEFT(C740, FIND("|",C740)-1),C740)</f>
        <v>Computers&amp;Accessories</v>
      </c>
      <c r="R740" s="41">
        <f>E740*K740</f>
        <v>837162</v>
      </c>
      <c r="S740" s="31">
        <f t="shared" si="47"/>
        <v>3603.3999999999996</v>
      </c>
      <c r="T740" s="6" t="str">
        <f>TRIM(RIGHT(C740,LEN(C740)-FIND("@",SUBSTITUTE(C740,"|","@",LEN(C740)-LEN(SUBSTITUTE(C740,"|",""))))))</f>
        <v>USBCables</v>
      </c>
      <c r="U740" s="33">
        <v>999</v>
      </c>
    </row>
    <row r="741" spans="1:21">
      <c r="A741" s="5" t="s">
        <v>2237</v>
      </c>
      <c r="B741" s="6" t="s">
        <v>2238</v>
      </c>
      <c r="C741" s="6" t="s">
        <v>1788</v>
      </c>
      <c r="D741" s="24">
        <v>15490</v>
      </c>
      <c r="E741" s="36">
        <v>20990</v>
      </c>
      <c r="F741" s="36" t="str">
        <f t="shared" si="44"/>
        <v>&gt;500</v>
      </c>
      <c r="G741" s="27">
        <v>0.26</v>
      </c>
      <c r="H741" s="27" t="str">
        <f t="shared" si="45"/>
        <v>25-50%</v>
      </c>
      <c r="I741" s="14" t="str">
        <f>IF(G741&lt;0.5,"&lt;50%","&gt;=50%")</f>
        <v>&lt;50%</v>
      </c>
      <c r="J741" s="21">
        <v>4.2</v>
      </c>
      <c r="K741" s="7">
        <v>32916</v>
      </c>
      <c r="L741" s="7">
        <f t="shared" si="46"/>
        <v>2</v>
      </c>
      <c r="M741" s="6" t="s">
        <v>2239</v>
      </c>
      <c r="N741" s="6" t="s">
        <v>2004</v>
      </c>
      <c r="O741" s="6" t="s">
        <v>2005</v>
      </c>
      <c r="P741" s="6" t="s">
        <v>2006</v>
      </c>
      <c r="Q741" s="6" t="str">
        <f>IFERROR(LEFT(C741, FIND("|",C741)-1),C741)</f>
        <v>Electronics</v>
      </c>
      <c r="R741" s="41">
        <f>E741*K741</f>
        <v>690906840</v>
      </c>
      <c r="S741" s="31">
        <f t="shared" si="47"/>
        <v>138247.20000000001</v>
      </c>
      <c r="T741" s="6" t="str">
        <f>TRIM(RIGHT(C741,LEN(C741)-FIND("@",SUBSTITUTE(C741,"|","@",LEN(C741)-LEN(SUBSTITUTE(C741,"|",""))))))</f>
        <v>Smartphones</v>
      </c>
      <c r="U741" s="33">
        <v>20990</v>
      </c>
    </row>
    <row r="742" spans="1:21">
      <c r="A742" s="5" t="s">
        <v>2001</v>
      </c>
      <c r="B742" s="6" t="s">
        <v>2002</v>
      </c>
      <c r="C742" s="6" t="s">
        <v>1788</v>
      </c>
      <c r="D742" s="24">
        <v>15490</v>
      </c>
      <c r="E742" s="36">
        <v>20990</v>
      </c>
      <c r="F742" s="36" t="str">
        <f t="shared" si="44"/>
        <v>&gt;500</v>
      </c>
      <c r="G742" s="27">
        <v>0.26</v>
      </c>
      <c r="H742" s="27" t="str">
        <f t="shared" si="45"/>
        <v>25-50%</v>
      </c>
      <c r="I742" s="14" t="str">
        <f>IF(G742&lt;0.5,"&lt;50%","&gt;=50%")</f>
        <v>&lt;50%</v>
      </c>
      <c r="J742" s="21">
        <v>4.2</v>
      </c>
      <c r="K742" s="7">
        <v>32916</v>
      </c>
      <c r="L742" s="7">
        <f t="shared" si="46"/>
        <v>2</v>
      </c>
      <c r="M742" s="6" t="s">
        <v>2003</v>
      </c>
      <c r="N742" s="6" t="s">
        <v>2004</v>
      </c>
      <c r="O742" s="6" t="s">
        <v>2005</v>
      </c>
      <c r="P742" s="6" t="s">
        <v>2006</v>
      </c>
      <c r="Q742" s="6" t="str">
        <f>IFERROR(LEFT(C742, FIND("|",C742)-1),C742)</f>
        <v>Electronics</v>
      </c>
      <c r="R742" s="41">
        <f>E742*K742</f>
        <v>690906840</v>
      </c>
      <c r="S742" s="31">
        <f t="shared" si="47"/>
        <v>138247.20000000001</v>
      </c>
      <c r="T742" s="6" t="str">
        <f>TRIM(RIGHT(C742,LEN(C742)-FIND("@",SUBSTITUTE(C742,"|","@",LEN(C742)-LEN(SUBSTITUTE(C742,"|",""))))))</f>
        <v>Smartphones</v>
      </c>
      <c r="U742" s="33">
        <v>20990</v>
      </c>
    </row>
    <row r="743" spans="1:21">
      <c r="A743" s="5" t="s">
        <v>2764</v>
      </c>
      <c r="B743" s="6" t="s">
        <v>2765</v>
      </c>
      <c r="C743" s="6" t="s">
        <v>1788</v>
      </c>
      <c r="D743" s="24">
        <v>37990</v>
      </c>
      <c r="E743" s="36">
        <v>74999</v>
      </c>
      <c r="F743" s="36" t="str">
        <f t="shared" si="44"/>
        <v>&gt;500</v>
      </c>
      <c r="G743" s="27">
        <v>0.49</v>
      </c>
      <c r="H743" s="27" t="str">
        <f t="shared" si="45"/>
        <v>25-50%</v>
      </c>
      <c r="I743" s="14" t="str">
        <f>IF(G743&lt;0.5,"&lt;50%","&gt;=50%")</f>
        <v>&lt;50%</v>
      </c>
      <c r="J743" s="21">
        <v>4.2</v>
      </c>
      <c r="K743" s="7">
        <v>27790</v>
      </c>
      <c r="L743" s="7">
        <f t="shared" si="46"/>
        <v>2</v>
      </c>
      <c r="M743" s="6" t="s">
        <v>2766</v>
      </c>
      <c r="N743" s="6" t="s">
        <v>2767</v>
      </c>
      <c r="O743" s="6" t="s">
        <v>2768</v>
      </c>
      <c r="P743" s="6" t="s">
        <v>2769</v>
      </c>
      <c r="Q743" s="6" t="str">
        <f>IFERROR(LEFT(C743, FIND("|",C743)-1),C743)</f>
        <v>Electronics</v>
      </c>
      <c r="R743" s="41">
        <f>E743*K743</f>
        <v>2084222210</v>
      </c>
      <c r="S743" s="31">
        <f t="shared" si="47"/>
        <v>116718</v>
      </c>
      <c r="T743" s="6" t="str">
        <f>TRIM(RIGHT(C743,LEN(C743)-FIND("@",SUBSTITUTE(C743,"|","@",LEN(C743)-LEN(SUBSTITUTE(C743,"|",""))))))</f>
        <v>Smartphones</v>
      </c>
      <c r="U743" s="33">
        <v>74999</v>
      </c>
    </row>
    <row r="744" spans="1:21">
      <c r="A744" s="5" t="s">
        <v>2013</v>
      </c>
      <c r="B744" s="6" t="s">
        <v>2014</v>
      </c>
      <c r="C744" s="6" t="s">
        <v>1892</v>
      </c>
      <c r="D744" s="24">
        <v>1075</v>
      </c>
      <c r="E744" s="36">
        <v>1699</v>
      </c>
      <c r="F744" s="36" t="str">
        <f t="shared" si="44"/>
        <v>&gt;500</v>
      </c>
      <c r="G744" s="27">
        <v>0.37</v>
      </c>
      <c r="H744" s="27" t="str">
        <f t="shared" si="45"/>
        <v>25-50%</v>
      </c>
      <c r="I744" s="14" t="str">
        <f>IF(G744&lt;0.5,"&lt;50%","&gt;=50%")</f>
        <v>&lt;50%</v>
      </c>
      <c r="J744" s="21">
        <v>4.4000000000000004</v>
      </c>
      <c r="K744" s="7">
        <v>7462</v>
      </c>
      <c r="L744" s="7">
        <f t="shared" si="46"/>
        <v>2</v>
      </c>
      <c r="M744" s="6" t="s">
        <v>2015</v>
      </c>
      <c r="N744" s="6" t="s">
        <v>2016</v>
      </c>
      <c r="O744" s="6" t="s">
        <v>2017</v>
      </c>
      <c r="P744" s="6" t="s">
        <v>2018</v>
      </c>
      <c r="Q744" s="6" t="str">
        <f>IFERROR(LEFT(C744, FIND("|",C744)-1),C744)</f>
        <v>Electronics</v>
      </c>
      <c r="R744" s="41">
        <f>E744*K744</f>
        <v>12677938</v>
      </c>
      <c r="S744" s="31">
        <f t="shared" si="47"/>
        <v>32832.800000000003</v>
      </c>
      <c r="T744" s="6" t="str">
        <f>TRIM(RIGHT(C744,LEN(C744)-FIND("@",SUBSTITUTE(C744,"|","@",LEN(C744)-LEN(SUBSTITUTE(C744,"|",""))))))</f>
        <v>WallChargers</v>
      </c>
      <c r="U744" s="33">
        <v>1699</v>
      </c>
    </row>
    <row r="745" spans="1:21">
      <c r="A745" s="5" t="s">
        <v>1890</v>
      </c>
      <c r="B745" s="6" t="s">
        <v>1891</v>
      </c>
      <c r="C745" s="6" t="s">
        <v>1892</v>
      </c>
      <c r="D745" s="24">
        <v>1219</v>
      </c>
      <c r="E745" s="36">
        <v>1699</v>
      </c>
      <c r="F745" s="36" t="str">
        <f t="shared" si="44"/>
        <v>&gt;500</v>
      </c>
      <c r="G745" s="27">
        <v>0.28000000000000003</v>
      </c>
      <c r="H745" s="27" t="str">
        <f t="shared" si="45"/>
        <v>25-50%</v>
      </c>
      <c r="I745" s="14" t="str">
        <f>IF(G745&lt;0.5,"&lt;50%","&gt;=50%")</f>
        <v>&lt;50%</v>
      </c>
      <c r="J745" s="21">
        <v>4.4000000000000004</v>
      </c>
      <c r="K745" s="7">
        <v>8891</v>
      </c>
      <c r="L745" s="7">
        <f t="shared" si="46"/>
        <v>2</v>
      </c>
      <c r="M745" s="6" t="s">
        <v>1893</v>
      </c>
      <c r="N745" s="6" t="s">
        <v>1894</v>
      </c>
      <c r="O745" s="6" t="s">
        <v>1895</v>
      </c>
      <c r="P745" s="6" t="s">
        <v>1896</v>
      </c>
      <c r="Q745" s="6" t="str">
        <f>IFERROR(LEFT(C745, FIND("|",C745)-1),C745)</f>
        <v>Electronics</v>
      </c>
      <c r="R745" s="41">
        <f>E745*K745</f>
        <v>15105809</v>
      </c>
      <c r="S745" s="31">
        <f t="shared" si="47"/>
        <v>39120.400000000001</v>
      </c>
      <c r="T745" s="6" t="str">
        <f>TRIM(RIGHT(C745,LEN(C745)-FIND("@",SUBSTITUTE(C745,"|","@",LEN(C745)-LEN(SUBSTITUTE(C745,"|",""))))))</f>
        <v>WallChargers</v>
      </c>
      <c r="U745" s="33">
        <v>1699</v>
      </c>
    </row>
    <row r="746" spans="1:21">
      <c r="A746" s="5" t="s">
        <v>6751</v>
      </c>
      <c r="B746" s="6" t="s">
        <v>6752</v>
      </c>
      <c r="C746" s="6" t="s">
        <v>5236</v>
      </c>
      <c r="D746" s="24">
        <v>395</v>
      </c>
      <c r="E746" s="36">
        <v>499</v>
      </c>
      <c r="F746" s="36" t="str">
        <f t="shared" si="44"/>
        <v>200-500</v>
      </c>
      <c r="G746" s="27">
        <v>0.21</v>
      </c>
      <c r="H746" s="27" t="str">
        <f t="shared" si="45"/>
        <v>10-25%</v>
      </c>
      <c r="I746" s="14" t="str">
        <f>IF(G746&lt;0.5,"&lt;50%","&gt;=50%")</f>
        <v>&lt;50%</v>
      </c>
      <c r="J746" s="21">
        <v>4</v>
      </c>
      <c r="K746" s="7">
        <v>330</v>
      </c>
      <c r="L746" s="7">
        <f t="shared" si="46"/>
        <v>1</v>
      </c>
      <c r="M746" s="6" t="s">
        <v>6753</v>
      </c>
      <c r="N746" s="6" t="s">
        <v>6754</v>
      </c>
      <c r="O746" s="6" t="s">
        <v>6755</v>
      </c>
      <c r="P746" s="6" t="s">
        <v>6756</v>
      </c>
      <c r="Q746" s="6" t="str">
        <f>IFERROR(LEFT(C746, FIND("|",C746)-1),C746)</f>
        <v>Home&amp;Kitchen</v>
      </c>
      <c r="R746" s="41">
        <f>E746*K746</f>
        <v>164670</v>
      </c>
      <c r="S746" s="31">
        <f t="shared" si="47"/>
        <v>1320</v>
      </c>
      <c r="T746" s="6" t="str">
        <f>TRIM(RIGHT(C746,LEN(C746)-FIND("@",SUBSTITUTE(C746,"|","@",LEN(C746)-LEN(SUBSTITUTE(C746,"|",""))))))</f>
        <v>LaundryBaskets</v>
      </c>
      <c r="U746" s="33">
        <v>499</v>
      </c>
    </row>
    <row r="747" spans="1:21">
      <c r="A747" s="5" t="s">
        <v>5609</v>
      </c>
      <c r="B747" s="6" t="s">
        <v>5610</v>
      </c>
      <c r="C747" s="6" t="s">
        <v>5236</v>
      </c>
      <c r="D747" s="24">
        <v>177</v>
      </c>
      <c r="E747" s="36">
        <v>199</v>
      </c>
      <c r="F747" s="36" t="str">
        <f t="shared" si="44"/>
        <v>&lt;200</v>
      </c>
      <c r="G747" s="27">
        <v>0.11</v>
      </c>
      <c r="H747" s="27" t="str">
        <f t="shared" si="45"/>
        <v>10-25%</v>
      </c>
      <c r="I747" s="14" t="str">
        <f>IF(G747&lt;0.5,"&lt;50%","&gt;=50%")</f>
        <v>&lt;50%</v>
      </c>
      <c r="J747" s="21">
        <v>4.0999999999999996</v>
      </c>
      <c r="K747" s="7">
        <v>3688</v>
      </c>
      <c r="L747" s="7">
        <f t="shared" si="46"/>
        <v>2</v>
      </c>
      <c r="M747" s="6" t="s">
        <v>5611</v>
      </c>
      <c r="N747" s="6" t="s">
        <v>5612</v>
      </c>
      <c r="O747" s="6" t="s">
        <v>5613</v>
      </c>
      <c r="P747" s="6" t="s">
        <v>5614</v>
      </c>
      <c r="Q747" s="6" t="str">
        <f>IFERROR(LEFT(C747, FIND("|",C747)-1),C747)</f>
        <v>Home&amp;Kitchen</v>
      </c>
      <c r="R747" s="41">
        <f>E747*K747</f>
        <v>733912</v>
      </c>
      <c r="S747" s="31">
        <f t="shared" si="47"/>
        <v>15120.8</v>
      </c>
      <c r="T747" s="6" t="str">
        <f>TRIM(RIGHT(C747,LEN(C747)-FIND("@",SUBSTITUTE(C747,"|","@",LEN(C747)-LEN(SUBSTITUTE(C747,"|",""))))))</f>
        <v>LaundryBaskets</v>
      </c>
      <c r="U747" s="33">
        <v>199</v>
      </c>
    </row>
    <row r="748" spans="1:21">
      <c r="A748" s="5" t="s">
        <v>6044</v>
      </c>
      <c r="B748" s="6" t="s">
        <v>6045</v>
      </c>
      <c r="C748" s="6" t="s">
        <v>5236</v>
      </c>
      <c r="D748" s="24">
        <v>199</v>
      </c>
      <c r="E748" s="36">
        <v>499</v>
      </c>
      <c r="F748" s="36" t="str">
        <f t="shared" si="44"/>
        <v>200-500</v>
      </c>
      <c r="G748" s="27">
        <v>0.6</v>
      </c>
      <c r="H748" s="27" t="str">
        <f t="shared" si="45"/>
        <v>&gt;50%</v>
      </c>
      <c r="I748" s="14" t="str">
        <f>IF(G748&lt;0.5,"&lt;50%","&gt;=50%")</f>
        <v>&gt;=50%</v>
      </c>
      <c r="J748" s="21">
        <v>4.0999999999999996</v>
      </c>
      <c r="K748" s="7">
        <v>1996</v>
      </c>
      <c r="L748" s="7">
        <f t="shared" si="46"/>
        <v>2</v>
      </c>
      <c r="M748" s="6" t="s">
        <v>6046</v>
      </c>
      <c r="N748" s="6" t="s">
        <v>6047</v>
      </c>
      <c r="O748" s="6" t="s">
        <v>6048</v>
      </c>
      <c r="P748" s="6" t="s">
        <v>6049</v>
      </c>
      <c r="Q748" s="6" t="str">
        <f>IFERROR(LEFT(C748, FIND("|",C748)-1),C748)</f>
        <v>Home&amp;Kitchen</v>
      </c>
      <c r="R748" s="41">
        <f>E748*K748</f>
        <v>996004</v>
      </c>
      <c r="S748" s="31">
        <f t="shared" si="47"/>
        <v>8183.5999999999995</v>
      </c>
      <c r="T748" s="6" t="str">
        <f>TRIM(RIGHT(C748,LEN(C748)-FIND("@",SUBSTITUTE(C748,"|","@",LEN(C748)-LEN(SUBSTITUTE(C748,"|",""))))))</f>
        <v>LaundryBaskets</v>
      </c>
      <c r="U748" s="33">
        <v>499</v>
      </c>
    </row>
    <row r="749" spans="1:21">
      <c r="A749" s="5" t="s">
        <v>6514</v>
      </c>
      <c r="B749" s="6" t="s">
        <v>6515</v>
      </c>
      <c r="C749" s="6" t="s">
        <v>6516</v>
      </c>
      <c r="D749" s="24">
        <v>948</v>
      </c>
      <c r="E749" s="36">
        <v>1620</v>
      </c>
      <c r="F749" s="36" t="str">
        <f t="shared" si="44"/>
        <v>&gt;500</v>
      </c>
      <c r="G749" s="27">
        <v>0.41</v>
      </c>
      <c r="H749" s="27" t="str">
        <f t="shared" si="45"/>
        <v>25-50%</v>
      </c>
      <c r="I749" s="14" t="str">
        <f>IF(G749&lt;0.5,"&lt;50%","&gt;=50%")</f>
        <v>&lt;50%</v>
      </c>
      <c r="J749" s="21">
        <v>4.0999999999999996</v>
      </c>
      <c r="K749" s="7">
        <v>4370</v>
      </c>
      <c r="L749" s="7">
        <f t="shared" si="46"/>
        <v>2</v>
      </c>
      <c r="M749" s="6" t="s">
        <v>6517</v>
      </c>
      <c r="N749" s="6" t="s">
        <v>6518</v>
      </c>
      <c r="O749" s="6" t="s">
        <v>6519</v>
      </c>
      <c r="P749" s="6" t="s">
        <v>6520</v>
      </c>
      <c r="Q749" s="6" t="str">
        <f>IFERROR(LEFT(C749, FIND("|",C749)-1),C749)</f>
        <v>Home&amp;Kitchen</v>
      </c>
      <c r="R749" s="41">
        <f>E749*K749</f>
        <v>7079400</v>
      </c>
      <c r="S749" s="31">
        <f t="shared" si="47"/>
        <v>17917</v>
      </c>
      <c r="T749" s="6" t="str">
        <f>TRIM(RIGHT(C749,LEN(C749)-FIND("@",SUBSTITUTE(C749,"|","@",LEN(C749)-LEN(SUBSTITUTE(C749,"|",""))))))</f>
        <v>TableFans</v>
      </c>
      <c r="U749" s="33">
        <v>1620</v>
      </c>
    </row>
    <row r="750" spans="1:21">
      <c r="A750" s="5" t="s">
        <v>3585</v>
      </c>
      <c r="B750" s="6" t="s">
        <v>3586</v>
      </c>
      <c r="C750" s="6" t="s">
        <v>1834</v>
      </c>
      <c r="D750" s="24">
        <v>399</v>
      </c>
      <c r="E750" s="36">
        <v>699</v>
      </c>
      <c r="F750" s="36" t="str">
        <f t="shared" si="44"/>
        <v>&gt;500</v>
      </c>
      <c r="G750" s="27">
        <v>0.43</v>
      </c>
      <c r="H750" s="27" t="str">
        <f t="shared" si="45"/>
        <v>25-50%</v>
      </c>
      <c r="I750" s="14" t="str">
        <f>IF(G750&lt;0.5,"&lt;50%","&gt;=50%")</f>
        <v>&lt;50%</v>
      </c>
      <c r="J750" s="21">
        <v>3.4</v>
      </c>
      <c r="K750" s="7">
        <v>3454</v>
      </c>
      <c r="L750" s="7">
        <f t="shared" si="46"/>
        <v>2</v>
      </c>
      <c r="M750" s="6" t="s">
        <v>3587</v>
      </c>
      <c r="N750" s="6" t="s">
        <v>3588</v>
      </c>
      <c r="O750" s="6" t="s">
        <v>3589</v>
      </c>
      <c r="P750" s="6" t="s">
        <v>3590</v>
      </c>
      <c r="Q750" s="6" t="str">
        <f>IFERROR(LEFT(C750, FIND("|",C750)-1),C750)</f>
        <v>Electronics</v>
      </c>
      <c r="R750" s="41">
        <f>E750*K750</f>
        <v>2414346</v>
      </c>
      <c r="S750" s="31">
        <f t="shared" si="47"/>
        <v>11743.6</v>
      </c>
      <c r="T750" s="6" t="str">
        <f>TRIM(RIGHT(C750,LEN(C750)-FIND("@",SUBSTITUTE(C750,"|","@",LEN(C750)-LEN(SUBSTITUTE(C750,"|",""))))))</f>
        <v>In-Ear</v>
      </c>
      <c r="U750" s="33">
        <v>699</v>
      </c>
    </row>
    <row r="751" spans="1:21">
      <c r="A751" s="5" t="s">
        <v>2055</v>
      </c>
      <c r="B751" s="6" t="s">
        <v>2056</v>
      </c>
      <c r="C751" s="6" t="s">
        <v>1892</v>
      </c>
      <c r="D751" s="24">
        <v>529</v>
      </c>
      <c r="E751" s="36">
        <v>1499</v>
      </c>
      <c r="F751" s="36" t="str">
        <f t="shared" si="44"/>
        <v>&gt;500</v>
      </c>
      <c r="G751" s="27">
        <v>0.65</v>
      </c>
      <c r="H751" s="27" t="str">
        <f t="shared" si="45"/>
        <v>&gt;50%</v>
      </c>
      <c r="I751" s="14" t="str">
        <f>IF(G751&lt;0.5,"&lt;50%","&gt;=50%")</f>
        <v>&gt;=50%</v>
      </c>
      <c r="J751" s="21">
        <v>4.0999999999999996</v>
      </c>
      <c r="K751" s="7">
        <v>8599</v>
      </c>
      <c r="L751" s="7">
        <f t="shared" si="46"/>
        <v>2</v>
      </c>
      <c r="M751" s="6" t="s">
        <v>2057</v>
      </c>
      <c r="N751" s="6" t="s">
        <v>2058</v>
      </c>
      <c r="O751" s="6" t="s">
        <v>2059</v>
      </c>
      <c r="P751" s="6" t="s">
        <v>2060</v>
      </c>
      <c r="Q751" s="6" t="str">
        <f>IFERROR(LEFT(C751, FIND("|",C751)-1),C751)</f>
        <v>Electronics</v>
      </c>
      <c r="R751" s="41">
        <f>E751*K751</f>
        <v>12889901</v>
      </c>
      <c r="S751" s="31">
        <f t="shared" si="47"/>
        <v>35255.899999999994</v>
      </c>
      <c r="T751" s="6" t="str">
        <f>TRIM(RIGHT(C751,LEN(C751)-FIND("@",SUBSTITUTE(C751,"|","@",LEN(C751)-LEN(SUBSTITUTE(C751,"|",""))))))</f>
        <v>WallChargers</v>
      </c>
      <c r="U751" s="33">
        <v>1499</v>
      </c>
    </row>
    <row r="752" spans="1:21">
      <c r="A752" s="5" t="s">
        <v>2911</v>
      </c>
      <c r="B752" s="6" t="s">
        <v>2912</v>
      </c>
      <c r="C752" s="6" t="s">
        <v>2094</v>
      </c>
      <c r="D752" s="24">
        <v>99</v>
      </c>
      <c r="E752" s="36">
        <v>999</v>
      </c>
      <c r="F752" s="36" t="str">
        <f t="shared" si="44"/>
        <v>&gt;500</v>
      </c>
      <c r="G752" s="27">
        <v>0.9</v>
      </c>
      <c r="H752" s="27" t="str">
        <f t="shared" si="45"/>
        <v>&gt;50%</v>
      </c>
      <c r="I752" s="14" t="str">
        <f>IF(G752&lt;0.5,"&lt;50%","&gt;=50%")</f>
        <v>&gt;=50%</v>
      </c>
      <c r="J752" s="21">
        <v>4.0999999999999996</v>
      </c>
      <c r="K752" s="7">
        <v>8751</v>
      </c>
      <c r="L752" s="7">
        <f t="shared" si="46"/>
        <v>2</v>
      </c>
      <c r="M752" s="6" t="s">
        <v>2721</v>
      </c>
      <c r="N752" s="6" t="s">
        <v>2913</v>
      </c>
      <c r="O752" s="6" t="s">
        <v>2914</v>
      </c>
      <c r="P752" s="6" t="s">
        <v>2915</v>
      </c>
      <c r="Q752" s="6" t="str">
        <f>IFERROR(LEFT(C752, FIND("|",C752)-1),C752)</f>
        <v>Computers&amp;Accessories</v>
      </c>
      <c r="R752" s="41">
        <f>E752*K752</f>
        <v>8742249</v>
      </c>
      <c r="S752" s="31">
        <f t="shared" si="47"/>
        <v>35879.1</v>
      </c>
      <c r="T752" s="6" t="str">
        <f>TRIM(RIGHT(C752,LEN(C752)-FIND("@",SUBSTITUTE(C752,"|","@",LEN(C752)-LEN(SUBSTITUTE(C752,"|",""))))))</f>
        <v>CableConnectionProtectors</v>
      </c>
      <c r="U752" s="33">
        <v>999</v>
      </c>
    </row>
    <row r="753" spans="1:21">
      <c r="A753" s="5" t="s">
        <v>6551</v>
      </c>
      <c r="B753" s="6" t="s">
        <v>6552</v>
      </c>
      <c r="C753" s="6" t="s">
        <v>5236</v>
      </c>
      <c r="D753" s="24">
        <v>351</v>
      </c>
      <c r="E753" s="36">
        <v>899</v>
      </c>
      <c r="F753" s="36" t="str">
        <f t="shared" si="44"/>
        <v>&gt;500</v>
      </c>
      <c r="G753" s="27">
        <v>0.61</v>
      </c>
      <c r="H753" s="27" t="str">
        <f t="shared" si="45"/>
        <v>&gt;50%</v>
      </c>
      <c r="I753" s="14" t="str">
        <f>IF(G753&lt;0.5,"&lt;50%","&gt;=50%")</f>
        <v>&gt;=50%</v>
      </c>
      <c r="J753" s="21">
        <v>3.9</v>
      </c>
      <c r="K753" s="7">
        <v>296</v>
      </c>
      <c r="L753" s="7">
        <f t="shared" si="46"/>
        <v>1</v>
      </c>
      <c r="M753" s="6" t="s">
        <v>6553</v>
      </c>
      <c r="N753" s="6" t="s">
        <v>6554</v>
      </c>
      <c r="O753" s="6" t="s">
        <v>6555</v>
      </c>
      <c r="P753" s="6" t="s">
        <v>6556</v>
      </c>
      <c r="Q753" s="6" t="str">
        <f>IFERROR(LEFT(C753, FIND("|",C753)-1),C753)</f>
        <v>Home&amp;Kitchen</v>
      </c>
      <c r="R753" s="41">
        <f>E753*K753</f>
        <v>266104</v>
      </c>
      <c r="S753" s="31">
        <f t="shared" si="47"/>
        <v>1154.3999999999999</v>
      </c>
      <c r="T753" s="6" t="str">
        <f>TRIM(RIGHT(C753,LEN(C753)-FIND("@",SUBSTITUTE(C753,"|","@",LEN(C753)-LEN(SUBSTITUTE(C753,"|",""))))))</f>
        <v>LaundryBaskets</v>
      </c>
      <c r="U753" s="33">
        <v>899</v>
      </c>
    </row>
    <row r="754" spans="1:21">
      <c r="A754" s="5" t="s">
        <v>4000</v>
      </c>
      <c r="B754" s="6" t="s">
        <v>4001</v>
      </c>
      <c r="C754" s="6" t="s">
        <v>2862</v>
      </c>
      <c r="D754" s="24">
        <v>249</v>
      </c>
      <c r="E754" s="36">
        <v>600</v>
      </c>
      <c r="F754" s="36" t="str">
        <f t="shared" si="44"/>
        <v>&gt;500</v>
      </c>
      <c r="G754" s="27">
        <v>0.59</v>
      </c>
      <c r="H754" s="27" t="str">
        <f t="shared" si="45"/>
        <v>&gt;50%</v>
      </c>
      <c r="I754" s="14" t="str">
        <f>IF(G754&lt;0.5,"&lt;50%","&gt;=50%")</f>
        <v>&gt;=50%</v>
      </c>
      <c r="J754" s="21">
        <v>4</v>
      </c>
      <c r="K754" s="7">
        <v>1208</v>
      </c>
      <c r="L754" s="7">
        <f t="shared" si="46"/>
        <v>2</v>
      </c>
      <c r="M754" s="6" t="s">
        <v>4002</v>
      </c>
      <c r="N754" s="6" t="s">
        <v>4003</v>
      </c>
      <c r="O754" s="6" t="s">
        <v>4004</v>
      </c>
      <c r="P754" s="6" t="s">
        <v>4005</v>
      </c>
      <c r="Q754" s="6" t="str">
        <f>IFERROR(LEFT(C754, FIND("|",C754)-1),C754)</f>
        <v>Computers&amp;Accessories</v>
      </c>
      <c r="R754" s="41">
        <f>E754*K754</f>
        <v>724800</v>
      </c>
      <c r="S754" s="31">
        <f t="shared" si="47"/>
        <v>4832</v>
      </c>
      <c r="T754" s="6" t="str">
        <f>TRIM(RIGHT(C754,LEN(C754)-FIND("@",SUBSTITUTE(C754,"|","@",LEN(C754)-LEN(SUBSTITUTE(C754,"|",""))))))</f>
        <v>GraphicTablets</v>
      </c>
      <c r="U754" s="33">
        <v>600</v>
      </c>
    </row>
    <row r="755" spans="1:21">
      <c r="A755" s="5" t="s">
        <v>4296</v>
      </c>
      <c r="B755" s="6" t="s">
        <v>4297</v>
      </c>
      <c r="C755" s="6" t="s">
        <v>3141</v>
      </c>
      <c r="D755" s="24">
        <v>299</v>
      </c>
      <c r="E755" s="36">
        <v>990</v>
      </c>
      <c r="F755" s="36" t="str">
        <f t="shared" si="44"/>
        <v>&gt;500</v>
      </c>
      <c r="G755" s="27">
        <v>0.7</v>
      </c>
      <c r="H755" s="27" t="str">
        <f t="shared" si="45"/>
        <v>&gt;50%</v>
      </c>
      <c r="I755" s="14" t="str">
        <f>IF(G755&lt;0.5,"&lt;50%","&gt;=50%")</f>
        <v>&gt;=50%</v>
      </c>
      <c r="J755" s="21">
        <v>4.5</v>
      </c>
      <c r="K755" s="7">
        <v>2453</v>
      </c>
      <c r="L755" s="7">
        <f t="shared" si="46"/>
        <v>2</v>
      </c>
      <c r="M755" s="6" t="s">
        <v>4298</v>
      </c>
      <c r="N755" s="6" t="s">
        <v>4299</v>
      </c>
      <c r="O755" s="6" t="s">
        <v>4300</v>
      </c>
      <c r="P755" s="6" t="s">
        <v>4301</v>
      </c>
      <c r="Q755" s="6" t="str">
        <f>IFERROR(LEFT(C755, FIND("|",C755)-1),C755)</f>
        <v>Computers&amp;Accessories</v>
      </c>
      <c r="R755" s="41">
        <f>E755*K755</f>
        <v>2428470</v>
      </c>
      <c r="S755" s="31">
        <f t="shared" si="47"/>
        <v>11038.5</v>
      </c>
      <c r="T755" s="6" t="str">
        <f>TRIM(RIGHT(C755,LEN(C755)-FIND("@",SUBSTITUTE(C755,"|","@",LEN(C755)-LEN(SUBSTITUTE(C755,"|",""))))))</f>
        <v>MousePads</v>
      </c>
      <c r="U755" s="33">
        <v>990</v>
      </c>
    </row>
    <row r="756" spans="1:21">
      <c r="A756" s="5" t="s">
        <v>4886</v>
      </c>
      <c r="B756" s="6" t="s">
        <v>4887</v>
      </c>
      <c r="C756" s="6" t="s">
        <v>2875</v>
      </c>
      <c r="D756" s="24">
        <v>899</v>
      </c>
      <c r="E756" s="36">
        <v>1999</v>
      </c>
      <c r="F756" s="36" t="str">
        <f t="shared" si="44"/>
        <v>&gt;500</v>
      </c>
      <c r="G756" s="27">
        <v>0.55000000000000004</v>
      </c>
      <c r="H756" s="27" t="str">
        <f t="shared" si="45"/>
        <v>&gt;50%</v>
      </c>
      <c r="I756" s="14" t="str">
        <f>IF(G756&lt;0.5,"&lt;50%","&gt;=50%")</f>
        <v>&gt;=50%</v>
      </c>
      <c r="J756" s="21">
        <v>4.4000000000000004</v>
      </c>
      <c r="K756" s="7">
        <v>1667</v>
      </c>
      <c r="L756" s="7">
        <f t="shared" si="46"/>
        <v>2</v>
      </c>
      <c r="M756" s="6" t="s">
        <v>4888</v>
      </c>
      <c r="N756" s="6" t="s">
        <v>4889</v>
      </c>
      <c r="O756" s="6" t="s">
        <v>4890</v>
      </c>
      <c r="P756" s="6" t="s">
        <v>4891</v>
      </c>
      <c r="Q756" s="6" t="str">
        <f>IFERROR(LEFT(C756, FIND("|",C756)-1),C756)</f>
        <v>Computers&amp;Accessories</v>
      </c>
      <c r="R756" s="41">
        <f>E756*K756</f>
        <v>3332333</v>
      </c>
      <c r="S756" s="31">
        <f t="shared" si="47"/>
        <v>7334.8</v>
      </c>
      <c r="T756" s="6" t="str">
        <f>TRIM(RIGHT(C756,LEN(C756)-FIND("@",SUBSTITUTE(C756,"|","@",LEN(C756)-LEN(SUBSTITUTE(C756,"|",""))))))</f>
        <v>Lapdesks</v>
      </c>
      <c r="U756" s="33">
        <v>1999</v>
      </c>
    </row>
    <row r="757" spans="1:21">
      <c r="A757" s="5" t="s">
        <v>4646</v>
      </c>
      <c r="B757" s="6" t="s">
        <v>4647</v>
      </c>
      <c r="C757" s="6" t="s">
        <v>13</v>
      </c>
      <c r="D757" s="24">
        <v>379</v>
      </c>
      <c r="E757" s="36">
        <v>1099</v>
      </c>
      <c r="F757" s="36" t="str">
        <f t="shared" si="44"/>
        <v>&gt;500</v>
      </c>
      <c r="G757" s="27">
        <v>0.66</v>
      </c>
      <c r="H757" s="27" t="str">
        <f t="shared" si="45"/>
        <v>&gt;50%</v>
      </c>
      <c r="I757" s="14" t="str">
        <f>IF(G757&lt;0.5,"&lt;50%","&gt;=50%")</f>
        <v>&gt;=50%</v>
      </c>
      <c r="J757" s="21">
        <v>4.3</v>
      </c>
      <c r="K757" s="7">
        <v>2806</v>
      </c>
      <c r="L757" s="7">
        <f t="shared" si="46"/>
        <v>2</v>
      </c>
      <c r="M757" s="6" t="s">
        <v>4648</v>
      </c>
      <c r="N757" s="6" t="s">
        <v>583</v>
      </c>
      <c r="O757" s="6" t="s">
        <v>584</v>
      </c>
      <c r="P757" s="6" t="s">
        <v>585</v>
      </c>
      <c r="Q757" s="6" t="str">
        <f>IFERROR(LEFT(C757, FIND("|",C757)-1),C757)</f>
        <v>Computers&amp;Accessories</v>
      </c>
      <c r="R757" s="41">
        <f>E757*K757</f>
        <v>3083794</v>
      </c>
      <c r="S757" s="31">
        <f t="shared" si="47"/>
        <v>12065.8</v>
      </c>
      <c r="T757" s="6" t="str">
        <f>TRIM(RIGHT(C757,LEN(C757)-FIND("@",SUBSTITUTE(C757,"|","@",LEN(C757)-LEN(SUBSTITUTE(C757,"|",""))))))</f>
        <v>USBCables</v>
      </c>
      <c r="U757" s="33">
        <v>1099</v>
      </c>
    </row>
    <row r="758" spans="1:21">
      <c r="A758" s="5" t="s">
        <v>997</v>
      </c>
      <c r="B758" s="6" t="s">
        <v>998</v>
      </c>
      <c r="C758" s="6" t="s">
        <v>13</v>
      </c>
      <c r="D758" s="24">
        <v>379</v>
      </c>
      <c r="E758" s="36">
        <v>1099</v>
      </c>
      <c r="F758" s="36" t="str">
        <f t="shared" si="44"/>
        <v>&gt;500</v>
      </c>
      <c r="G758" s="27">
        <v>0.66</v>
      </c>
      <c r="H758" s="27" t="str">
        <f t="shared" si="45"/>
        <v>&gt;50%</v>
      </c>
      <c r="I758" s="14" t="str">
        <f>IF(G758&lt;0.5,"&lt;50%","&gt;=50%")</f>
        <v>&gt;=50%</v>
      </c>
      <c r="J758" s="21">
        <v>4.3</v>
      </c>
      <c r="K758" s="7">
        <v>2806</v>
      </c>
      <c r="L758" s="7">
        <f t="shared" si="46"/>
        <v>2</v>
      </c>
      <c r="M758" s="6" t="s">
        <v>999</v>
      </c>
      <c r="N758" s="6" t="s">
        <v>583</v>
      </c>
      <c r="O758" s="6" t="s">
        <v>584</v>
      </c>
      <c r="P758" s="6" t="s">
        <v>585</v>
      </c>
      <c r="Q758" s="6" t="str">
        <f>IFERROR(LEFT(C758, FIND("|",C758)-1),C758)</f>
        <v>Computers&amp;Accessories</v>
      </c>
      <c r="R758" s="41">
        <f>E758*K758</f>
        <v>3083794</v>
      </c>
      <c r="S758" s="31">
        <f t="shared" si="47"/>
        <v>12065.8</v>
      </c>
      <c r="T758" s="6" t="str">
        <f>TRIM(RIGHT(C758,LEN(C758)-FIND("@",SUBSTITUTE(C758,"|","@",LEN(C758)-LEN(SUBSTITUTE(C758,"|",""))))))</f>
        <v>USBCables</v>
      </c>
      <c r="U758" s="33">
        <v>1099</v>
      </c>
    </row>
    <row r="759" spans="1:21">
      <c r="A759" s="5" t="s">
        <v>4332</v>
      </c>
      <c r="B759" s="6" t="s">
        <v>4333</v>
      </c>
      <c r="C759" s="6" t="s">
        <v>3141</v>
      </c>
      <c r="D759" s="24">
        <v>425</v>
      </c>
      <c r="E759" s="36">
        <v>899</v>
      </c>
      <c r="F759" s="36" t="str">
        <f t="shared" si="44"/>
        <v>&gt;500</v>
      </c>
      <c r="G759" s="27">
        <v>0.53</v>
      </c>
      <c r="H759" s="27" t="str">
        <f t="shared" si="45"/>
        <v>&gt;50%</v>
      </c>
      <c r="I759" s="14" t="str">
        <f>IF(G759&lt;0.5,"&lt;50%","&gt;=50%")</f>
        <v>&gt;=50%</v>
      </c>
      <c r="J759" s="21">
        <v>4.5</v>
      </c>
      <c r="K759" s="7">
        <v>4219</v>
      </c>
      <c r="L759" s="7">
        <f t="shared" si="46"/>
        <v>2</v>
      </c>
      <c r="M759" s="6" t="s">
        <v>4334</v>
      </c>
      <c r="N759" s="6" t="s">
        <v>4335</v>
      </c>
      <c r="O759" s="6" t="s">
        <v>4336</v>
      </c>
      <c r="P759" s="6" t="s">
        <v>4337</v>
      </c>
      <c r="Q759" s="6" t="str">
        <f>IFERROR(LEFT(C759, FIND("|",C759)-1),C759)</f>
        <v>Computers&amp;Accessories</v>
      </c>
      <c r="R759" s="41">
        <f>E759*K759</f>
        <v>3792881</v>
      </c>
      <c r="S759" s="31">
        <f t="shared" si="47"/>
        <v>18985.5</v>
      </c>
      <c r="T759" s="6" t="str">
        <f>TRIM(RIGHT(C759,LEN(C759)-FIND("@",SUBSTITUTE(C759,"|","@",LEN(C759)-LEN(SUBSTITUTE(C759,"|",""))))))</f>
        <v>MousePads</v>
      </c>
      <c r="U759" s="33">
        <v>899</v>
      </c>
    </row>
    <row r="760" spans="1:21">
      <c r="A760" s="5" t="s">
        <v>113</v>
      </c>
      <c r="B760" s="6" t="s">
        <v>114</v>
      </c>
      <c r="C760" s="6" t="s">
        <v>13</v>
      </c>
      <c r="D760" s="24">
        <v>199</v>
      </c>
      <c r="E760" s="36">
        <v>499</v>
      </c>
      <c r="F760" s="36" t="str">
        <f t="shared" si="44"/>
        <v>200-500</v>
      </c>
      <c r="G760" s="27">
        <v>0.6</v>
      </c>
      <c r="H760" s="27" t="str">
        <f t="shared" si="45"/>
        <v>&gt;50%</v>
      </c>
      <c r="I760" s="14" t="str">
        <f>IF(G760&lt;0.5,"&lt;50%","&gt;=50%")</f>
        <v>&gt;=50%</v>
      </c>
      <c r="J760" s="21">
        <v>4.0999999999999996</v>
      </c>
      <c r="K760" s="7">
        <v>13045</v>
      </c>
      <c r="L760" s="7">
        <f t="shared" si="46"/>
        <v>2</v>
      </c>
      <c r="M760" s="6" t="s">
        <v>115</v>
      </c>
      <c r="N760" s="6" t="s">
        <v>116</v>
      </c>
      <c r="O760" s="6" t="s">
        <v>117</v>
      </c>
      <c r="P760" s="6" t="s">
        <v>118</v>
      </c>
      <c r="Q760" s="6" t="str">
        <f>IFERROR(LEFT(C760, FIND("|",C760)-1),C760)</f>
        <v>Computers&amp;Accessories</v>
      </c>
      <c r="R760" s="41">
        <f>E760*K760</f>
        <v>6509455</v>
      </c>
      <c r="S760" s="31">
        <f t="shared" si="47"/>
        <v>53484.499999999993</v>
      </c>
      <c r="T760" s="6" t="str">
        <f>TRIM(RIGHT(C760,LEN(C760)-FIND("@",SUBSTITUTE(C760,"|","@",LEN(C760)-LEN(SUBSTITUTE(C760,"|",""))))))</f>
        <v>USBCables</v>
      </c>
      <c r="U760" s="33">
        <v>499</v>
      </c>
    </row>
    <row r="761" spans="1:21">
      <c r="A761" s="5" t="s">
        <v>6068</v>
      </c>
      <c r="B761" s="6" t="s">
        <v>6069</v>
      </c>
      <c r="C761" s="6" t="s">
        <v>5167</v>
      </c>
      <c r="D761" s="24">
        <v>6499</v>
      </c>
      <c r="E761" s="36">
        <v>8500</v>
      </c>
      <c r="F761" s="36" t="str">
        <f t="shared" si="44"/>
        <v>&gt;500</v>
      </c>
      <c r="G761" s="27">
        <v>0.24</v>
      </c>
      <c r="H761" s="27" t="str">
        <f t="shared" si="45"/>
        <v>10-25%</v>
      </c>
      <c r="I761" s="14" t="str">
        <f>IF(G761&lt;0.5,"&lt;50%","&gt;=50%")</f>
        <v>&lt;50%</v>
      </c>
      <c r="J761" s="21">
        <v>4.4000000000000004</v>
      </c>
      <c r="K761" s="7">
        <v>5865</v>
      </c>
      <c r="L761" s="7">
        <f t="shared" si="46"/>
        <v>2</v>
      </c>
      <c r="M761" s="6" t="s">
        <v>6070</v>
      </c>
      <c r="N761" s="6" t="s">
        <v>6071</v>
      </c>
      <c r="O761" s="6" t="s">
        <v>6072</v>
      </c>
      <c r="P761" s="6" t="s">
        <v>6073</v>
      </c>
      <c r="Q761" s="6" t="str">
        <f>IFERROR(LEFT(C761, FIND("|",C761)-1),C761)</f>
        <v>Home&amp;Kitchen</v>
      </c>
      <c r="R761" s="41">
        <f>E761*K761</f>
        <v>49852500</v>
      </c>
      <c r="S761" s="31">
        <f t="shared" si="47"/>
        <v>25806.000000000004</v>
      </c>
      <c r="T761" s="6" t="str">
        <f>TRIM(RIGHT(C761,LEN(C761)-FIND("@",SUBSTITUTE(C761,"|","@",LEN(C761)-LEN(SUBSTITUTE(C761,"|",""))))))</f>
        <v>StorageWaterHeaters</v>
      </c>
      <c r="U761" s="33">
        <v>8500</v>
      </c>
    </row>
    <row r="762" spans="1:21">
      <c r="A762" s="5" t="s">
        <v>48</v>
      </c>
      <c r="B762" s="6" t="s">
        <v>49</v>
      </c>
      <c r="C762" s="6" t="s">
        <v>13</v>
      </c>
      <c r="D762" s="24">
        <v>176.63</v>
      </c>
      <c r="E762" s="36">
        <v>499</v>
      </c>
      <c r="F762" s="36" t="str">
        <f t="shared" si="44"/>
        <v>200-500</v>
      </c>
      <c r="G762" s="27">
        <v>0.65</v>
      </c>
      <c r="H762" s="27" t="str">
        <f t="shared" si="45"/>
        <v>&gt;50%</v>
      </c>
      <c r="I762" s="14" t="str">
        <f>IF(G762&lt;0.5,"&lt;50%","&gt;=50%")</f>
        <v>&gt;=50%</v>
      </c>
      <c r="J762" s="21">
        <v>4.0999999999999996</v>
      </c>
      <c r="K762" s="7">
        <v>15188</v>
      </c>
      <c r="L762" s="7">
        <f t="shared" si="46"/>
        <v>2</v>
      </c>
      <c r="M762" s="6" t="s">
        <v>50</v>
      </c>
      <c r="N762" s="6" t="s">
        <v>51</v>
      </c>
      <c r="O762" s="6" t="s">
        <v>52</v>
      </c>
      <c r="P762" s="6" t="s">
        <v>53</v>
      </c>
      <c r="Q762" s="6" t="str">
        <f>IFERROR(LEFT(C762, FIND("|",C762)-1),C762)</f>
        <v>Computers&amp;Accessories</v>
      </c>
      <c r="R762" s="41">
        <f>E762*K762</f>
        <v>7578812</v>
      </c>
      <c r="S762" s="31">
        <f t="shared" si="47"/>
        <v>62270.799999999996</v>
      </c>
      <c r="T762" s="6" t="str">
        <f>TRIM(RIGHT(C762,LEN(C762)-FIND("@",SUBSTITUTE(C762,"|","@",LEN(C762)-LEN(SUBSTITUTE(C762,"|",""))))))</f>
        <v>USBCables</v>
      </c>
      <c r="U762" s="33">
        <v>499</v>
      </c>
    </row>
    <row r="763" spans="1:21">
      <c r="A763" s="5" t="s">
        <v>7542</v>
      </c>
      <c r="B763" s="6" t="s">
        <v>7543</v>
      </c>
      <c r="C763" s="6" t="s">
        <v>5485</v>
      </c>
      <c r="D763" s="24">
        <v>2599</v>
      </c>
      <c r="E763" s="36">
        <v>4780</v>
      </c>
      <c r="F763" s="36" t="str">
        <f t="shared" si="44"/>
        <v>&gt;500</v>
      </c>
      <c r="G763" s="27">
        <v>0.46</v>
      </c>
      <c r="H763" s="27" t="str">
        <f t="shared" si="45"/>
        <v>25-50%</v>
      </c>
      <c r="I763" s="14" t="str">
        <f>IF(G763&lt;0.5,"&lt;50%","&gt;=50%")</f>
        <v>&lt;50%</v>
      </c>
      <c r="J763" s="21">
        <v>3.9</v>
      </c>
      <c r="K763" s="7">
        <v>898</v>
      </c>
      <c r="L763" s="7">
        <f t="shared" si="46"/>
        <v>1</v>
      </c>
      <c r="M763" s="6" t="s">
        <v>7544</v>
      </c>
      <c r="N763" s="6" t="s">
        <v>7545</v>
      </c>
      <c r="O763" s="6" t="s">
        <v>7546</v>
      </c>
      <c r="P763" s="6" t="s">
        <v>7547</v>
      </c>
      <c r="Q763" s="6" t="str">
        <f>IFERROR(LEFT(C763, FIND("|",C763)-1),C763)</f>
        <v>Home&amp;Kitchen</v>
      </c>
      <c r="R763" s="41">
        <f>E763*K763</f>
        <v>4292440</v>
      </c>
      <c r="S763" s="31">
        <f t="shared" si="47"/>
        <v>3502.2</v>
      </c>
      <c r="T763" s="6" t="str">
        <f>TRIM(RIGHT(C763,LEN(C763)-FIND("@",SUBSTITUTE(C763,"|","@",LEN(C763)-LEN(SUBSTITUTE(C763,"|",""))))))</f>
        <v>CeilingFans</v>
      </c>
      <c r="U763" s="33">
        <v>4780</v>
      </c>
    </row>
    <row r="764" spans="1:21">
      <c r="A764" s="5" t="s">
        <v>4523</v>
      </c>
      <c r="B764" s="6" t="s">
        <v>4524</v>
      </c>
      <c r="C764" s="6" t="s">
        <v>4525</v>
      </c>
      <c r="D764" s="24">
        <v>99</v>
      </c>
      <c r="E764" s="36">
        <v>999</v>
      </c>
      <c r="F764" s="36" t="str">
        <f t="shared" si="44"/>
        <v>&gt;500</v>
      </c>
      <c r="G764" s="27">
        <v>0.9</v>
      </c>
      <c r="H764" s="27" t="str">
        <f t="shared" si="45"/>
        <v>&gt;50%</v>
      </c>
      <c r="I764" s="14" t="str">
        <f>IF(G764&lt;0.5,"&lt;50%","&gt;=50%")</f>
        <v>&gt;=50%</v>
      </c>
      <c r="J764" s="21">
        <v>3.8</v>
      </c>
      <c r="K764" s="7">
        <v>594</v>
      </c>
      <c r="L764" s="7">
        <f t="shared" si="46"/>
        <v>1</v>
      </c>
      <c r="M764" s="6" t="s">
        <v>4526</v>
      </c>
      <c r="N764" s="6" t="s">
        <v>4527</v>
      </c>
      <c r="O764" s="6" t="s">
        <v>4528</v>
      </c>
      <c r="P764" s="6" t="s">
        <v>4529</v>
      </c>
      <c r="Q764" s="6" t="str">
        <f>IFERROR(LEFT(C764, FIND("|",C764)-1),C764)</f>
        <v>Electronics</v>
      </c>
      <c r="R764" s="41">
        <f>E764*K764</f>
        <v>593406</v>
      </c>
      <c r="S764" s="31">
        <f t="shared" si="47"/>
        <v>2257.1999999999998</v>
      </c>
      <c r="T764" s="6" t="str">
        <f>TRIM(RIGHT(C764,LEN(C764)-FIND("@",SUBSTITUTE(C764,"|","@",LEN(C764)-LEN(SUBSTITUTE(C764,"|",""))))))</f>
        <v>Earpads</v>
      </c>
      <c r="U764" s="33">
        <v>999</v>
      </c>
    </row>
    <row r="765" spans="1:21">
      <c r="A765" s="5" t="s">
        <v>6441</v>
      </c>
      <c r="B765" s="6" t="s">
        <v>6442</v>
      </c>
      <c r="C765" s="6" t="s">
        <v>6076</v>
      </c>
      <c r="D765" s="24">
        <v>721</v>
      </c>
      <c r="E765" s="36">
        <v>1499</v>
      </c>
      <c r="F765" s="36" t="str">
        <f t="shared" si="44"/>
        <v>&gt;500</v>
      </c>
      <c r="G765" s="27">
        <v>0.52</v>
      </c>
      <c r="H765" s="27" t="str">
        <f t="shared" si="45"/>
        <v>&gt;50%</v>
      </c>
      <c r="I765" s="14" t="str">
        <f>IF(G765&lt;0.5,"&lt;50%","&gt;=50%")</f>
        <v>&gt;=50%</v>
      </c>
      <c r="J765" s="21">
        <v>3.1</v>
      </c>
      <c r="K765" s="7">
        <v>2449</v>
      </c>
      <c r="L765" s="7">
        <f t="shared" si="46"/>
        <v>2</v>
      </c>
      <c r="M765" s="6" t="s">
        <v>6443</v>
      </c>
      <c r="N765" s="6" t="s">
        <v>6444</v>
      </c>
      <c r="O765" s="6" t="s">
        <v>6445</v>
      </c>
      <c r="P765" s="6" t="s">
        <v>6446</v>
      </c>
      <c r="Q765" s="6" t="str">
        <f>IFERROR(LEFT(C765, FIND("|",C765)-1),C765)</f>
        <v>Home&amp;Kitchen</v>
      </c>
      <c r="R765" s="41">
        <f>E765*K765</f>
        <v>3671051</v>
      </c>
      <c r="S765" s="31">
        <f t="shared" si="47"/>
        <v>7591.9000000000005</v>
      </c>
      <c r="T765" s="6" t="str">
        <f>TRIM(RIGHT(C765,LEN(C765)-FIND("@",SUBSTITUTE(C765,"|","@",LEN(C765)-LEN(SUBSTITUTE(C765,"|",""))))))</f>
        <v>Sewing&amp;EmbroideryMachines</v>
      </c>
      <c r="U765" s="33">
        <v>1499</v>
      </c>
    </row>
    <row r="766" spans="1:21">
      <c r="A766" s="5" t="s">
        <v>1049</v>
      </c>
      <c r="B766" s="6" t="s">
        <v>1050</v>
      </c>
      <c r="C766" s="6" t="s">
        <v>13</v>
      </c>
      <c r="D766" s="24">
        <v>225</v>
      </c>
      <c r="E766" s="36">
        <v>499</v>
      </c>
      <c r="F766" s="36" t="str">
        <f t="shared" si="44"/>
        <v>200-500</v>
      </c>
      <c r="G766" s="27">
        <v>0.55000000000000004</v>
      </c>
      <c r="H766" s="27" t="str">
        <f t="shared" si="45"/>
        <v>&gt;50%</v>
      </c>
      <c r="I766" s="14" t="str">
        <f>IF(G766&lt;0.5,"&lt;50%","&gt;=50%")</f>
        <v>&gt;=50%</v>
      </c>
      <c r="J766" s="21">
        <v>4.0999999999999996</v>
      </c>
      <c r="K766" s="7">
        <v>789</v>
      </c>
      <c r="L766" s="7">
        <f t="shared" si="46"/>
        <v>1</v>
      </c>
      <c r="M766" s="6" t="s">
        <v>1051</v>
      </c>
      <c r="N766" s="6" t="s">
        <v>1052</v>
      </c>
      <c r="O766" s="6" t="s">
        <v>1053</v>
      </c>
      <c r="P766" s="6" t="s">
        <v>1054</v>
      </c>
      <c r="Q766" s="6" t="str">
        <f>IFERROR(LEFT(C766, FIND("|",C766)-1),C766)</f>
        <v>Computers&amp;Accessories</v>
      </c>
      <c r="R766" s="41">
        <f>E766*K766</f>
        <v>393711</v>
      </c>
      <c r="S766" s="31">
        <f t="shared" si="47"/>
        <v>3234.8999999999996</v>
      </c>
      <c r="T766" s="6" t="str">
        <f>TRIM(RIGHT(C766,LEN(C766)-FIND("@",SUBSTITUTE(C766,"|","@",LEN(C766)-LEN(SUBSTITUTE(C766,"|",""))))))</f>
        <v>USBCables</v>
      </c>
      <c r="U766" s="33">
        <v>499</v>
      </c>
    </row>
    <row r="767" spans="1:21">
      <c r="A767" s="5" t="s">
        <v>955</v>
      </c>
      <c r="B767" s="6" t="s">
        <v>956</v>
      </c>
      <c r="C767" s="6" t="s">
        <v>282</v>
      </c>
      <c r="D767" s="24">
        <v>799</v>
      </c>
      <c r="E767" s="36">
        <v>1999</v>
      </c>
      <c r="F767" s="36" t="str">
        <f t="shared" si="44"/>
        <v>&gt;500</v>
      </c>
      <c r="G767" s="27">
        <v>0.6</v>
      </c>
      <c r="H767" s="27" t="str">
        <f t="shared" si="45"/>
        <v>&gt;50%</v>
      </c>
      <c r="I767" s="14" t="str">
        <f>IF(G767&lt;0.5,"&lt;50%","&gt;=50%")</f>
        <v>&gt;=50%</v>
      </c>
      <c r="J767" s="21">
        <v>3.3</v>
      </c>
      <c r="K767" s="7">
        <v>576</v>
      </c>
      <c r="L767" s="7">
        <f t="shared" si="46"/>
        <v>1</v>
      </c>
      <c r="M767" s="6" t="s">
        <v>957</v>
      </c>
      <c r="N767" s="6" t="s">
        <v>958</v>
      </c>
      <c r="O767" s="6" t="s">
        <v>959</v>
      </c>
      <c r="P767" s="6" t="s">
        <v>960</v>
      </c>
      <c r="Q767" s="6" t="str">
        <f>IFERROR(LEFT(C767, FIND("|",C767)-1),C767)</f>
        <v>Electronics</v>
      </c>
      <c r="R767" s="41">
        <f>E767*K767</f>
        <v>1151424</v>
      </c>
      <c r="S767" s="31">
        <f t="shared" si="47"/>
        <v>1900.8</v>
      </c>
      <c r="T767" s="6" t="str">
        <f>TRIM(RIGHT(C767,LEN(C767)-FIND("@",SUBSTITUTE(C767,"|","@",LEN(C767)-LEN(SUBSTITUTE(C767,"|",""))))))</f>
        <v>RemoteControls</v>
      </c>
      <c r="U767" s="33">
        <v>1999</v>
      </c>
    </row>
    <row r="768" spans="1:21">
      <c r="A768" s="5" t="s">
        <v>4667</v>
      </c>
      <c r="B768" s="6" t="s">
        <v>4668</v>
      </c>
      <c r="C768" s="6" t="s">
        <v>4669</v>
      </c>
      <c r="D768" s="24">
        <v>1399</v>
      </c>
      <c r="E768" s="36">
        <v>2999</v>
      </c>
      <c r="F768" s="36" t="str">
        <f t="shared" si="44"/>
        <v>&gt;500</v>
      </c>
      <c r="G768" s="27">
        <v>0.53</v>
      </c>
      <c r="H768" s="27" t="str">
        <f t="shared" si="45"/>
        <v>&gt;50%</v>
      </c>
      <c r="I768" s="14" t="str">
        <f>IF(G768&lt;0.5,"&lt;50%","&gt;=50%")</f>
        <v>&gt;=50%</v>
      </c>
      <c r="J768" s="21">
        <v>4.3</v>
      </c>
      <c r="K768" s="7">
        <v>3530</v>
      </c>
      <c r="L768" s="7">
        <f t="shared" si="46"/>
        <v>2</v>
      </c>
      <c r="M768" s="6" t="s">
        <v>4670</v>
      </c>
      <c r="N768" s="6" t="s">
        <v>4671</v>
      </c>
      <c r="O768" s="6" t="s">
        <v>4672</v>
      </c>
      <c r="P768" s="6" t="s">
        <v>4673</v>
      </c>
      <c r="Q768" s="6" t="str">
        <f>IFERROR(LEFT(C768, FIND("|",C768)-1),C768)</f>
        <v>OfficeProducts</v>
      </c>
      <c r="R768" s="41">
        <f>E768*K768</f>
        <v>10586470</v>
      </c>
      <c r="S768" s="31">
        <f t="shared" si="47"/>
        <v>15179</v>
      </c>
      <c r="T768" s="6" t="str">
        <f>TRIM(RIGHT(C768,LEN(C768)-FIND("@",SUBSTITUTE(C768,"|","@",LEN(C768)-LEN(SUBSTITUTE(C768,"|",""))))))</f>
        <v>Notebooks,WritingPads&amp;Diaries</v>
      </c>
      <c r="U768" s="33">
        <v>2999</v>
      </c>
    </row>
    <row r="769" spans="1:21">
      <c r="A769" s="5" t="s">
        <v>1551</v>
      </c>
      <c r="B769" s="6" t="s">
        <v>1552</v>
      </c>
      <c r="C769" s="6" t="s">
        <v>105</v>
      </c>
      <c r="D769" s="24">
        <v>29999</v>
      </c>
      <c r="E769" s="36">
        <v>50999</v>
      </c>
      <c r="F769" s="36" t="str">
        <f t="shared" si="44"/>
        <v>&gt;500</v>
      </c>
      <c r="G769" s="27">
        <v>0.41</v>
      </c>
      <c r="H769" s="27" t="str">
        <f t="shared" si="45"/>
        <v>25-50%</v>
      </c>
      <c r="I769" s="14" t="str">
        <f>IF(G769&lt;0.5,"&lt;50%","&gt;=50%")</f>
        <v>&lt;50%</v>
      </c>
      <c r="J769" s="21">
        <v>4.4000000000000004</v>
      </c>
      <c r="K769" s="7">
        <v>1712</v>
      </c>
      <c r="L769" s="7">
        <f t="shared" si="46"/>
        <v>2</v>
      </c>
      <c r="M769" s="6" t="s">
        <v>1553</v>
      </c>
      <c r="N769" s="6" t="s">
        <v>1554</v>
      </c>
      <c r="O769" s="6" t="s">
        <v>1555</v>
      </c>
      <c r="P769" s="6" t="s">
        <v>1556</v>
      </c>
      <c r="Q769" s="6" t="str">
        <f>IFERROR(LEFT(C769, FIND("|",C769)-1),C769)</f>
        <v>Electronics</v>
      </c>
      <c r="R769" s="41">
        <f>E769*K769</f>
        <v>87310288</v>
      </c>
      <c r="S769" s="31">
        <f t="shared" si="47"/>
        <v>7532.8</v>
      </c>
      <c r="T769" s="6" t="str">
        <f>TRIM(RIGHT(C769,LEN(C769)-FIND("@",SUBSTITUTE(C769,"|","@",LEN(C769)-LEN(SUBSTITUTE(C769,"|",""))))))</f>
        <v>SmartTelevisions</v>
      </c>
      <c r="U769" s="33">
        <v>50999</v>
      </c>
    </row>
    <row r="770" spans="1:21">
      <c r="A770" s="5" t="s">
        <v>1507</v>
      </c>
      <c r="B770" s="6" t="s">
        <v>1508</v>
      </c>
      <c r="C770" s="6" t="s">
        <v>13</v>
      </c>
      <c r="D770" s="24">
        <v>249</v>
      </c>
      <c r="E770" s="36">
        <v>999</v>
      </c>
      <c r="F770" s="36" t="str">
        <f t="shared" ref="F770:F833" si="48">IF(E770&lt;200,"&lt;200",IF(E770&lt;=500,"200-500","&gt;500"))</f>
        <v>&gt;500</v>
      </c>
      <c r="G770" s="27">
        <v>0.75</v>
      </c>
      <c r="H770" s="27" t="str">
        <f t="shared" ref="H770:H833" si="49">IF(G770&lt;10%,"10%", IF(G770&lt;25%,"10-25%", IF(G770&lt;50%,"25-50%","&gt;50%")))</f>
        <v>&gt;50%</v>
      </c>
      <c r="I770" s="14" t="str">
        <f>IF(G770&lt;0.5,"&lt;50%","&gt;=50%")</f>
        <v>&gt;=50%</v>
      </c>
      <c r="J770" s="21">
        <v>4.3</v>
      </c>
      <c r="K770" s="7">
        <v>112</v>
      </c>
      <c r="L770" s="7">
        <f t="shared" ref="L770:L833" si="50">IF(K770&lt;1000, 1, 2)</f>
        <v>1</v>
      </c>
      <c r="M770" s="6" t="s">
        <v>1509</v>
      </c>
      <c r="N770" s="6" t="s">
        <v>1510</v>
      </c>
      <c r="O770" s="6" t="s">
        <v>1511</v>
      </c>
      <c r="P770" s="6" t="s">
        <v>1512</v>
      </c>
      <c r="Q770" s="6" t="str">
        <f>IFERROR(LEFT(C770, FIND("|",C770)-1),C770)</f>
        <v>Computers&amp;Accessories</v>
      </c>
      <c r="R770" s="41">
        <f>E770*K770</f>
        <v>111888</v>
      </c>
      <c r="S770" s="31">
        <f t="shared" ref="S770:S833" si="51">J770*K770</f>
        <v>481.59999999999997</v>
      </c>
      <c r="T770" s="6" t="str">
        <f>TRIM(RIGHT(C770,LEN(C770)-FIND("@",SUBSTITUTE(C770,"|","@",LEN(C770)-LEN(SUBSTITUTE(C770,"|",""))))))</f>
        <v>USBCables</v>
      </c>
      <c r="U770" s="33">
        <v>999</v>
      </c>
    </row>
    <row r="771" spans="1:21">
      <c r="A771" s="5" t="s">
        <v>214</v>
      </c>
      <c r="B771" s="6" t="s">
        <v>215</v>
      </c>
      <c r="C771" s="6" t="s">
        <v>13</v>
      </c>
      <c r="D771" s="24">
        <v>99</v>
      </c>
      <c r="E771" s="36">
        <v>666.66</v>
      </c>
      <c r="F771" s="36" t="str">
        <f t="shared" si="48"/>
        <v>&gt;500</v>
      </c>
      <c r="G771" s="27">
        <v>0.85</v>
      </c>
      <c r="H771" s="27" t="str">
        <f t="shared" si="49"/>
        <v>&gt;50%</v>
      </c>
      <c r="I771" s="14" t="str">
        <f>IF(G771&lt;0.5,"&lt;50%","&gt;=50%")</f>
        <v>&gt;=50%</v>
      </c>
      <c r="J771" s="21">
        <v>3.9</v>
      </c>
      <c r="K771" s="7">
        <v>24871</v>
      </c>
      <c r="L771" s="7">
        <f t="shared" si="50"/>
        <v>2</v>
      </c>
      <c r="M771" s="6" t="s">
        <v>216</v>
      </c>
      <c r="N771" s="6" t="s">
        <v>45</v>
      </c>
      <c r="O771" s="6" t="s">
        <v>46</v>
      </c>
      <c r="P771" s="6" t="s">
        <v>47</v>
      </c>
      <c r="Q771" s="6" t="str">
        <f>IFERROR(LEFT(C771, FIND("|",C771)-1),C771)</f>
        <v>Computers&amp;Accessories</v>
      </c>
      <c r="R771" s="41">
        <f>E771*K771</f>
        <v>16580500.859999999</v>
      </c>
      <c r="S771" s="31">
        <f t="shared" si="51"/>
        <v>96996.9</v>
      </c>
      <c r="T771" s="6" t="str">
        <f>TRIM(RIGHT(C771,LEN(C771)-FIND("@",SUBSTITUTE(C771,"|","@",LEN(C771)-LEN(SUBSTITUTE(C771,"|",""))))))</f>
        <v>USBCables</v>
      </c>
      <c r="U771" s="33">
        <v>666.66</v>
      </c>
    </row>
    <row r="772" spans="1:21">
      <c r="A772" s="5" t="s">
        <v>42</v>
      </c>
      <c r="B772" s="6" t="s">
        <v>43</v>
      </c>
      <c r="C772" s="6" t="s">
        <v>13</v>
      </c>
      <c r="D772" s="24">
        <v>149</v>
      </c>
      <c r="E772" s="36">
        <v>1000</v>
      </c>
      <c r="F772" s="36" t="str">
        <f t="shared" si="48"/>
        <v>&gt;500</v>
      </c>
      <c r="G772" s="27">
        <v>0.85</v>
      </c>
      <c r="H772" s="27" t="str">
        <f t="shared" si="49"/>
        <v>&gt;50%</v>
      </c>
      <c r="I772" s="14" t="str">
        <f>IF(G772&lt;0.5,"&lt;50%","&gt;=50%")</f>
        <v>&gt;=50%</v>
      </c>
      <c r="J772" s="21">
        <v>3.9</v>
      </c>
      <c r="K772" s="7">
        <v>24870</v>
      </c>
      <c r="L772" s="7">
        <f t="shared" si="50"/>
        <v>2</v>
      </c>
      <c r="M772" s="6" t="s">
        <v>44</v>
      </c>
      <c r="N772" s="6" t="s">
        <v>45</v>
      </c>
      <c r="O772" s="6" t="s">
        <v>46</v>
      </c>
      <c r="P772" s="6" t="s">
        <v>47</v>
      </c>
      <c r="Q772" s="6" t="str">
        <f>IFERROR(LEFT(C772, FIND("|",C772)-1),C772)</f>
        <v>Computers&amp;Accessories</v>
      </c>
      <c r="R772" s="41">
        <f>E772*K772</f>
        <v>24870000</v>
      </c>
      <c r="S772" s="31">
        <f t="shared" si="51"/>
        <v>96993</v>
      </c>
      <c r="T772" s="6" t="str">
        <f>TRIM(RIGHT(C772,LEN(C772)-FIND("@",SUBSTITUTE(C772,"|","@",LEN(C772)-LEN(SUBSTITUTE(C772,"|",""))))))</f>
        <v>USBCables</v>
      </c>
      <c r="U772" s="33">
        <v>1000</v>
      </c>
    </row>
    <row r="773" spans="1:21">
      <c r="A773" s="5" t="s">
        <v>679</v>
      </c>
      <c r="B773" s="6" t="s">
        <v>680</v>
      </c>
      <c r="C773" s="6" t="s">
        <v>105</v>
      </c>
      <c r="D773" s="24">
        <v>32999</v>
      </c>
      <c r="E773" s="36">
        <v>44999</v>
      </c>
      <c r="F773" s="36" t="str">
        <f t="shared" si="48"/>
        <v>&gt;500</v>
      </c>
      <c r="G773" s="27">
        <v>0.27</v>
      </c>
      <c r="H773" s="27" t="str">
        <f t="shared" si="49"/>
        <v>25-50%</v>
      </c>
      <c r="I773" s="14" t="str">
        <f>IF(G773&lt;0.5,"&lt;50%","&gt;=50%")</f>
        <v>&lt;50%</v>
      </c>
      <c r="J773" s="21">
        <v>4.2</v>
      </c>
      <c r="K773" s="7">
        <v>45238</v>
      </c>
      <c r="L773" s="7">
        <f t="shared" si="50"/>
        <v>2</v>
      </c>
      <c r="M773" s="6" t="s">
        <v>681</v>
      </c>
      <c r="N773" s="6" t="s">
        <v>372</v>
      </c>
      <c r="O773" s="6" t="s">
        <v>373</v>
      </c>
      <c r="P773" s="6" t="s">
        <v>374</v>
      </c>
      <c r="Q773" s="6" t="str">
        <f>IFERROR(LEFT(C773, FIND("|",C773)-1),C773)</f>
        <v>Electronics</v>
      </c>
      <c r="R773" s="41">
        <f>E773*K773</f>
        <v>2035664762</v>
      </c>
      <c r="S773" s="31">
        <f t="shared" si="51"/>
        <v>189999.6</v>
      </c>
      <c r="T773" s="6" t="str">
        <f>TRIM(RIGHT(C773,LEN(C773)-FIND("@",SUBSTITUTE(C773,"|","@",LEN(C773)-LEN(SUBSTITUTE(C773,"|",""))))))</f>
        <v>SmartTelevisions</v>
      </c>
      <c r="U773" s="33">
        <v>44999</v>
      </c>
    </row>
    <row r="774" spans="1:21">
      <c r="A774" s="5" t="s">
        <v>4487</v>
      </c>
      <c r="B774" s="6" t="s">
        <v>4488</v>
      </c>
      <c r="C774" s="6" t="s">
        <v>3244</v>
      </c>
      <c r="D774" s="24">
        <v>116</v>
      </c>
      <c r="E774" s="36">
        <v>200</v>
      </c>
      <c r="F774" s="36" t="str">
        <f t="shared" si="48"/>
        <v>200-500</v>
      </c>
      <c r="G774" s="27">
        <v>0.42</v>
      </c>
      <c r="H774" s="27" t="str">
        <f t="shared" si="49"/>
        <v>25-50%</v>
      </c>
      <c r="I774" s="14" t="str">
        <f>IF(G774&lt;0.5,"&lt;50%","&gt;=50%")</f>
        <v>&lt;50%</v>
      </c>
      <c r="J774" s="21">
        <v>4.3</v>
      </c>
      <c r="K774" s="7">
        <v>485</v>
      </c>
      <c r="L774" s="7">
        <f t="shared" si="50"/>
        <v>1</v>
      </c>
      <c r="M774" s="6" t="s">
        <v>4489</v>
      </c>
      <c r="N774" s="6" t="s">
        <v>4490</v>
      </c>
      <c r="O774" s="6" t="s">
        <v>4491</v>
      </c>
      <c r="P774" s="6" t="s">
        <v>4492</v>
      </c>
      <c r="Q774" s="6" t="str">
        <f>IFERROR(LEFT(C774, FIND("|",C774)-1),C774)</f>
        <v>Electronics</v>
      </c>
      <c r="R774" s="41">
        <f>E774*K774</f>
        <v>97000</v>
      </c>
      <c r="S774" s="31">
        <f t="shared" si="51"/>
        <v>2085.5</v>
      </c>
      <c r="T774" s="6" t="str">
        <f>TRIM(RIGHT(C774,LEN(C774)-FIND("@",SUBSTITUTE(C774,"|","@",LEN(C774)-LEN(SUBSTITUTE(C774,"|",""))))))</f>
        <v>GeneralPurposeBatteries&amp;BatteryChargers</v>
      </c>
      <c r="U774" s="33">
        <v>200</v>
      </c>
    </row>
    <row r="775" spans="1:21">
      <c r="A775" s="5" t="s">
        <v>601</v>
      </c>
      <c r="B775" s="6" t="s">
        <v>602</v>
      </c>
      <c r="C775" s="6" t="s">
        <v>13</v>
      </c>
      <c r="D775" s="24">
        <v>99</v>
      </c>
      <c r="E775" s="36">
        <v>800</v>
      </c>
      <c r="F775" s="36" t="str">
        <f t="shared" si="48"/>
        <v>&gt;500</v>
      </c>
      <c r="G775" s="27">
        <v>0.88</v>
      </c>
      <c r="H775" s="27" t="str">
        <f t="shared" si="49"/>
        <v>&gt;50%</v>
      </c>
      <c r="I775" s="14" t="str">
        <f>IF(G775&lt;0.5,"&lt;50%","&gt;=50%")</f>
        <v>&gt;=50%</v>
      </c>
      <c r="J775" s="21">
        <v>3.9</v>
      </c>
      <c r="K775" s="7">
        <v>24871</v>
      </c>
      <c r="L775" s="7">
        <f t="shared" si="50"/>
        <v>2</v>
      </c>
      <c r="M775" s="6" t="s">
        <v>603</v>
      </c>
      <c r="N775" s="6" t="s">
        <v>45</v>
      </c>
      <c r="O775" s="6" t="s">
        <v>46</v>
      </c>
      <c r="P775" s="6" t="s">
        <v>47</v>
      </c>
      <c r="Q775" s="6" t="str">
        <f>IFERROR(LEFT(C775, FIND("|",C775)-1),C775)</f>
        <v>Computers&amp;Accessories</v>
      </c>
      <c r="R775" s="41">
        <f>E775*K775</f>
        <v>19896800</v>
      </c>
      <c r="S775" s="31">
        <f t="shared" si="51"/>
        <v>96996.9</v>
      </c>
      <c r="T775" s="6" t="str">
        <f>TRIM(RIGHT(C775,LEN(C775)-FIND("@",SUBSTITUTE(C775,"|","@",LEN(C775)-LEN(SUBSTITUTE(C775,"|",""))))))</f>
        <v>USBCables</v>
      </c>
      <c r="U775" s="33">
        <v>800</v>
      </c>
    </row>
    <row r="776" spans="1:21">
      <c r="A776" s="5" t="s">
        <v>4433</v>
      </c>
      <c r="B776" s="6" t="s">
        <v>4434</v>
      </c>
      <c r="C776" s="6" t="s">
        <v>3244</v>
      </c>
      <c r="D776" s="24">
        <v>116</v>
      </c>
      <c r="E776" s="36">
        <v>200</v>
      </c>
      <c r="F776" s="36" t="str">
        <f t="shared" si="48"/>
        <v>200-500</v>
      </c>
      <c r="G776" s="27">
        <v>0.42</v>
      </c>
      <c r="H776" s="27" t="str">
        <f t="shared" si="49"/>
        <v>25-50%</v>
      </c>
      <c r="I776" s="14" t="str">
        <f>IF(G776&lt;0.5,"&lt;50%","&gt;=50%")</f>
        <v>&lt;50%</v>
      </c>
      <c r="J776" s="21">
        <v>4.4000000000000004</v>
      </c>
      <c r="K776" s="7">
        <v>357</v>
      </c>
      <c r="L776" s="7">
        <f t="shared" si="50"/>
        <v>1</v>
      </c>
      <c r="M776" s="6" t="s">
        <v>4435</v>
      </c>
      <c r="N776" s="6" t="s">
        <v>4436</v>
      </c>
      <c r="O776" s="6" t="s">
        <v>4437</v>
      </c>
      <c r="P776" s="6" t="s">
        <v>4438</v>
      </c>
      <c r="Q776" s="6" t="str">
        <f>IFERROR(LEFT(C776, FIND("|",C776)-1),C776)</f>
        <v>Electronics</v>
      </c>
      <c r="R776" s="41">
        <f>E776*K776</f>
        <v>71400</v>
      </c>
      <c r="S776" s="31">
        <f t="shared" si="51"/>
        <v>1570.8000000000002</v>
      </c>
      <c r="T776" s="6" t="str">
        <f>TRIM(RIGHT(C776,LEN(C776)-FIND("@",SUBSTITUTE(C776,"|","@",LEN(C776)-LEN(SUBSTITUTE(C776,"|",""))))))</f>
        <v>GeneralPurposeBatteries&amp;BatteryChargers</v>
      </c>
      <c r="U776" s="33">
        <v>200</v>
      </c>
    </row>
    <row r="777" spans="1:21">
      <c r="A777" s="5" t="s">
        <v>5849</v>
      </c>
      <c r="B777" s="6" t="s">
        <v>5850</v>
      </c>
      <c r="C777" s="6" t="s">
        <v>5485</v>
      </c>
      <c r="D777" s="24">
        <v>3569</v>
      </c>
      <c r="E777" s="36">
        <v>5190</v>
      </c>
      <c r="F777" s="36" t="str">
        <f t="shared" si="48"/>
        <v>&gt;500</v>
      </c>
      <c r="G777" s="27">
        <v>0.31</v>
      </c>
      <c r="H777" s="27" t="str">
        <f t="shared" si="49"/>
        <v>25-50%</v>
      </c>
      <c r="I777" s="14" t="str">
        <f>IF(G777&lt;0.5,"&lt;50%","&gt;=50%")</f>
        <v>&lt;50%</v>
      </c>
      <c r="J777" s="21">
        <v>4.3</v>
      </c>
      <c r="K777" s="7">
        <v>28629</v>
      </c>
      <c r="L777" s="7">
        <f t="shared" si="50"/>
        <v>2</v>
      </c>
      <c r="M777" s="6" t="s">
        <v>5851</v>
      </c>
      <c r="N777" s="6" t="s">
        <v>5852</v>
      </c>
      <c r="O777" s="6" t="s">
        <v>5853</v>
      </c>
      <c r="P777" s="6" t="s">
        <v>7741</v>
      </c>
      <c r="Q777" s="6" t="str">
        <f>IFERROR(LEFT(C777, FIND("|",C777)-1),C777)</f>
        <v>Home&amp;Kitchen</v>
      </c>
      <c r="R777" s="41">
        <f>E777*K777</f>
        <v>148584510</v>
      </c>
      <c r="S777" s="31">
        <f t="shared" si="51"/>
        <v>123104.7</v>
      </c>
      <c r="T777" s="6" t="str">
        <f>TRIM(RIGHT(C777,LEN(C777)-FIND("@",SUBSTITUTE(C777,"|","@",LEN(C777)-LEN(SUBSTITUTE(C777,"|",""))))))</f>
        <v>CeilingFans</v>
      </c>
      <c r="U777" s="33">
        <v>5190</v>
      </c>
    </row>
    <row r="778" spans="1:21">
      <c r="A778" s="5" t="s">
        <v>4921</v>
      </c>
      <c r="B778" s="6" t="s">
        <v>4922</v>
      </c>
      <c r="C778" s="6" t="s">
        <v>2855</v>
      </c>
      <c r="D778" s="24">
        <v>1099</v>
      </c>
      <c r="E778" s="36">
        <v>1499</v>
      </c>
      <c r="F778" s="36" t="str">
        <f t="shared" si="48"/>
        <v>&gt;500</v>
      </c>
      <c r="G778" s="27">
        <v>0.27</v>
      </c>
      <c r="H778" s="27" t="str">
        <f t="shared" si="49"/>
        <v>25-50%</v>
      </c>
      <c r="I778" s="14" t="str">
        <f>IF(G778&lt;0.5,"&lt;50%","&gt;=50%")</f>
        <v>&lt;50%</v>
      </c>
      <c r="J778" s="21">
        <v>4.2</v>
      </c>
      <c r="K778" s="7">
        <v>2375</v>
      </c>
      <c r="L778" s="7">
        <f t="shared" si="50"/>
        <v>2</v>
      </c>
      <c r="M778" s="6" t="s">
        <v>4923</v>
      </c>
      <c r="N778" s="6" t="s">
        <v>4924</v>
      </c>
      <c r="O778" s="6" t="s">
        <v>4925</v>
      </c>
      <c r="P778" s="6" t="s">
        <v>4926</v>
      </c>
      <c r="Q778" s="6" t="str">
        <f>IFERROR(LEFT(C778, FIND("|",C778)-1),C778)</f>
        <v>Computers&amp;Accessories</v>
      </c>
      <c r="R778" s="41">
        <f>E778*K778</f>
        <v>3560125</v>
      </c>
      <c r="S778" s="31">
        <f t="shared" si="51"/>
        <v>9975</v>
      </c>
      <c r="T778" s="6" t="str">
        <f>TRIM(RIGHT(C778,LEN(C778)-FIND("@",SUBSTITUTE(C778,"|","@",LEN(C778)-LEN(SUBSTITUTE(C778,"|",""))))))</f>
        <v>Mice</v>
      </c>
      <c r="U778" s="33">
        <v>1499</v>
      </c>
    </row>
    <row r="779" spans="1:21">
      <c r="A779" s="5" t="s">
        <v>3712</v>
      </c>
      <c r="B779" s="6" t="s">
        <v>3713</v>
      </c>
      <c r="C779" s="6" t="s">
        <v>2875</v>
      </c>
      <c r="D779" s="24">
        <v>999</v>
      </c>
      <c r="E779" s="36">
        <v>2499</v>
      </c>
      <c r="F779" s="36" t="str">
        <f t="shared" si="48"/>
        <v>&gt;500</v>
      </c>
      <c r="G779" s="27">
        <v>0.6</v>
      </c>
      <c r="H779" s="27" t="str">
        <f t="shared" si="49"/>
        <v>&gt;50%</v>
      </c>
      <c r="I779" s="14" t="str">
        <f>IF(G779&lt;0.5,"&lt;50%","&gt;=50%")</f>
        <v>&gt;=50%</v>
      </c>
      <c r="J779" s="21">
        <v>4.3</v>
      </c>
      <c r="K779" s="7">
        <v>1690</v>
      </c>
      <c r="L779" s="7">
        <f t="shared" si="50"/>
        <v>2</v>
      </c>
      <c r="M779" s="6" t="s">
        <v>3714</v>
      </c>
      <c r="N779" s="6" t="s">
        <v>3715</v>
      </c>
      <c r="O779" s="6" t="s">
        <v>3716</v>
      </c>
      <c r="P779" s="6" t="s">
        <v>3717</v>
      </c>
      <c r="Q779" s="6" t="str">
        <f>IFERROR(LEFT(C779, FIND("|",C779)-1),C779)</f>
        <v>Computers&amp;Accessories</v>
      </c>
      <c r="R779" s="41">
        <f>E779*K779</f>
        <v>4223310</v>
      </c>
      <c r="S779" s="31">
        <f t="shared" si="51"/>
        <v>7267</v>
      </c>
      <c r="T779" s="6" t="str">
        <f>TRIM(RIGHT(C779,LEN(C779)-FIND("@",SUBSTITUTE(C779,"|","@",LEN(C779)-LEN(SUBSTITUTE(C779,"|",""))))))</f>
        <v>Lapdesks</v>
      </c>
      <c r="U779" s="33">
        <v>2499</v>
      </c>
    </row>
    <row r="780" spans="1:21">
      <c r="A780" s="5" t="s">
        <v>3014</v>
      </c>
      <c r="B780" s="6" t="s">
        <v>3015</v>
      </c>
      <c r="C780" s="6" t="s">
        <v>2855</v>
      </c>
      <c r="D780" s="24">
        <v>299</v>
      </c>
      <c r="E780" s="36">
        <v>449</v>
      </c>
      <c r="F780" s="36" t="str">
        <f t="shared" si="48"/>
        <v>200-500</v>
      </c>
      <c r="G780" s="27">
        <v>0.33</v>
      </c>
      <c r="H780" s="27" t="str">
        <f t="shared" si="49"/>
        <v>25-50%</v>
      </c>
      <c r="I780" s="14" t="str">
        <f>IF(G780&lt;0.5,"&lt;50%","&gt;=50%")</f>
        <v>&lt;50%</v>
      </c>
      <c r="J780" s="21">
        <v>3.5</v>
      </c>
      <c r="K780" s="7">
        <v>11827</v>
      </c>
      <c r="L780" s="7">
        <f t="shared" si="50"/>
        <v>2</v>
      </c>
      <c r="M780" s="6" t="s">
        <v>3016</v>
      </c>
      <c r="N780" s="6" t="s">
        <v>3017</v>
      </c>
      <c r="O780" s="6" t="s">
        <v>3018</v>
      </c>
      <c r="P780" s="6" t="s">
        <v>3019</v>
      </c>
      <c r="Q780" s="6" t="str">
        <f>IFERROR(LEFT(C780, FIND("|",C780)-1),C780)</f>
        <v>Computers&amp;Accessories</v>
      </c>
      <c r="R780" s="41">
        <f>E780*K780</f>
        <v>5310323</v>
      </c>
      <c r="S780" s="31">
        <f t="shared" si="51"/>
        <v>41394.5</v>
      </c>
      <c r="T780" s="6" t="str">
        <f>TRIM(RIGHT(C780,LEN(C780)-FIND("@",SUBSTITUTE(C780,"|","@",LEN(C780)-LEN(SUBSTITUTE(C780,"|",""))))))</f>
        <v>Mice</v>
      </c>
      <c r="U780" s="33">
        <v>449</v>
      </c>
    </row>
    <row r="781" spans="1:21">
      <c r="A781" s="5" t="s">
        <v>6824</v>
      </c>
      <c r="B781" s="6" t="s">
        <v>6825</v>
      </c>
      <c r="C781" s="6" t="s">
        <v>5478</v>
      </c>
      <c r="D781" s="24">
        <v>429</v>
      </c>
      <c r="E781" s="36">
        <v>999</v>
      </c>
      <c r="F781" s="36" t="str">
        <f t="shared" si="48"/>
        <v>&gt;500</v>
      </c>
      <c r="G781" s="27">
        <v>0.56999999999999995</v>
      </c>
      <c r="H781" s="27" t="str">
        <f t="shared" si="49"/>
        <v>&gt;50%</v>
      </c>
      <c r="I781" s="14" t="str">
        <f>IF(G781&lt;0.5,"&lt;50%","&gt;=50%")</f>
        <v>&gt;=50%</v>
      </c>
      <c r="J781" s="21">
        <v>3</v>
      </c>
      <c r="K781" s="7">
        <v>617</v>
      </c>
      <c r="L781" s="7">
        <f t="shared" si="50"/>
        <v>1</v>
      </c>
      <c r="M781" s="6" t="s">
        <v>6826</v>
      </c>
      <c r="N781" s="6" t="s">
        <v>6827</v>
      </c>
      <c r="O781" s="6" t="s">
        <v>6828</v>
      </c>
      <c r="P781" s="6" t="s">
        <v>6829</v>
      </c>
      <c r="Q781" s="6" t="str">
        <f>IFERROR(LEFT(C781, FIND("|",C781)-1),C781)</f>
        <v>Home&amp;Kitchen</v>
      </c>
      <c r="R781" s="41">
        <f>E781*K781</f>
        <v>616383</v>
      </c>
      <c r="S781" s="31">
        <f t="shared" si="51"/>
        <v>1851</v>
      </c>
      <c r="T781" s="6" t="str">
        <f>TRIM(RIGHT(C781,LEN(C781)-FIND("@",SUBSTITUTE(C781,"|","@",LEN(C781)-LEN(SUBSTITUTE(C781,"|",""))))))</f>
        <v>VacuumSealers</v>
      </c>
      <c r="U781" s="33">
        <v>999</v>
      </c>
    </row>
    <row r="782" spans="1:21">
      <c r="A782" s="5" t="s">
        <v>7347</v>
      </c>
      <c r="B782" s="6" t="s">
        <v>7348</v>
      </c>
      <c r="C782" s="6" t="s">
        <v>5167</v>
      </c>
      <c r="D782" s="24">
        <v>3249</v>
      </c>
      <c r="E782" s="36">
        <v>6299</v>
      </c>
      <c r="F782" s="36" t="str">
        <f t="shared" si="48"/>
        <v>&gt;500</v>
      </c>
      <c r="G782" s="27">
        <v>0.48</v>
      </c>
      <c r="H782" s="27" t="str">
        <f t="shared" si="49"/>
        <v>25-50%</v>
      </c>
      <c r="I782" s="14" t="str">
        <f>IF(G782&lt;0.5,"&lt;50%","&gt;=50%")</f>
        <v>&lt;50%</v>
      </c>
      <c r="J782" s="21">
        <v>3.9</v>
      </c>
      <c r="K782" s="7">
        <v>2569</v>
      </c>
      <c r="L782" s="7">
        <f t="shared" si="50"/>
        <v>2</v>
      </c>
      <c r="M782" s="6" t="s">
        <v>7349</v>
      </c>
      <c r="N782" s="6" t="s">
        <v>7350</v>
      </c>
      <c r="O782" s="6" t="s">
        <v>7351</v>
      </c>
      <c r="P782" s="6" t="s">
        <v>7352</v>
      </c>
      <c r="Q782" s="6" t="str">
        <f>IFERROR(LEFT(C782, FIND("|",C782)-1),C782)</f>
        <v>Home&amp;Kitchen</v>
      </c>
      <c r="R782" s="41">
        <f>E782*K782</f>
        <v>16182131</v>
      </c>
      <c r="S782" s="31">
        <f t="shared" si="51"/>
        <v>10019.1</v>
      </c>
      <c r="T782" s="6" t="str">
        <f>TRIM(RIGHT(C782,LEN(C782)-FIND("@",SUBSTITUTE(C782,"|","@",LEN(C782)-LEN(SUBSTITUTE(C782,"|",""))))))</f>
        <v>StorageWaterHeaters</v>
      </c>
      <c r="U782" s="33">
        <v>6299</v>
      </c>
    </row>
    <row r="783" spans="1:21">
      <c r="A783" s="5" t="s">
        <v>1673</v>
      </c>
      <c r="B783" s="6" t="s">
        <v>1674</v>
      </c>
      <c r="C783" s="6" t="s">
        <v>282</v>
      </c>
      <c r="D783" s="24">
        <v>247</v>
      </c>
      <c r="E783" s="36">
        <v>399</v>
      </c>
      <c r="F783" s="36" t="str">
        <f t="shared" si="48"/>
        <v>200-500</v>
      </c>
      <c r="G783" s="27">
        <v>0.38</v>
      </c>
      <c r="H783" s="27" t="str">
        <f t="shared" si="49"/>
        <v>25-50%</v>
      </c>
      <c r="I783" s="14" t="str">
        <f>IF(G783&lt;0.5,"&lt;50%","&gt;=50%")</f>
        <v>&lt;50%</v>
      </c>
      <c r="J783" s="21">
        <v>3.9</v>
      </c>
      <c r="K783" s="7">
        <v>200</v>
      </c>
      <c r="L783" s="7">
        <f t="shared" si="50"/>
        <v>1</v>
      </c>
      <c r="M783" s="6" t="s">
        <v>1675</v>
      </c>
      <c r="N783" s="6" t="s">
        <v>1676</v>
      </c>
      <c r="O783" s="6" t="s">
        <v>1677</v>
      </c>
      <c r="P783" s="6" t="s">
        <v>1678</v>
      </c>
      <c r="Q783" s="6" t="str">
        <f>IFERROR(LEFT(C783, FIND("|",C783)-1),C783)</f>
        <v>Electronics</v>
      </c>
      <c r="R783" s="41">
        <f>E783*K783</f>
        <v>79800</v>
      </c>
      <c r="S783" s="31">
        <f t="shared" si="51"/>
        <v>780</v>
      </c>
      <c r="T783" s="6" t="str">
        <f>TRIM(RIGHT(C783,LEN(C783)-FIND("@",SUBSTITUTE(C783,"|","@",LEN(C783)-LEN(SUBSTITUTE(C783,"|",""))))))</f>
        <v>RemoteControls</v>
      </c>
      <c r="U783" s="33">
        <v>399</v>
      </c>
    </row>
    <row r="784" spans="1:21">
      <c r="A784" s="5" t="s">
        <v>6866</v>
      </c>
      <c r="B784" s="6" t="s">
        <v>6867</v>
      </c>
      <c r="C784" s="6" t="s">
        <v>5485</v>
      </c>
      <c r="D784" s="24">
        <v>2899</v>
      </c>
      <c r="E784" s="36">
        <v>4005</v>
      </c>
      <c r="F784" s="36" t="str">
        <f t="shared" si="48"/>
        <v>&gt;500</v>
      </c>
      <c r="G784" s="27">
        <v>0.28000000000000003</v>
      </c>
      <c r="H784" s="27" t="str">
        <f t="shared" si="49"/>
        <v>25-50%</v>
      </c>
      <c r="I784" s="14" t="str">
        <f>IF(G784&lt;0.5,"&lt;50%","&gt;=50%")</f>
        <v>&lt;50%</v>
      </c>
      <c r="J784" s="21">
        <v>4.3</v>
      </c>
      <c r="K784" s="7">
        <v>7140</v>
      </c>
      <c r="L784" s="7">
        <f t="shared" si="50"/>
        <v>2</v>
      </c>
      <c r="M784" s="6" t="s">
        <v>6868</v>
      </c>
      <c r="N784" s="6" t="s">
        <v>6869</v>
      </c>
      <c r="O784" s="6" t="s">
        <v>6870</v>
      </c>
      <c r="P784" s="6" t="s">
        <v>6871</v>
      </c>
      <c r="Q784" s="6" t="str">
        <f>IFERROR(LEFT(C784, FIND("|",C784)-1),C784)</f>
        <v>Home&amp;Kitchen</v>
      </c>
      <c r="R784" s="41">
        <f>E784*K784</f>
        <v>28595700</v>
      </c>
      <c r="S784" s="31">
        <f t="shared" si="51"/>
        <v>30702</v>
      </c>
      <c r="T784" s="6" t="str">
        <f>TRIM(RIGHT(C784,LEN(C784)-FIND("@",SUBSTITUTE(C784,"|","@",LEN(C784)-LEN(SUBSTITUTE(C784,"|",""))))))</f>
        <v>CeilingFans</v>
      </c>
      <c r="U784" s="33">
        <v>4005</v>
      </c>
    </row>
    <row r="785" spans="1:21">
      <c r="A785" s="5" t="s">
        <v>3000</v>
      </c>
      <c r="B785" s="6" t="s">
        <v>3001</v>
      </c>
      <c r="C785" s="6" t="s">
        <v>3002</v>
      </c>
      <c r="D785" s="24">
        <v>4098</v>
      </c>
      <c r="E785" s="36">
        <v>4999</v>
      </c>
      <c r="F785" s="36" t="str">
        <f t="shared" si="48"/>
        <v>&gt;500</v>
      </c>
      <c r="G785" s="27">
        <v>0.18</v>
      </c>
      <c r="H785" s="27" t="str">
        <f t="shared" si="49"/>
        <v>10-25%</v>
      </c>
      <c r="I785" s="14" t="str">
        <f>IF(G785&lt;0.5,"&lt;50%","&gt;=50%")</f>
        <v>&lt;50%</v>
      </c>
      <c r="J785" s="21">
        <v>4.5</v>
      </c>
      <c r="K785" s="7">
        <v>50810</v>
      </c>
      <c r="L785" s="7">
        <f t="shared" si="50"/>
        <v>2</v>
      </c>
      <c r="M785" s="6" t="s">
        <v>3003</v>
      </c>
      <c r="N785" s="6" t="s">
        <v>3004</v>
      </c>
      <c r="O785" s="6" t="s">
        <v>3005</v>
      </c>
      <c r="P785" s="6" t="s">
        <v>3006</v>
      </c>
      <c r="Q785" s="6" t="str">
        <f>IFERROR(LEFT(C785, FIND("|",C785)-1),C785)</f>
        <v>Computers&amp;Accessories</v>
      </c>
      <c r="R785" s="41">
        <f>E785*K785</f>
        <v>253999190</v>
      </c>
      <c r="S785" s="31">
        <f t="shared" si="51"/>
        <v>228645</v>
      </c>
      <c r="T785" s="6" t="str">
        <f>TRIM(RIGHT(C785,LEN(C785)-FIND("@",SUBSTITUTE(C785,"|","@",LEN(C785)-LEN(SUBSTITUTE(C785,"|",""))))))</f>
        <v>ExternalHardDisks</v>
      </c>
      <c r="U785" s="33">
        <v>4999</v>
      </c>
    </row>
    <row r="786" spans="1:21">
      <c r="A786" s="5" t="s">
        <v>1992</v>
      </c>
      <c r="B786" s="6" t="s">
        <v>1993</v>
      </c>
      <c r="C786" s="6" t="s">
        <v>1994</v>
      </c>
      <c r="D786" s="24">
        <v>539</v>
      </c>
      <c r="E786" s="36">
        <v>1599</v>
      </c>
      <c r="F786" s="36" t="str">
        <f t="shared" si="48"/>
        <v>&gt;500</v>
      </c>
      <c r="G786" s="27">
        <v>0.66</v>
      </c>
      <c r="H786" s="27" t="str">
        <f t="shared" si="49"/>
        <v>&gt;50%</v>
      </c>
      <c r="I786" s="14" t="str">
        <f>IF(G786&lt;0.5,"&lt;50%","&gt;=50%")</f>
        <v>&gt;=50%</v>
      </c>
      <c r="J786" s="21">
        <v>3.8</v>
      </c>
      <c r="K786" s="7">
        <v>14648</v>
      </c>
      <c r="L786" s="7">
        <f t="shared" si="50"/>
        <v>2</v>
      </c>
      <c r="M786" s="6" t="s">
        <v>1995</v>
      </c>
      <c r="N786" s="6" t="s">
        <v>1996</v>
      </c>
      <c r="O786" s="6" t="s">
        <v>1997</v>
      </c>
      <c r="P786" s="6" t="s">
        <v>1998</v>
      </c>
      <c r="Q786" s="6" t="str">
        <f>IFERROR(LEFT(C786, FIND("|",C786)-1),C786)</f>
        <v>Electronics</v>
      </c>
      <c r="R786" s="41">
        <f>E786*K786</f>
        <v>23422152</v>
      </c>
      <c r="S786" s="31">
        <f t="shared" si="51"/>
        <v>55662.399999999994</v>
      </c>
      <c r="T786" s="6" t="str">
        <f>TRIM(RIGHT(C786,LEN(C786)-FIND("@",SUBSTITUTE(C786,"|","@",LEN(C786)-LEN(SUBSTITUTE(C786,"|",""))))))</f>
        <v>Tripods</v>
      </c>
      <c r="U786" s="33">
        <v>1599</v>
      </c>
    </row>
    <row r="787" spans="1:21">
      <c r="A787" s="5" t="s">
        <v>7669</v>
      </c>
      <c r="B787" s="6" t="s">
        <v>7670</v>
      </c>
      <c r="C787" s="6" t="s">
        <v>6076</v>
      </c>
      <c r="D787" s="24">
        <v>1563</v>
      </c>
      <c r="E787" s="36">
        <v>3098</v>
      </c>
      <c r="F787" s="36" t="str">
        <f t="shared" si="48"/>
        <v>&gt;500</v>
      </c>
      <c r="G787" s="27">
        <v>0.5</v>
      </c>
      <c r="H787" s="27" t="str">
        <f t="shared" si="49"/>
        <v>&gt;50%</v>
      </c>
      <c r="I787" s="14" t="str">
        <f>IF(G787&lt;0.5,"&lt;50%","&gt;=50%")</f>
        <v>&gt;=50%</v>
      </c>
      <c r="J787" s="21">
        <v>3.5</v>
      </c>
      <c r="K787" s="7">
        <v>2283</v>
      </c>
      <c r="L787" s="7">
        <f t="shared" si="50"/>
        <v>2</v>
      </c>
      <c r="M787" s="6" t="s">
        <v>7671</v>
      </c>
      <c r="N787" s="6" t="s">
        <v>7672</v>
      </c>
      <c r="O787" s="6" t="s">
        <v>7673</v>
      </c>
      <c r="P787" s="6" t="s">
        <v>7674</v>
      </c>
      <c r="Q787" s="6" t="str">
        <f>IFERROR(LEFT(C787, FIND("|",C787)-1),C787)</f>
        <v>Home&amp;Kitchen</v>
      </c>
      <c r="R787" s="41">
        <f>E787*K787</f>
        <v>7072734</v>
      </c>
      <c r="S787" s="31">
        <f t="shared" si="51"/>
        <v>7990.5</v>
      </c>
      <c r="T787" s="6" t="str">
        <f>TRIM(RIGHT(C787,LEN(C787)-FIND("@",SUBSTITUTE(C787,"|","@",LEN(C787)-LEN(SUBSTITUTE(C787,"|",""))))))</f>
        <v>Sewing&amp;EmbroideryMachines</v>
      </c>
      <c r="U787" s="33">
        <v>3098</v>
      </c>
    </row>
    <row r="788" spans="1:21">
      <c r="A788" s="5" t="s">
        <v>1175</v>
      </c>
      <c r="B788" s="6" t="s">
        <v>1176</v>
      </c>
      <c r="C788" s="6" t="s">
        <v>282</v>
      </c>
      <c r="D788" s="24">
        <v>299</v>
      </c>
      <c r="E788" s="36">
        <v>899</v>
      </c>
      <c r="F788" s="36" t="str">
        <f t="shared" si="48"/>
        <v>&gt;500</v>
      </c>
      <c r="G788" s="27">
        <v>0.67</v>
      </c>
      <c r="H788" s="27" t="str">
        <f t="shared" si="49"/>
        <v>&gt;50%</v>
      </c>
      <c r="I788" s="14" t="str">
        <f>IF(G788&lt;0.5,"&lt;50%","&gt;=50%")</f>
        <v>&gt;=50%</v>
      </c>
      <c r="J788" s="21">
        <v>3.8</v>
      </c>
      <c r="K788" s="7">
        <v>425</v>
      </c>
      <c r="L788" s="7">
        <f t="shared" si="50"/>
        <v>1</v>
      </c>
      <c r="M788" s="6" t="s">
        <v>1177</v>
      </c>
      <c r="N788" s="6" t="s">
        <v>1178</v>
      </c>
      <c r="O788" s="6" t="s">
        <v>1179</v>
      </c>
      <c r="P788" s="6" t="s">
        <v>1180</v>
      </c>
      <c r="Q788" s="6" t="str">
        <f>IFERROR(LEFT(C788, FIND("|",C788)-1),C788)</f>
        <v>Electronics</v>
      </c>
      <c r="R788" s="41">
        <f>E788*K788</f>
        <v>382075</v>
      </c>
      <c r="S788" s="31">
        <f t="shared" si="51"/>
        <v>1615</v>
      </c>
      <c r="T788" s="6" t="str">
        <f>TRIM(RIGHT(C788,LEN(C788)-FIND("@",SUBSTITUTE(C788,"|","@",LEN(C788)-LEN(SUBSTITUTE(C788,"|",""))))))</f>
        <v>RemoteControls</v>
      </c>
      <c r="U788" s="33">
        <v>899</v>
      </c>
    </row>
    <row r="789" spans="1:21">
      <c r="A789" s="5" t="s">
        <v>5866</v>
      </c>
      <c r="B789" s="6" t="s">
        <v>5867</v>
      </c>
      <c r="C789" s="6" t="s">
        <v>5868</v>
      </c>
      <c r="D789" s="24">
        <v>2339</v>
      </c>
      <c r="E789" s="36">
        <v>4000</v>
      </c>
      <c r="F789" s="36" t="str">
        <f t="shared" si="48"/>
        <v>&gt;500</v>
      </c>
      <c r="G789" s="27">
        <v>0.42</v>
      </c>
      <c r="H789" s="27" t="str">
        <f t="shared" si="49"/>
        <v>25-50%</v>
      </c>
      <c r="I789" s="14" t="str">
        <f>IF(G789&lt;0.5,"&lt;50%","&gt;=50%")</f>
        <v>&lt;50%</v>
      </c>
      <c r="J789" s="21">
        <v>3.8</v>
      </c>
      <c r="K789" s="7">
        <v>1118</v>
      </c>
      <c r="L789" s="7">
        <f t="shared" si="50"/>
        <v>2</v>
      </c>
      <c r="M789" s="6" t="s">
        <v>5869</v>
      </c>
      <c r="N789" s="6" t="s">
        <v>5870</v>
      </c>
      <c r="O789" s="6" t="s">
        <v>5871</v>
      </c>
      <c r="P789" s="6" t="s">
        <v>5872</v>
      </c>
      <c r="Q789" s="6" t="str">
        <f>IFERROR(LEFT(C789, FIND("|",C789)-1),C789)</f>
        <v>Car&amp;Motorbike</v>
      </c>
      <c r="R789" s="41">
        <f>E789*K789</f>
        <v>4472000</v>
      </c>
      <c r="S789" s="31">
        <f t="shared" si="51"/>
        <v>4248.3999999999996</v>
      </c>
      <c r="T789" s="6" t="str">
        <f>TRIM(RIGHT(C789,LEN(C789)-FIND("@",SUBSTITUTE(C789,"|","@",LEN(C789)-LEN(SUBSTITUTE(C789,"|",""))))))</f>
        <v>AirPurifiers&amp;Ionizers</v>
      </c>
      <c r="U789" s="33">
        <v>4000</v>
      </c>
    </row>
    <row r="790" spans="1:21">
      <c r="A790" s="5" t="s">
        <v>4122</v>
      </c>
      <c r="B790" s="6" t="s">
        <v>4123</v>
      </c>
      <c r="C790" s="6" t="s">
        <v>3577</v>
      </c>
      <c r="D790" s="24">
        <v>1187</v>
      </c>
      <c r="E790" s="36">
        <v>1929</v>
      </c>
      <c r="F790" s="36" t="str">
        <f t="shared" si="48"/>
        <v>&gt;500</v>
      </c>
      <c r="G790" s="27">
        <v>0.38</v>
      </c>
      <c r="H790" s="27" t="str">
        <f t="shared" si="49"/>
        <v>25-50%</v>
      </c>
      <c r="I790" s="14" t="str">
        <f>IF(G790&lt;0.5,"&lt;50%","&gt;=50%")</f>
        <v>&lt;50%</v>
      </c>
      <c r="J790" s="21">
        <v>4.0999999999999996</v>
      </c>
      <c r="K790" s="7">
        <v>1662</v>
      </c>
      <c r="L790" s="7">
        <f t="shared" si="50"/>
        <v>2</v>
      </c>
      <c r="M790" s="6" t="s">
        <v>4124</v>
      </c>
      <c r="N790" s="6" t="s">
        <v>4125</v>
      </c>
      <c r="O790" s="6" t="s">
        <v>4126</v>
      </c>
      <c r="P790" s="6" t="s">
        <v>4127</v>
      </c>
      <c r="Q790" s="6" t="str">
        <f>IFERROR(LEFT(C790, FIND("|",C790)-1),C790)</f>
        <v>Computers&amp;Accessories</v>
      </c>
      <c r="R790" s="41">
        <f>E790*K790</f>
        <v>3205998</v>
      </c>
      <c r="S790" s="31">
        <f t="shared" si="51"/>
        <v>6814.2</v>
      </c>
      <c r="T790" s="6" t="str">
        <f>TRIM(RIGHT(C790,LEN(C790)-FIND("@",SUBSTITUTE(C790,"|","@",LEN(C790)-LEN(SUBSTITUTE(C790,"|",""))))))</f>
        <v>USBHubs</v>
      </c>
      <c r="U790" s="33">
        <v>1929</v>
      </c>
    </row>
    <row r="791" spans="1:21">
      <c r="A791" s="5" t="s">
        <v>4211</v>
      </c>
      <c r="B791" s="6" t="s">
        <v>4212</v>
      </c>
      <c r="C791" s="6" t="s">
        <v>1834</v>
      </c>
      <c r="D791" s="24">
        <v>499</v>
      </c>
      <c r="E791" s="36">
        <v>1299</v>
      </c>
      <c r="F791" s="36" t="str">
        <f t="shared" si="48"/>
        <v>&gt;500</v>
      </c>
      <c r="G791" s="27">
        <v>0.62</v>
      </c>
      <c r="H791" s="27" t="str">
        <f t="shared" si="49"/>
        <v>&gt;50%</v>
      </c>
      <c r="I791" s="14" t="str">
        <f>IF(G791&lt;0.5,"&lt;50%","&gt;=50%")</f>
        <v>&gt;=50%</v>
      </c>
      <c r="J791" s="21">
        <v>3.9</v>
      </c>
      <c r="K791" s="7">
        <v>1173</v>
      </c>
      <c r="L791" s="7">
        <f t="shared" si="50"/>
        <v>2</v>
      </c>
      <c r="M791" s="6" t="s">
        <v>4213</v>
      </c>
      <c r="N791" s="6" t="s">
        <v>4214</v>
      </c>
      <c r="O791" s="6" t="s">
        <v>4215</v>
      </c>
      <c r="P791" s="6" t="s">
        <v>4216</v>
      </c>
      <c r="Q791" s="6" t="str">
        <f>IFERROR(LEFT(C791, FIND("|",C791)-1),C791)</f>
        <v>Electronics</v>
      </c>
      <c r="R791" s="41">
        <f>E791*K791</f>
        <v>1523727</v>
      </c>
      <c r="S791" s="31">
        <f t="shared" si="51"/>
        <v>4574.7</v>
      </c>
      <c r="T791" s="6" t="str">
        <f>TRIM(RIGHT(C791,LEN(C791)-FIND("@",SUBSTITUTE(C791,"|","@",LEN(C791)-LEN(SUBSTITUTE(C791,"|",""))))))</f>
        <v>In-Ear</v>
      </c>
      <c r="U791" s="33">
        <v>1299</v>
      </c>
    </row>
    <row r="792" spans="1:21">
      <c r="A792" s="5" t="s">
        <v>5716</v>
      </c>
      <c r="B792" s="6" t="s">
        <v>5717</v>
      </c>
      <c r="C792" s="6" t="s">
        <v>5324</v>
      </c>
      <c r="D792" s="24">
        <v>368</v>
      </c>
      <c r="E792" s="36">
        <v>699</v>
      </c>
      <c r="F792" s="36" t="str">
        <f t="shared" si="48"/>
        <v>&gt;500</v>
      </c>
      <c r="G792" s="27">
        <v>0.47</v>
      </c>
      <c r="H792" s="27" t="str">
        <f t="shared" si="49"/>
        <v>25-50%</v>
      </c>
      <c r="I792" s="14" t="str">
        <f>IF(G792&lt;0.5,"&lt;50%","&gt;=50%")</f>
        <v>&lt;50%</v>
      </c>
      <c r="J792" s="21">
        <v>4.0999999999999996</v>
      </c>
      <c r="K792" s="7">
        <v>1240</v>
      </c>
      <c r="L792" s="7">
        <f t="shared" si="50"/>
        <v>2</v>
      </c>
      <c r="M792" s="6" t="s">
        <v>5718</v>
      </c>
      <c r="N792" s="6" t="s">
        <v>5719</v>
      </c>
      <c r="O792" s="6" t="s">
        <v>5720</v>
      </c>
      <c r="P792" s="6" t="s">
        <v>5721</v>
      </c>
      <c r="Q792" s="6" t="str">
        <f>IFERROR(LEFT(C792, FIND("|",C792)-1),C792)</f>
        <v>Home&amp;Kitchen</v>
      </c>
      <c r="R792" s="41">
        <f>E792*K792</f>
        <v>866760</v>
      </c>
      <c r="S792" s="31">
        <f t="shared" si="51"/>
        <v>5084</v>
      </c>
      <c r="T792" s="6" t="str">
        <f>TRIM(RIGHT(C792,LEN(C792)-FIND("@",SUBSTITUTE(C792,"|","@",LEN(C792)-LEN(SUBSTITUTE(C792,"|",""))))))</f>
        <v>EggBoilers</v>
      </c>
      <c r="U792" s="33">
        <v>699</v>
      </c>
    </row>
    <row r="793" spans="1:21">
      <c r="A793" s="5" t="s">
        <v>5577</v>
      </c>
      <c r="B793" s="6" t="s">
        <v>5578</v>
      </c>
      <c r="C793" s="6" t="s">
        <v>5022</v>
      </c>
      <c r="D793" s="24">
        <v>1345</v>
      </c>
      <c r="E793" s="36">
        <v>1750</v>
      </c>
      <c r="F793" s="36" t="str">
        <f t="shared" si="48"/>
        <v>&gt;500</v>
      </c>
      <c r="G793" s="27">
        <v>0.23</v>
      </c>
      <c r="H793" s="27" t="str">
        <f t="shared" si="49"/>
        <v>10-25%</v>
      </c>
      <c r="I793" s="14" t="str">
        <f>IF(G793&lt;0.5,"&lt;50%","&gt;=50%")</f>
        <v>&lt;50%</v>
      </c>
      <c r="J793" s="21">
        <v>3.8</v>
      </c>
      <c r="K793" s="7">
        <v>2466</v>
      </c>
      <c r="L793" s="7">
        <f t="shared" si="50"/>
        <v>2</v>
      </c>
      <c r="M793" s="6" t="s">
        <v>5579</v>
      </c>
      <c r="N793" s="6" t="s">
        <v>5580</v>
      </c>
      <c r="O793" s="6" t="s">
        <v>5581</v>
      </c>
      <c r="P793" s="6" t="s">
        <v>5582</v>
      </c>
      <c r="Q793" s="6" t="str">
        <f>IFERROR(LEFT(C793, FIND("|",C793)-1),C793)</f>
        <v>Home&amp;Kitchen</v>
      </c>
      <c r="R793" s="41">
        <f>E793*K793</f>
        <v>4315500</v>
      </c>
      <c r="S793" s="31">
        <f t="shared" si="51"/>
        <v>9370.7999999999993</v>
      </c>
      <c r="T793" s="6" t="str">
        <f>TRIM(RIGHT(C793,LEN(C793)-FIND("@",SUBSTITUTE(C793,"|","@",LEN(C793)-LEN(SUBSTITUTE(C793,"|",""))))))</f>
        <v>ElectricKettles</v>
      </c>
      <c r="U793" s="33">
        <v>1750</v>
      </c>
    </row>
    <row r="794" spans="1:21">
      <c r="A794" s="5" t="s">
        <v>2399</v>
      </c>
      <c r="B794" s="6" t="s">
        <v>2400</v>
      </c>
      <c r="C794" s="6" t="s">
        <v>2078</v>
      </c>
      <c r="D794" s="24">
        <v>89</v>
      </c>
      <c r="E794" s="36">
        <v>599</v>
      </c>
      <c r="F794" s="36" t="str">
        <f t="shared" si="48"/>
        <v>&gt;500</v>
      </c>
      <c r="G794" s="27">
        <v>0.85</v>
      </c>
      <c r="H794" s="27" t="str">
        <f t="shared" si="49"/>
        <v>&gt;50%</v>
      </c>
      <c r="I794" s="14" t="str">
        <f>IF(G794&lt;0.5,"&lt;50%","&gt;=50%")</f>
        <v>&gt;=50%</v>
      </c>
      <c r="J794" s="21">
        <v>4.3</v>
      </c>
      <c r="K794" s="7">
        <v>2351</v>
      </c>
      <c r="L794" s="7">
        <f t="shared" si="50"/>
        <v>2</v>
      </c>
      <c r="M794" s="6" t="s">
        <v>2401</v>
      </c>
      <c r="N794" s="6" t="s">
        <v>2402</v>
      </c>
      <c r="O794" s="6" t="s">
        <v>2403</v>
      </c>
      <c r="P794" s="6" t="s">
        <v>2404</v>
      </c>
      <c r="Q794" s="6" t="str">
        <f>IFERROR(LEFT(C794, FIND("|",C794)-1),C794)</f>
        <v>Electronics</v>
      </c>
      <c r="R794" s="41">
        <f>E794*K794</f>
        <v>1408249</v>
      </c>
      <c r="S794" s="31">
        <f t="shared" si="51"/>
        <v>10109.299999999999</v>
      </c>
      <c r="T794" s="6" t="str">
        <f>TRIM(RIGHT(C794,LEN(C794)-FIND("@",SUBSTITUTE(C794,"|","@",LEN(C794)-LEN(SUBSTITUTE(C794,"|",""))))))</f>
        <v>Stands</v>
      </c>
      <c r="U794" s="33">
        <v>599</v>
      </c>
    </row>
    <row r="795" spans="1:21">
      <c r="A795" s="5" t="s">
        <v>490</v>
      </c>
      <c r="B795" s="6" t="s">
        <v>491</v>
      </c>
      <c r="C795" s="6" t="s">
        <v>105</v>
      </c>
      <c r="D795" s="24">
        <v>30990</v>
      </c>
      <c r="E795" s="36">
        <v>52900</v>
      </c>
      <c r="F795" s="36" t="str">
        <f t="shared" si="48"/>
        <v>&gt;500</v>
      </c>
      <c r="G795" s="27">
        <v>0.41</v>
      </c>
      <c r="H795" s="27" t="str">
        <f t="shared" si="49"/>
        <v>25-50%</v>
      </c>
      <c r="I795" s="14" t="str">
        <f>IF(G795&lt;0.5,"&lt;50%","&gt;=50%")</f>
        <v>&lt;50%</v>
      </c>
      <c r="J795" s="21">
        <v>4.3</v>
      </c>
      <c r="K795" s="7">
        <v>7109</v>
      </c>
      <c r="L795" s="7">
        <f t="shared" si="50"/>
        <v>2</v>
      </c>
      <c r="M795" s="6" t="s">
        <v>492</v>
      </c>
      <c r="N795" s="6" t="s">
        <v>354</v>
      </c>
      <c r="O795" s="6" t="s">
        <v>355</v>
      </c>
      <c r="P795" s="6" t="s">
        <v>356</v>
      </c>
      <c r="Q795" s="6" t="str">
        <f>IFERROR(LEFT(C795, FIND("|",C795)-1),C795)</f>
        <v>Electronics</v>
      </c>
      <c r="R795" s="41">
        <f>E795*K795</f>
        <v>376066100</v>
      </c>
      <c r="S795" s="31">
        <f t="shared" si="51"/>
        <v>30568.699999999997</v>
      </c>
      <c r="T795" s="6" t="str">
        <f>TRIM(RIGHT(C795,LEN(C795)-FIND("@",SUBSTITUTE(C795,"|","@",LEN(C795)-LEN(SUBSTITUTE(C795,"|",""))))))</f>
        <v>SmartTelevisions</v>
      </c>
      <c r="U795" s="33">
        <v>52900</v>
      </c>
    </row>
    <row r="796" spans="1:21">
      <c r="A796" s="5" t="s">
        <v>1461</v>
      </c>
      <c r="B796" s="6" t="s">
        <v>1462</v>
      </c>
      <c r="C796" s="6" t="s">
        <v>105</v>
      </c>
      <c r="D796" s="24">
        <v>45999</v>
      </c>
      <c r="E796" s="36">
        <v>69900</v>
      </c>
      <c r="F796" s="36" t="str">
        <f t="shared" si="48"/>
        <v>&gt;500</v>
      </c>
      <c r="G796" s="27">
        <v>0.34</v>
      </c>
      <c r="H796" s="27" t="str">
        <f t="shared" si="49"/>
        <v>25-50%</v>
      </c>
      <c r="I796" s="14" t="str">
        <f>IF(G796&lt;0.5,"&lt;50%","&gt;=50%")</f>
        <v>&lt;50%</v>
      </c>
      <c r="J796" s="21">
        <v>4.3</v>
      </c>
      <c r="K796" s="7">
        <v>7109</v>
      </c>
      <c r="L796" s="7">
        <f t="shared" si="50"/>
        <v>2</v>
      </c>
      <c r="M796" s="6" t="s">
        <v>1463</v>
      </c>
      <c r="N796" s="6" t="s">
        <v>354</v>
      </c>
      <c r="O796" s="6" t="s">
        <v>355</v>
      </c>
      <c r="P796" s="6" t="s">
        <v>356</v>
      </c>
      <c r="Q796" s="6" t="str">
        <f>IFERROR(LEFT(C796, FIND("|",C796)-1),C796)</f>
        <v>Electronics</v>
      </c>
      <c r="R796" s="41">
        <f>E796*K796</f>
        <v>496919100</v>
      </c>
      <c r="S796" s="31">
        <f t="shared" si="51"/>
        <v>30568.699999999997</v>
      </c>
      <c r="T796" s="6" t="str">
        <f>TRIM(RIGHT(C796,LEN(C796)-FIND("@",SUBSTITUTE(C796,"|","@",LEN(C796)-LEN(SUBSTITUTE(C796,"|",""))))))</f>
        <v>SmartTelevisions</v>
      </c>
      <c r="U796" s="33">
        <v>69900</v>
      </c>
    </row>
    <row r="797" spans="1:21">
      <c r="A797" s="5" t="s">
        <v>2329</v>
      </c>
      <c r="B797" s="6" t="s">
        <v>2330</v>
      </c>
      <c r="C797" s="6" t="s">
        <v>2331</v>
      </c>
      <c r="D797" s="24">
        <v>251</v>
      </c>
      <c r="E797" s="36">
        <v>999</v>
      </c>
      <c r="F797" s="36" t="str">
        <f t="shared" si="48"/>
        <v>&gt;500</v>
      </c>
      <c r="G797" s="27">
        <v>0.75</v>
      </c>
      <c r="H797" s="27" t="str">
        <f t="shared" si="49"/>
        <v>&gt;50%</v>
      </c>
      <c r="I797" s="14" t="str">
        <f>IF(G797&lt;0.5,"&lt;50%","&gt;=50%")</f>
        <v>&gt;=50%</v>
      </c>
      <c r="J797" s="21">
        <v>3.7</v>
      </c>
      <c r="K797" s="7">
        <v>3234</v>
      </c>
      <c r="L797" s="7">
        <f t="shared" si="50"/>
        <v>2</v>
      </c>
      <c r="M797" s="6" t="s">
        <v>2332</v>
      </c>
      <c r="N797" s="6" t="s">
        <v>2333</v>
      </c>
      <c r="O797" s="6" t="s">
        <v>2334</v>
      </c>
      <c r="P797" s="6" t="s">
        <v>2335</v>
      </c>
      <c r="Q797" s="6" t="str">
        <f>IFERROR(LEFT(C797, FIND("|",C797)-1),C797)</f>
        <v>Electronics</v>
      </c>
      <c r="R797" s="41">
        <f>E797*K797</f>
        <v>3230766</v>
      </c>
      <c r="S797" s="31">
        <f t="shared" si="51"/>
        <v>11965.800000000001</v>
      </c>
      <c r="T797" s="6" t="str">
        <f>TRIM(RIGHT(C797,LEN(C797)-FIND("@",SUBSTITUTE(C797,"|","@",LEN(C797)-LEN(SUBSTITUTE(C797,"|",""))))))</f>
        <v>Bedstand&amp;DeskMounts</v>
      </c>
      <c r="U797" s="33">
        <v>999</v>
      </c>
    </row>
    <row r="798" spans="1:21">
      <c r="A798" s="5" t="s">
        <v>7523</v>
      </c>
      <c r="B798" s="6" t="s">
        <v>7524</v>
      </c>
      <c r="C798" s="6" t="s">
        <v>6772</v>
      </c>
      <c r="D798" s="24">
        <v>18999</v>
      </c>
      <c r="E798" s="36">
        <v>29999</v>
      </c>
      <c r="F798" s="36" t="str">
        <f t="shared" si="48"/>
        <v>&gt;500</v>
      </c>
      <c r="G798" s="27">
        <v>0.37</v>
      </c>
      <c r="H798" s="27" t="str">
        <f t="shared" si="49"/>
        <v>25-50%</v>
      </c>
      <c r="I798" s="14" t="str">
        <f>IF(G798&lt;0.5,"&lt;50%","&gt;=50%")</f>
        <v>&lt;50%</v>
      </c>
      <c r="J798" s="21">
        <v>4.0999999999999996</v>
      </c>
      <c r="K798" s="7">
        <v>2536</v>
      </c>
      <c r="L798" s="7">
        <f t="shared" si="50"/>
        <v>2</v>
      </c>
      <c r="M798" s="6" t="s">
        <v>7525</v>
      </c>
      <c r="N798" s="6" t="s">
        <v>7526</v>
      </c>
      <c r="O798" s="6" t="s">
        <v>7527</v>
      </c>
      <c r="P798" s="6" t="s">
        <v>7528</v>
      </c>
      <c r="Q798" s="6" t="str">
        <f>IFERROR(LEFT(C798, FIND("|",C798)-1),C798)</f>
        <v>Home&amp;Kitchen</v>
      </c>
      <c r="R798" s="41">
        <f>E798*K798</f>
        <v>76077464</v>
      </c>
      <c r="S798" s="31">
        <f t="shared" si="51"/>
        <v>10397.599999999999</v>
      </c>
      <c r="T798" s="6" t="str">
        <f>TRIM(RIGHT(C798,LEN(C798)-FIND("@",SUBSTITUTE(C798,"|","@",LEN(C798)-LEN(SUBSTITUTE(C798,"|",""))))))</f>
        <v>RoboticVacuums</v>
      </c>
      <c r="U798" s="33">
        <v>29999</v>
      </c>
    </row>
    <row r="799" spans="1:21">
      <c r="A799" s="5" t="s">
        <v>3045</v>
      </c>
      <c r="B799" s="6" t="s">
        <v>3046</v>
      </c>
      <c r="C799" s="6" t="s">
        <v>1834</v>
      </c>
      <c r="D799" s="24">
        <v>1499</v>
      </c>
      <c r="E799" s="36">
        <v>3990</v>
      </c>
      <c r="F799" s="36" t="str">
        <f t="shared" si="48"/>
        <v>&gt;500</v>
      </c>
      <c r="G799" s="27">
        <v>0.62</v>
      </c>
      <c r="H799" s="27" t="str">
        <f t="shared" si="49"/>
        <v>&gt;50%</v>
      </c>
      <c r="I799" s="14" t="str">
        <f>IF(G799&lt;0.5,"&lt;50%","&gt;=50%")</f>
        <v>&gt;=50%</v>
      </c>
      <c r="J799" s="21">
        <v>4.0999999999999996</v>
      </c>
      <c r="K799" s="7">
        <v>109864</v>
      </c>
      <c r="L799" s="7">
        <f t="shared" si="50"/>
        <v>2</v>
      </c>
      <c r="M799" s="6" t="s">
        <v>3047</v>
      </c>
      <c r="N799" s="6" t="s">
        <v>3048</v>
      </c>
      <c r="O799" s="6" t="s">
        <v>3049</v>
      </c>
      <c r="P799" s="6" t="s">
        <v>3050</v>
      </c>
      <c r="Q799" s="6" t="str">
        <f>IFERROR(LEFT(C799, FIND("|",C799)-1),C799)</f>
        <v>Electronics</v>
      </c>
      <c r="R799" s="41">
        <f>E799*K799</f>
        <v>438357360</v>
      </c>
      <c r="S799" s="31">
        <f t="shared" si="51"/>
        <v>450442.39999999997</v>
      </c>
      <c r="T799" s="6" t="str">
        <f>TRIM(RIGHT(C799,LEN(C799)-FIND("@",SUBSTITUTE(C799,"|","@",LEN(C799)-LEN(SUBSTITUTE(C799,"|",""))))))</f>
        <v>In-Ear</v>
      </c>
      <c r="U799" s="33">
        <v>3990</v>
      </c>
    </row>
    <row r="800" spans="1:21">
      <c r="A800" s="5" t="s">
        <v>524</v>
      </c>
      <c r="B800" s="6" t="s">
        <v>525</v>
      </c>
      <c r="C800" s="6" t="s">
        <v>62</v>
      </c>
      <c r="D800" s="24">
        <v>290</v>
      </c>
      <c r="E800" s="36">
        <v>349</v>
      </c>
      <c r="F800" s="36" t="str">
        <f t="shared" si="48"/>
        <v>200-500</v>
      </c>
      <c r="G800" s="27">
        <v>0.17</v>
      </c>
      <c r="H800" s="27" t="str">
        <f t="shared" si="49"/>
        <v>10-25%</v>
      </c>
      <c r="I800" s="14" t="str">
        <f>IF(G800&lt;0.5,"&lt;50%","&gt;=50%")</f>
        <v>&lt;50%</v>
      </c>
      <c r="J800" s="21">
        <v>3.7</v>
      </c>
      <c r="K800" s="7">
        <v>1977</v>
      </c>
      <c r="L800" s="7">
        <f t="shared" si="50"/>
        <v>2</v>
      </c>
      <c r="M800" s="6" t="s">
        <v>526</v>
      </c>
      <c r="N800" s="6" t="s">
        <v>527</v>
      </c>
      <c r="O800" s="6" t="s">
        <v>528</v>
      </c>
      <c r="P800" s="6" t="s">
        <v>529</v>
      </c>
      <c r="Q800" s="6" t="str">
        <f>IFERROR(LEFT(C800, FIND("|",C800)-1),C800)</f>
        <v>Computers&amp;Accessories</v>
      </c>
      <c r="R800" s="41">
        <f>E800*K800</f>
        <v>689973</v>
      </c>
      <c r="S800" s="31">
        <f t="shared" si="51"/>
        <v>7314.9000000000005</v>
      </c>
      <c r="T800" s="6" t="str">
        <f>TRIM(RIGHT(C800,LEN(C800)-FIND("@",SUBSTITUTE(C800,"|","@",LEN(C800)-LEN(SUBSTITUTE(C800,"|",""))))))</f>
        <v>WirelessUSBAdapters</v>
      </c>
      <c r="U800" s="33">
        <v>349</v>
      </c>
    </row>
    <row r="801" spans="1:21">
      <c r="A801" s="5" t="s">
        <v>530</v>
      </c>
      <c r="B801" s="6" t="s">
        <v>531</v>
      </c>
      <c r="C801" s="6" t="s">
        <v>282</v>
      </c>
      <c r="D801" s="24">
        <v>249</v>
      </c>
      <c r="E801" s="36">
        <v>799</v>
      </c>
      <c r="F801" s="36" t="str">
        <f t="shared" si="48"/>
        <v>&gt;500</v>
      </c>
      <c r="G801" s="27">
        <v>0.69</v>
      </c>
      <c r="H801" s="27" t="str">
        <f t="shared" si="49"/>
        <v>&gt;50%</v>
      </c>
      <c r="I801" s="14" t="str">
        <f>IF(G801&lt;0.5,"&lt;50%","&gt;=50%")</f>
        <v>&gt;=50%</v>
      </c>
      <c r="J801" s="21">
        <v>3.8</v>
      </c>
      <c r="K801" s="7">
        <v>1079</v>
      </c>
      <c r="L801" s="7">
        <f t="shared" si="50"/>
        <v>2</v>
      </c>
      <c r="M801" s="6" t="s">
        <v>532</v>
      </c>
      <c r="N801" s="6" t="s">
        <v>533</v>
      </c>
      <c r="O801" s="6" t="s">
        <v>534</v>
      </c>
      <c r="P801" s="6" t="s">
        <v>535</v>
      </c>
      <c r="Q801" s="6" t="str">
        <f>IFERROR(LEFT(C801, FIND("|",C801)-1),C801)</f>
        <v>Electronics</v>
      </c>
      <c r="R801" s="41">
        <f>E801*K801</f>
        <v>862121</v>
      </c>
      <c r="S801" s="31">
        <f t="shared" si="51"/>
        <v>4100.2</v>
      </c>
      <c r="T801" s="6" t="str">
        <f>TRIM(RIGHT(C801,LEN(C801)-FIND("@",SUBSTITUTE(C801,"|","@",LEN(C801)-LEN(SUBSTITUTE(C801,"|",""))))))</f>
        <v>RemoteControls</v>
      </c>
      <c r="U801" s="33">
        <v>799</v>
      </c>
    </row>
    <row r="802" spans="1:21">
      <c r="A802" s="5" t="s">
        <v>1576</v>
      </c>
      <c r="B802" s="6" t="s">
        <v>1577</v>
      </c>
      <c r="C802" s="6" t="s">
        <v>13</v>
      </c>
      <c r="D802" s="24">
        <v>129</v>
      </c>
      <c r="E802" s="36">
        <v>449</v>
      </c>
      <c r="F802" s="36" t="str">
        <f t="shared" si="48"/>
        <v>200-500</v>
      </c>
      <c r="G802" s="27">
        <v>0.71</v>
      </c>
      <c r="H802" s="27" t="str">
        <f t="shared" si="49"/>
        <v>&gt;50%</v>
      </c>
      <c r="I802" s="14" t="str">
        <f>IF(G802&lt;0.5,"&lt;50%","&gt;=50%")</f>
        <v>&gt;=50%</v>
      </c>
      <c r="J802" s="21">
        <v>3.7</v>
      </c>
      <c r="K802" s="7">
        <v>41</v>
      </c>
      <c r="L802" s="7">
        <f t="shared" si="50"/>
        <v>1</v>
      </c>
      <c r="M802" s="6" t="s">
        <v>1578</v>
      </c>
      <c r="N802" s="6" t="s">
        <v>1579</v>
      </c>
      <c r="O802" s="6" t="s">
        <v>1580</v>
      </c>
      <c r="P802" s="6" t="s">
        <v>1581</v>
      </c>
      <c r="Q802" s="6" t="str">
        <f>IFERROR(LEFT(C802, FIND("|",C802)-1),C802)</f>
        <v>Computers&amp;Accessories</v>
      </c>
      <c r="R802" s="41">
        <f>E802*K802</f>
        <v>18409</v>
      </c>
      <c r="S802" s="31">
        <f t="shared" si="51"/>
        <v>151.70000000000002</v>
      </c>
      <c r="T802" s="6" t="str">
        <f>TRIM(RIGHT(C802,LEN(C802)-FIND("@",SUBSTITUTE(C802,"|","@",LEN(C802)-LEN(SUBSTITUTE(C802,"|",""))))))</f>
        <v>USBCables</v>
      </c>
      <c r="U802" s="33">
        <v>449</v>
      </c>
    </row>
    <row r="803" spans="1:21">
      <c r="A803" s="5" t="s">
        <v>6938</v>
      </c>
      <c r="B803" s="6" t="s">
        <v>6939</v>
      </c>
      <c r="C803" s="6" t="s">
        <v>5043</v>
      </c>
      <c r="D803" s="24">
        <v>999</v>
      </c>
      <c r="E803" s="36">
        <v>1500</v>
      </c>
      <c r="F803" s="36" t="str">
        <f t="shared" si="48"/>
        <v>&gt;500</v>
      </c>
      <c r="G803" s="27">
        <v>0.33</v>
      </c>
      <c r="H803" s="27" t="str">
        <f t="shared" si="49"/>
        <v>25-50%</v>
      </c>
      <c r="I803" s="14" t="str">
        <f>IF(G803&lt;0.5,"&lt;50%","&gt;=50%")</f>
        <v>&lt;50%</v>
      </c>
      <c r="J803" s="21">
        <v>4.2</v>
      </c>
      <c r="K803" s="7">
        <v>386</v>
      </c>
      <c r="L803" s="7">
        <f t="shared" si="50"/>
        <v>1</v>
      </c>
      <c r="M803" s="6" t="s">
        <v>6940</v>
      </c>
      <c r="N803" s="6" t="s">
        <v>6941</v>
      </c>
      <c r="O803" s="6" t="s">
        <v>6942</v>
      </c>
      <c r="P803" s="6" t="s">
        <v>6943</v>
      </c>
      <c r="Q803" s="6" t="str">
        <f>IFERROR(LEFT(C803, FIND("|",C803)-1),C803)</f>
        <v>Home&amp;Kitchen</v>
      </c>
      <c r="R803" s="41">
        <f>E803*K803</f>
        <v>579000</v>
      </c>
      <c r="S803" s="31">
        <f t="shared" si="51"/>
        <v>1621.2</v>
      </c>
      <c r="T803" s="6" t="str">
        <f>TRIM(RIGHT(C803,LEN(C803)-FIND("@",SUBSTITUTE(C803,"|","@",LEN(C803)-LEN(SUBSTITUTE(C803,"|",""))))))</f>
        <v>LintShavers</v>
      </c>
      <c r="U803" s="33">
        <v>1500</v>
      </c>
    </row>
    <row r="804" spans="1:21">
      <c r="A804" s="5" t="s">
        <v>5470</v>
      </c>
      <c r="B804" s="6" t="s">
        <v>5471</v>
      </c>
      <c r="C804" s="6" t="s">
        <v>5050</v>
      </c>
      <c r="D804" s="24">
        <v>799</v>
      </c>
      <c r="E804" s="36">
        <v>1999</v>
      </c>
      <c r="F804" s="36" t="str">
        <f t="shared" si="48"/>
        <v>&gt;500</v>
      </c>
      <c r="G804" s="27">
        <v>0.6</v>
      </c>
      <c r="H804" s="27" t="str">
        <f t="shared" si="49"/>
        <v>&gt;50%</v>
      </c>
      <c r="I804" s="14" t="str">
        <f>IF(G804&lt;0.5,"&lt;50%","&gt;=50%")</f>
        <v>&gt;=50%</v>
      </c>
      <c r="J804" s="21">
        <v>4.0999999999999996</v>
      </c>
      <c r="K804" s="7">
        <v>2162</v>
      </c>
      <c r="L804" s="7">
        <f t="shared" si="50"/>
        <v>2</v>
      </c>
      <c r="M804" s="6" t="s">
        <v>5472</v>
      </c>
      <c r="N804" s="6" t="s">
        <v>5473</v>
      </c>
      <c r="O804" s="6" t="s">
        <v>5474</v>
      </c>
      <c r="P804" s="6" t="s">
        <v>5475</v>
      </c>
      <c r="Q804" s="6" t="str">
        <f>IFERROR(LEFT(C804, FIND("|",C804)-1),C804)</f>
        <v>Home&amp;Kitchen</v>
      </c>
      <c r="R804" s="41">
        <f>E804*K804</f>
        <v>4321838</v>
      </c>
      <c r="S804" s="31">
        <f t="shared" si="51"/>
        <v>8864.1999999999989</v>
      </c>
      <c r="T804" s="6" t="str">
        <f>TRIM(RIGHT(C804,LEN(C804)-FIND("@",SUBSTITUTE(C804,"|","@",LEN(C804)-LEN(SUBSTITUTE(C804,"|",""))))))</f>
        <v>DigitalKitchenScales</v>
      </c>
      <c r="U804" s="33">
        <v>1999</v>
      </c>
    </row>
    <row r="805" spans="1:21">
      <c r="A805" s="5" t="s">
        <v>2434</v>
      </c>
      <c r="B805" s="6" t="s">
        <v>2435</v>
      </c>
      <c r="C805" s="6" t="s">
        <v>1762</v>
      </c>
      <c r="D805" s="24">
        <v>1799</v>
      </c>
      <c r="E805" s="36">
        <v>6990</v>
      </c>
      <c r="F805" s="36" t="str">
        <f t="shared" si="48"/>
        <v>&gt;500</v>
      </c>
      <c r="G805" s="27">
        <v>0.74</v>
      </c>
      <c r="H805" s="27" t="str">
        <f t="shared" si="49"/>
        <v>&gt;50%</v>
      </c>
      <c r="I805" s="14" t="str">
        <f>IF(G805&lt;0.5,"&lt;50%","&gt;=50%")</f>
        <v>&gt;=50%</v>
      </c>
      <c r="J805" s="21">
        <v>4</v>
      </c>
      <c r="K805" s="7">
        <v>26880</v>
      </c>
      <c r="L805" s="7">
        <f t="shared" si="50"/>
        <v>2</v>
      </c>
      <c r="M805" s="6" t="s">
        <v>2436</v>
      </c>
      <c r="N805" s="6" t="s">
        <v>2437</v>
      </c>
      <c r="O805" s="6" t="s">
        <v>2438</v>
      </c>
      <c r="P805" s="6" t="s">
        <v>2439</v>
      </c>
      <c r="Q805" s="6" t="str">
        <f>IFERROR(LEFT(C805, FIND("|",C805)-1),C805)</f>
        <v>Electronics</v>
      </c>
      <c r="R805" s="41">
        <f>E805*K805</f>
        <v>187891200</v>
      </c>
      <c r="S805" s="31">
        <f t="shared" si="51"/>
        <v>107520</v>
      </c>
      <c r="T805" s="6" t="str">
        <f>TRIM(RIGHT(C805,LEN(C805)-FIND("@",SUBSTITUTE(C805,"|","@",LEN(C805)-LEN(SUBSTITUTE(C805,"|",""))))))</f>
        <v>SmartWatches</v>
      </c>
      <c r="U805" s="33">
        <v>6990</v>
      </c>
    </row>
    <row r="806" spans="1:21">
      <c r="A806" s="5" t="s">
        <v>3563</v>
      </c>
      <c r="B806" s="6" t="s">
        <v>3564</v>
      </c>
      <c r="C806" s="6" t="s">
        <v>3341</v>
      </c>
      <c r="D806" s="24">
        <v>149</v>
      </c>
      <c r="E806" s="36">
        <v>399</v>
      </c>
      <c r="F806" s="36" t="str">
        <f t="shared" si="48"/>
        <v>200-500</v>
      </c>
      <c r="G806" s="27">
        <v>0.63</v>
      </c>
      <c r="H806" s="27" t="str">
        <f t="shared" si="49"/>
        <v>&gt;50%</v>
      </c>
      <c r="I806" s="14" t="str">
        <f>IF(G806&lt;0.5,"&lt;50%","&gt;=50%")</f>
        <v>&gt;=50%</v>
      </c>
      <c r="J806" s="21">
        <v>4</v>
      </c>
      <c r="K806" s="7">
        <v>1540</v>
      </c>
      <c r="L806" s="7">
        <f t="shared" si="50"/>
        <v>2</v>
      </c>
      <c r="M806" s="6" t="s">
        <v>3565</v>
      </c>
      <c r="N806" s="6" t="s">
        <v>3566</v>
      </c>
      <c r="O806" s="6" t="s">
        <v>3567</v>
      </c>
      <c r="P806" s="6" t="s">
        <v>3568</v>
      </c>
      <c r="Q806" s="6" t="str">
        <f>IFERROR(LEFT(C806, FIND("|",C806)-1),C806)</f>
        <v>Computers&amp;Accessories</v>
      </c>
      <c r="R806" s="41">
        <f>E806*K806</f>
        <v>614460</v>
      </c>
      <c r="S806" s="31">
        <f t="shared" si="51"/>
        <v>6160</v>
      </c>
      <c r="T806" s="6" t="str">
        <f>TRIM(RIGHT(C806,LEN(C806)-FIND("@",SUBSTITUTE(C806,"|","@",LEN(C806)-LEN(SUBSTITUTE(C806,"|",""))))))</f>
        <v>USBtoUSBAdapters</v>
      </c>
      <c r="U806" s="33">
        <v>399</v>
      </c>
    </row>
    <row r="807" spans="1:21">
      <c r="A807" s="5" t="s">
        <v>5951</v>
      </c>
      <c r="B807" s="6" t="s">
        <v>5952</v>
      </c>
      <c r="C807" s="6" t="s">
        <v>5022</v>
      </c>
      <c r="D807" s="24">
        <v>999</v>
      </c>
      <c r="E807" s="36">
        <v>1950</v>
      </c>
      <c r="F807" s="36" t="str">
        <f t="shared" si="48"/>
        <v>&gt;500</v>
      </c>
      <c r="G807" s="27">
        <v>0.49</v>
      </c>
      <c r="H807" s="27" t="str">
        <f t="shared" si="49"/>
        <v>25-50%</v>
      </c>
      <c r="I807" s="14" t="str">
        <f>IF(G807&lt;0.5,"&lt;50%","&gt;=50%")</f>
        <v>&lt;50%</v>
      </c>
      <c r="J807" s="21">
        <v>3.8</v>
      </c>
      <c r="K807" s="7">
        <v>305</v>
      </c>
      <c r="L807" s="7">
        <f t="shared" si="50"/>
        <v>1</v>
      </c>
      <c r="M807" s="6" t="s">
        <v>5953</v>
      </c>
      <c r="N807" s="6" t="s">
        <v>5954</v>
      </c>
      <c r="O807" s="6" t="s">
        <v>5955</v>
      </c>
      <c r="P807" s="6" t="s">
        <v>5956</v>
      </c>
      <c r="Q807" s="6" t="str">
        <f>IFERROR(LEFT(C807, FIND("|",C807)-1),C807)</f>
        <v>Home&amp;Kitchen</v>
      </c>
      <c r="R807" s="41">
        <f>E807*K807</f>
        <v>594750</v>
      </c>
      <c r="S807" s="31">
        <f t="shared" si="51"/>
        <v>1159</v>
      </c>
      <c r="T807" s="6" t="str">
        <f>TRIM(RIGHT(C807,LEN(C807)-FIND("@",SUBSTITUTE(C807,"|","@",LEN(C807)-LEN(SUBSTITUTE(C807,"|",""))))))</f>
        <v>ElectricKettles</v>
      </c>
      <c r="U807" s="33">
        <v>1950</v>
      </c>
    </row>
    <row r="808" spans="1:21">
      <c r="A808" s="5" t="s">
        <v>4471</v>
      </c>
      <c r="B808" s="6" t="s">
        <v>4472</v>
      </c>
      <c r="C808" s="6" t="s">
        <v>1762</v>
      </c>
      <c r="D808" s="24">
        <v>2499</v>
      </c>
      <c r="E808" s="36">
        <v>5999</v>
      </c>
      <c r="F808" s="36" t="str">
        <f t="shared" si="48"/>
        <v>&gt;500</v>
      </c>
      <c r="G808" s="27">
        <v>0.57999999999999996</v>
      </c>
      <c r="H808" s="27" t="str">
        <f t="shared" si="49"/>
        <v>&gt;50%</v>
      </c>
      <c r="I808" s="14" t="str">
        <f>IF(G808&lt;0.5,"&lt;50%","&gt;=50%")</f>
        <v>&gt;=50%</v>
      </c>
      <c r="J808" s="21">
        <v>4.0999999999999996</v>
      </c>
      <c r="K808" s="7">
        <v>38879</v>
      </c>
      <c r="L808" s="7">
        <f t="shared" si="50"/>
        <v>2</v>
      </c>
      <c r="M808" s="6" t="s">
        <v>4473</v>
      </c>
      <c r="N808" s="6" t="s">
        <v>2603</v>
      </c>
      <c r="O808" s="6" t="s">
        <v>2604</v>
      </c>
      <c r="P808" s="6" t="s">
        <v>2605</v>
      </c>
      <c r="Q808" s="6" t="str">
        <f>IFERROR(LEFT(C808, FIND("|",C808)-1),C808)</f>
        <v>Electronics</v>
      </c>
      <c r="R808" s="41">
        <f>E808*K808</f>
        <v>233235121</v>
      </c>
      <c r="S808" s="31">
        <f t="shared" si="51"/>
        <v>159403.9</v>
      </c>
      <c r="T808" s="6" t="str">
        <f>TRIM(RIGHT(C808,LEN(C808)-FIND("@",SUBSTITUTE(C808,"|","@",LEN(C808)-LEN(SUBSTITUTE(C808,"|",""))))))</f>
        <v>SmartWatches</v>
      </c>
      <c r="U808" s="33">
        <v>5999</v>
      </c>
    </row>
    <row r="809" spans="1:21">
      <c r="A809" s="5" t="s">
        <v>167</v>
      </c>
      <c r="B809" s="6" t="s">
        <v>168</v>
      </c>
      <c r="C809" s="6" t="s">
        <v>13</v>
      </c>
      <c r="D809" s="24">
        <v>299</v>
      </c>
      <c r="E809" s="36">
        <v>399</v>
      </c>
      <c r="F809" s="36" t="str">
        <f t="shared" si="48"/>
        <v>200-500</v>
      </c>
      <c r="G809" s="27">
        <v>0.25</v>
      </c>
      <c r="H809" s="27" t="str">
        <f t="shared" si="49"/>
        <v>25-50%</v>
      </c>
      <c r="I809" s="14" t="str">
        <f>IF(G809&lt;0.5,"&lt;50%","&gt;=50%")</f>
        <v>&lt;50%</v>
      </c>
      <c r="J809" s="21">
        <v>4</v>
      </c>
      <c r="K809" s="7">
        <v>2766</v>
      </c>
      <c r="L809" s="7">
        <f t="shared" si="50"/>
        <v>2</v>
      </c>
      <c r="M809" s="6" t="s">
        <v>169</v>
      </c>
      <c r="N809" s="6" t="s">
        <v>170</v>
      </c>
      <c r="O809" s="6" t="s">
        <v>171</v>
      </c>
      <c r="P809" s="6" t="s">
        <v>172</v>
      </c>
      <c r="Q809" s="6" t="str">
        <f>IFERROR(LEFT(C809, FIND("|",C809)-1),C809)</f>
        <v>Computers&amp;Accessories</v>
      </c>
      <c r="R809" s="41">
        <f>E809*K809</f>
        <v>1103634</v>
      </c>
      <c r="S809" s="31">
        <f t="shared" si="51"/>
        <v>11064</v>
      </c>
      <c r="T809" s="6" t="str">
        <f>TRIM(RIGHT(C809,LEN(C809)-FIND("@",SUBSTITUTE(C809,"|","@",LEN(C809)-LEN(SUBSTITUTE(C809,"|",""))))))</f>
        <v>USBCables</v>
      </c>
      <c r="U809" s="33">
        <v>399</v>
      </c>
    </row>
    <row r="810" spans="1:21">
      <c r="A810" s="5" t="s">
        <v>3987</v>
      </c>
      <c r="B810" s="6" t="s">
        <v>3988</v>
      </c>
      <c r="C810" s="6" t="s">
        <v>3002</v>
      </c>
      <c r="D810" s="24">
        <v>5799</v>
      </c>
      <c r="E810" s="36">
        <v>7999</v>
      </c>
      <c r="F810" s="36" t="str">
        <f t="shared" si="48"/>
        <v>&gt;500</v>
      </c>
      <c r="G810" s="27">
        <v>0.28000000000000003</v>
      </c>
      <c r="H810" s="27" t="str">
        <f t="shared" si="49"/>
        <v>25-50%</v>
      </c>
      <c r="I810" s="14" t="str">
        <f>IF(G810&lt;0.5,"&lt;50%","&gt;=50%")</f>
        <v>&lt;50%</v>
      </c>
      <c r="J810" s="21">
        <v>4.5</v>
      </c>
      <c r="K810" s="7">
        <v>50273</v>
      </c>
      <c r="L810" s="7">
        <f t="shared" si="50"/>
        <v>2</v>
      </c>
      <c r="M810" s="6" t="s">
        <v>3989</v>
      </c>
      <c r="N810" s="6" t="s">
        <v>3990</v>
      </c>
      <c r="O810" s="6" t="s">
        <v>3991</v>
      </c>
      <c r="P810" s="6" t="s">
        <v>3992</v>
      </c>
      <c r="Q810" s="6" t="str">
        <f>IFERROR(LEFT(C810, FIND("|",C810)-1),C810)</f>
        <v>Computers&amp;Accessories</v>
      </c>
      <c r="R810" s="41">
        <f>E810*K810</f>
        <v>402133727</v>
      </c>
      <c r="S810" s="31">
        <f t="shared" si="51"/>
        <v>226228.5</v>
      </c>
      <c r="T810" s="6" t="str">
        <f>TRIM(RIGHT(C810,LEN(C810)-FIND("@",SUBSTITUTE(C810,"|","@",LEN(C810)-LEN(SUBSTITUTE(C810,"|",""))))))</f>
        <v>ExternalHardDisks</v>
      </c>
      <c r="U810" s="33">
        <v>7999</v>
      </c>
    </row>
    <row r="811" spans="1:21">
      <c r="A811" s="5" t="s">
        <v>2042</v>
      </c>
      <c r="B811" s="6" t="s">
        <v>2043</v>
      </c>
      <c r="C811" s="6" t="s">
        <v>2044</v>
      </c>
      <c r="D811" s="24">
        <v>399</v>
      </c>
      <c r="E811" s="36">
        <v>1999</v>
      </c>
      <c r="F811" s="36" t="str">
        <f t="shared" si="48"/>
        <v>&gt;500</v>
      </c>
      <c r="G811" s="27">
        <v>0.8</v>
      </c>
      <c r="H811" s="27" t="str">
        <f t="shared" si="49"/>
        <v>&gt;50%</v>
      </c>
      <c r="I811" s="14" t="str">
        <f>IF(G811&lt;0.5,"&lt;50%","&gt;=50%")</f>
        <v>&gt;=50%</v>
      </c>
      <c r="J811" s="21">
        <v>4</v>
      </c>
      <c r="K811" s="7">
        <v>3382</v>
      </c>
      <c r="L811" s="7">
        <f t="shared" si="50"/>
        <v>2</v>
      </c>
      <c r="M811" s="6" t="s">
        <v>2045</v>
      </c>
      <c r="N811" s="6" t="s">
        <v>2046</v>
      </c>
      <c r="O811" s="6" t="s">
        <v>2047</v>
      </c>
      <c r="P811" s="6" t="s">
        <v>2048</v>
      </c>
      <c r="Q811" s="6" t="str">
        <f>IFERROR(LEFT(C811, FIND("|",C811)-1),C811)</f>
        <v>Electronics</v>
      </c>
      <c r="R811" s="41">
        <f>E811*K811</f>
        <v>6760618</v>
      </c>
      <c r="S811" s="31">
        <f t="shared" si="51"/>
        <v>13528</v>
      </c>
      <c r="T811" s="6" t="str">
        <f>TRIM(RIGHT(C811,LEN(C811)-FIND("@",SUBSTITUTE(C811,"|","@",LEN(C811)-LEN(SUBSTITUTE(C811,"|",""))))))</f>
        <v>SelfieSticks</v>
      </c>
      <c r="U811" s="33">
        <v>1999</v>
      </c>
    </row>
    <row r="812" spans="1:21">
      <c r="A812" s="5" t="s">
        <v>1102</v>
      </c>
      <c r="B812" s="6" t="s">
        <v>1103</v>
      </c>
      <c r="C812" s="6" t="s">
        <v>13</v>
      </c>
      <c r="D812" s="24">
        <v>252</v>
      </c>
      <c r="E812" s="36">
        <v>999</v>
      </c>
      <c r="F812" s="36" t="str">
        <f t="shared" si="48"/>
        <v>&gt;500</v>
      </c>
      <c r="G812" s="27">
        <v>0.75</v>
      </c>
      <c r="H812" s="27" t="str">
        <f t="shared" si="49"/>
        <v>&gt;50%</v>
      </c>
      <c r="I812" s="14" t="str">
        <f>IF(G812&lt;0.5,"&lt;50%","&gt;=50%")</f>
        <v>&gt;=50%</v>
      </c>
      <c r="J812" s="21">
        <v>3.7</v>
      </c>
      <c r="K812" s="7">
        <v>2249</v>
      </c>
      <c r="L812" s="7">
        <f t="shared" si="50"/>
        <v>2</v>
      </c>
      <c r="M812" s="6" t="s">
        <v>1104</v>
      </c>
      <c r="N812" s="6" t="s">
        <v>1105</v>
      </c>
      <c r="O812" s="6" t="s">
        <v>1106</v>
      </c>
      <c r="P812" s="6" t="s">
        <v>1107</v>
      </c>
      <c r="Q812" s="6" t="str">
        <f>IFERROR(LEFT(C812, FIND("|",C812)-1),C812)</f>
        <v>Computers&amp;Accessories</v>
      </c>
      <c r="R812" s="41">
        <f>E812*K812</f>
        <v>2246751</v>
      </c>
      <c r="S812" s="31">
        <f t="shared" si="51"/>
        <v>8321.3000000000011</v>
      </c>
      <c r="T812" s="6" t="str">
        <f>TRIM(RIGHT(C812,LEN(C812)-FIND("@",SUBSTITUTE(C812,"|","@",LEN(C812)-LEN(SUBSTITUTE(C812,"|",""))))))</f>
        <v>USBCables</v>
      </c>
      <c r="U812" s="33">
        <v>999</v>
      </c>
    </row>
    <row r="813" spans="1:21">
      <c r="A813" s="5" t="s">
        <v>1715</v>
      </c>
      <c r="B813" s="6" t="s">
        <v>1716</v>
      </c>
      <c r="C813" s="6" t="s">
        <v>105</v>
      </c>
      <c r="D813" s="24">
        <v>61999</v>
      </c>
      <c r="E813" s="36">
        <v>69999</v>
      </c>
      <c r="F813" s="36" t="str">
        <f t="shared" si="48"/>
        <v>&gt;500</v>
      </c>
      <c r="G813" s="27">
        <v>0.11</v>
      </c>
      <c r="H813" s="27" t="str">
        <f t="shared" si="49"/>
        <v>10-25%</v>
      </c>
      <c r="I813" s="14" t="str">
        <f>IF(G813&lt;0.5,"&lt;50%","&gt;=50%")</f>
        <v>&lt;50%</v>
      </c>
      <c r="J813" s="21">
        <v>4.0999999999999996</v>
      </c>
      <c r="K813" s="7">
        <v>6753</v>
      </c>
      <c r="L813" s="7">
        <f t="shared" si="50"/>
        <v>2</v>
      </c>
      <c r="M813" s="6" t="s">
        <v>1717</v>
      </c>
      <c r="N813" s="6" t="s">
        <v>1150</v>
      </c>
      <c r="O813" s="6" t="s">
        <v>1151</v>
      </c>
      <c r="P813" s="6" t="s">
        <v>1152</v>
      </c>
      <c r="Q813" s="6" t="str">
        <f>IFERROR(LEFT(C813, FIND("|",C813)-1),C813)</f>
        <v>Electronics</v>
      </c>
      <c r="R813" s="41">
        <f>E813*K813</f>
        <v>472703247</v>
      </c>
      <c r="S813" s="31">
        <f t="shared" si="51"/>
        <v>27687.3</v>
      </c>
      <c r="T813" s="6" t="str">
        <f>TRIM(RIGHT(C813,LEN(C813)-FIND("@",SUBSTITUTE(C813,"|","@",LEN(C813)-LEN(SUBSTITUTE(C813,"|",""))))))</f>
        <v>SmartTelevisions</v>
      </c>
      <c r="U813" s="33">
        <v>69999</v>
      </c>
    </row>
    <row r="814" spans="1:21">
      <c r="A814" s="5" t="s">
        <v>1147</v>
      </c>
      <c r="B814" s="6" t="s">
        <v>1148</v>
      </c>
      <c r="C814" s="6" t="s">
        <v>105</v>
      </c>
      <c r="D814" s="24">
        <v>42999</v>
      </c>
      <c r="E814" s="36">
        <v>59999</v>
      </c>
      <c r="F814" s="36" t="str">
        <f t="shared" si="48"/>
        <v>&gt;500</v>
      </c>
      <c r="G814" s="27">
        <v>0.28000000000000003</v>
      </c>
      <c r="H814" s="27" t="str">
        <f t="shared" si="49"/>
        <v>25-50%</v>
      </c>
      <c r="I814" s="14" t="str">
        <f>IF(G814&lt;0.5,"&lt;50%","&gt;=50%")</f>
        <v>&lt;50%</v>
      </c>
      <c r="J814" s="21">
        <v>4.0999999999999996</v>
      </c>
      <c r="K814" s="7">
        <v>6753</v>
      </c>
      <c r="L814" s="7">
        <f t="shared" si="50"/>
        <v>2</v>
      </c>
      <c r="M814" s="6" t="s">
        <v>1149</v>
      </c>
      <c r="N814" s="6" t="s">
        <v>1150</v>
      </c>
      <c r="O814" s="6" t="s">
        <v>1151</v>
      </c>
      <c r="P814" s="6" t="s">
        <v>1152</v>
      </c>
      <c r="Q814" s="6" t="str">
        <f>IFERROR(LEFT(C814, FIND("|",C814)-1),C814)</f>
        <v>Electronics</v>
      </c>
      <c r="R814" s="41">
        <f>E814*K814</f>
        <v>405173247</v>
      </c>
      <c r="S814" s="31">
        <f t="shared" si="51"/>
        <v>27687.3</v>
      </c>
      <c r="T814" s="6" t="str">
        <f>TRIM(RIGHT(C814,LEN(C814)-FIND("@",SUBSTITUTE(C814,"|","@",LEN(C814)-LEN(SUBSTITUTE(C814,"|",""))))))</f>
        <v>SmartTelevisions</v>
      </c>
      <c r="U814" s="33">
        <v>59999</v>
      </c>
    </row>
    <row r="815" spans="1:21">
      <c r="A815" s="5" t="s">
        <v>7152</v>
      </c>
      <c r="B815" s="6" t="s">
        <v>7153</v>
      </c>
      <c r="C815" s="6" t="s">
        <v>7154</v>
      </c>
      <c r="D815" s="24">
        <v>599</v>
      </c>
      <c r="E815" s="36">
        <v>1299</v>
      </c>
      <c r="F815" s="36" t="str">
        <f t="shared" si="48"/>
        <v>&gt;500</v>
      </c>
      <c r="G815" s="27">
        <v>0.54</v>
      </c>
      <c r="H815" s="27" t="str">
        <f t="shared" si="49"/>
        <v>&gt;50%</v>
      </c>
      <c r="I815" s="14" t="str">
        <f>IF(G815&lt;0.5,"&lt;50%","&gt;=50%")</f>
        <v>&gt;=50%</v>
      </c>
      <c r="J815" s="21">
        <v>4.2</v>
      </c>
      <c r="K815" s="7">
        <v>590</v>
      </c>
      <c r="L815" s="7">
        <f t="shared" si="50"/>
        <v>1</v>
      </c>
      <c r="M815" s="6" t="s">
        <v>7155</v>
      </c>
      <c r="N815" s="6" t="s">
        <v>7156</v>
      </c>
      <c r="O815" s="6" t="s">
        <v>7157</v>
      </c>
      <c r="P815" s="6" t="s">
        <v>7158</v>
      </c>
      <c r="Q815" s="6" t="str">
        <f>IFERROR(LEFT(C815, FIND("|",C815)-1),C815)</f>
        <v>Home&amp;Kitchen</v>
      </c>
      <c r="R815" s="41">
        <f>E815*K815</f>
        <v>766410</v>
      </c>
      <c r="S815" s="31">
        <f t="shared" si="51"/>
        <v>2478</v>
      </c>
      <c r="T815" s="6" t="str">
        <f>TRIM(RIGHT(C815,LEN(C815)-FIND("@",SUBSTITUTE(C815,"|","@",LEN(C815)-LEN(SUBSTITUTE(C815,"|",""))))))</f>
        <v>StovetopEspressoPots</v>
      </c>
      <c r="U815" s="33">
        <v>1299</v>
      </c>
    </row>
    <row r="816" spans="1:21">
      <c r="A816" s="5" t="s">
        <v>6655</v>
      </c>
      <c r="B816" s="6" t="s">
        <v>6656</v>
      </c>
      <c r="C816" s="6" t="s">
        <v>5485</v>
      </c>
      <c r="D816" s="24">
        <v>1804</v>
      </c>
      <c r="E816" s="36">
        <v>2380</v>
      </c>
      <c r="F816" s="36" t="str">
        <f t="shared" si="48"/>
        <v>&gt;500</v>
      </c>
      <c r="G816" s="27">
        <v>0.24</v>
      </c>
      <c r="H816" s="27" t="str">
        <f t="shared" si="49"/>
        <v>10-25%</v>
      </c>
      <c r="I816" s="14" t="str">
        <f>IF(G816&lt;0.5,"&lt;50%","&gt;=50%")</f>
        <v>&lt;50%</v>
      </c>
      <c r="J816" s="21">
        <v>4</v>
      </c>
      <c r="K816" s="7">
        <v>15382</v>
      </c>
      <c r="L816" s="7">
        <f t="shared" si="50"/>
        <v>2</v>
      </c>
      <c r="M816" s="6" t="s">
        <v>6657</v>
      </c>
      <c r="N816" s="6" t="s">
        <v>6658</v>
      </c>
      <c r="O816" s="6" t="s">
        <v>6659</v>
      </c>
      <c r="P816" s="6" t="s">
        <v>6660</v>
      </c>
      <c r="Q816" s="6" t="str">
        <f>IFERROR(LEFT(C816, FIND("|",C816)-1),C816)</f>
        <v>Home&amp;Kitchen</v>
      </c>
      <c r="R816" s="41">
        <f>E816*K816</f>
        <v>36609160</v>
      </c>
      <c r="S816" s="31">
        <f t="shared" si="51"/>
        <v>61528</v>
      </c>
      <c r="T816" s="6" t="str">
        <f>TRIM(RIGHT(C816,LEN(C816)-FIND("@",SUBSTITUTE(C816,"|","@",LEN(C816)-LEN(SUBSTITUTE(C816,"|",""))))))</f>
        <v>CeilingFans</v>
      </c>
      <c r="U816" s="33">
        <v>2380</v>
      </c>
    </row>
    <row r="817" spans="1:21">
      <c r="A817" s="5" t="s">
        <v>2240</v>
      </c>
      <c r="B817" s="6" t="s">
        <v>2241</v>
      </c>
      <c r="C817" s="6" t="s">
        <v>2242</v>
      </c>
      <c r="D817" s="24">
        <v>999</v>
      </c>
      <c r="E817" s="36">
        <v>2899</v>
      </c>
      <c r="F817" s="36" t="str">
        <f t="shared" si="48"/>
        <v>&gt;500</v>
      </c>
      <c r="G817" s="27">
        <v>0.66</v>
      </c>
      <c r="H817" s="27" t="str">
        <f t="shared" si="49"/>
        <v>&gt;50%</v>
      </c>
      <c r="I817" s="14" t="str">
        <f>IF(G817&lt;0.5,"&lt;50%","&gt;=50%")</f>
        <v>&gt;=50%</v>
      </c>
      <c r="J817" s="21">
        <v>4.5999999999999996</v>
      </c>
      <c r="K817" s="7">
        <v>26603</v>
      </c>
      <c r="L817" s="7">
        <f t="shared" si="50"/>
        <v>2</v>
      </c>
      <c r="M817" s="6" t="s">
        <v>2243</v>
      </c>
      <c r="N817" s="6" t="s">
        <v>2244</v>
      </c>
      <c r="O817" s="6" t="s">
        <v>2245</v>
      </c>
      <c r="P817" s="6" t="s">
        <v>2246</v>
      </c>
      <c r="Q817" s="6" t="str">
        <f>IFERROR(LEFT(C817, FIND("|",C817)-1),C817)</f>
        <v>Electronics</v>
      </c>
      <c r="R817" s="41">
        <f>E817*K817</f>
        <v>77122097</v>
      </c>
      <c r="S817" s="31">
        <f t="shared" si="51"/>
        <v>122373.79999999999</v>
      </c>
      <c r="T817" s="6" t="str">
        <f>TRIM(RIGHT(C817,LEN(C817)-FIND("@",SUBSTITUTE(C817,"|","@",LEN(C817)-LEN(SUBSTITUTE(C817,"|",""))))))</f>
        <v>ScreenProtectors</v>
      </c>
      <c r="U817" s="33">
        <v>2899</v>
      </c>
    </row>
    <row r="818" spans="1:21">
      <c r="A818" s="5" t="s">
        <v>3943</v>
      </c>
      <c r="B818" s="6" t="s">
        <v>3944</v>
      </c>
      <c r="C818" s="6" t="s">
        <v>3945</v>
      </c>
      <c r="D818" s="24">
        <v>99</v>
      </c>
      <c r="E818" s="36">
        <v>99</v>
      </c>
      <c r="F818" s="36" t="str">
        <f t="shared" si="48"/>
        <v>&lt;200</v>
      </c>
      <c r="G818" s="27">
        <v>0</v>
      </c>
      <c r="H818" s="27" t="str">
        <f t="shared" si="49"/>
        <v>10%</v>
      </c>
      <c r="I818" s="14" t="str">
        <f>IF(G818&lt;0.5,"&lt;50%","&gt;=50%")</f>
        <v>&lt;50%</v>
      </c>
      <c r="J818" s="21">
        <v>4.3</v>
      </c>
      <c r="K818" s="7">
        <v>388</v>
      </c>
      <c r="L818" s="7">
        <f t="shared" si="50"/>
        <v>1</v>
      </c>
      <c r="M818" s="6" t="s">
        <v>3946</v>
      </c>
      <c r="N818" s="6" t="s">
        <v>3947</v>
      </c>
      <c r="O818" s="6" t="s">
        <v>3948</v>
      </c>
      <c r="P818" s="6" t="s">
        <v>3949</v>
      </c>
      <c r="Q818" s="6" t="str">
        <f>IFERROR(LEFT(C818, FIND("|",C818)-1),C818)</f>
        <v>OfficeProducts</v>
      </c>
      <c r="R818" s="41">
        <f>E818*K818</f>
        <v>38412</v>
      </c>
      <c r="S818" s="31">
        <f t="shared" si="51"/>
        <v>1668.3999999999999</v>
      </c>
      <c r="T818" s="6" t="str">
        <f>TRIM(RIGHT(C818,LEN(C818)-FIND("@",SUBSTITUTE(C818,"|","@",LEN(C818)-LEN(SUBSTITUTE(C818,"|",""))))))</f>
        <v>ColouredPaper</v>
      </c>
      <c r="U818" s="33">
        <v>99</v>
      </c>
    </row>
    <row r="819" spans="1:21">
      <c r="A819" s="5" t="s">
        <v>6345</v>
      </c>
      <c r="B819" s="6" t="s">
        <v>6346</v>
      </c>
      <c r="C819" s="6" t="s">
        <v>5236</v>
      </c>
      <c r="D819" s="24">
        <v>950</v>
      </c>
      <c r="E819" s="36">
        <v>1599</v>
      </c>
      <c r="F819" s="36" t="str">
        <f t="shared" si="48"/>
        <v>&gt;500</v>
      </c>
      <c r="G819" s="27">
        <v>0.41</v>
      </c>
      <c r="H819" s="27" t="str">
        <f t="shared" si="49"/>
        <v>25-50%</v>
      </c>
      <c r="I819" s="14" t="str">
        <f>IF(G819&lt;0.5,"&lt;50%","&gt;=50%")</f>
        <v>&lt;50%</v>
      </c>
      <c r="J819" s="21">
        <v>4.3</v>
      </c>
      <c r="K819" s="7">
        <v>5911</v>
      </c>
      <c r="L819" s="7">
        <f t="shared" si="50"/>
        <v>2</v>
      </c>
      <c r="M819" s="6" t="s">
        <v>6347</v>
      </c>
      <c r="N819" s="6" t="s">
        <v>6348</v>
      </c>
      <c r="O819" s="6" t="s">
        <v>6349</v>
      </c>
      <c r="P819" s="6" t="s">
        <v>6350</v>
      </c>
      <c r="Q819" s="6" t="str">
        <f>IFERROR(LEFT(C819, FIND("|",C819)-1),C819)</f>
        <v>Home&amp;Kitchen</v>
      </c>
      <c r="R819" s="41">
        <f>E819*K819</f>
        <v>9451689</v>
      </c>
      <c r="S819" s="31">
        <f t="shared" si="51"/>
        <v>25417.3</v>
      </c>
      <c r="T819" s="6" t="str">
        <f>TRIM(RIGHT(C819,LEN(C819)-FIND("@",SUBSTITUTE(C819,"|","@",LEN(C819)-LEN(SUBSTITUTE(C819,"|",""))))))</f>
        <v>LaundryBaskets</v>
      </c>
      <c r="U819" s="33">
        <v>1599</v>
      </c>
    </row>
    <row r="820" spans="1:21">
      <c r="A820" s="5" t="s">
        <v>24</v>
      </c>
      <c r="B820" s="6" t="s">
        <v>25</v>
      </c>
      <c r="C820" s="6" t="s">
        <v>13</v>
      </c>
      <c r="D820" s="24">
        <v>199</v>
      </c>
      <c r="E820" s="36">
        <v>999</v>
      </c>
      <c r="F820" s="36" t="str">
        <f t="shared" si="48"/>
        <v>&gt;500</v>
      </c>
      <c r="G820" s="27">
        <v>0.8</v>
      </c>
      <c r="H820" s="27" t="str">
        <f t="shared" si="49"/>
        <v>&gt;50%</v>
      </c>
      <c r="I820" s="14" t="str">
        <f>IF(G820&lt;0.5,"&lt;50%","&gt;=50%")</f>
        <v>&gt;=50%</v>
      </c>
      <c r="J820" s="21">
        <v>3.9</v>
      </c>
      <c r="K820" s="7">
        <v>7928</v>
      </c>
      <c r="L820" s="7">
        <f t="shared" si="50"/>
        <v>2</v>
      </c>
      <c r="M820" s="6" t="s">
        <v>26</v>
      </c>
      <c r="N820" s="6" t="s">
        <v>27</v>
      </c>
      <c r="O820" s="6" t="s">
        <v>28</v>
      </c>
      <c r="P820" s="6" t="s">
        <v>29</v>
      </c>
      <c r="Q820" s="6" t="str">
        <f>IFERROR(LEFT(C820, FIND("|",C820)-1),C820)</f>
        <v>Computers&amp;Accessories</v>
      </c>
      <c r="R820" s="41">
        <f>E820*K820</f>
        <v>7920072</v>
      </c>
      <c r="S820" s="31">
        <f t="shared" si="51"/>
        <v>30919.200000000001</v>
      </c>
      <c r="T820" s="6" t="str">
        <f>TRIM(RIGHT(C820,LEN(C820)-FIND("@",SUBSTITUTE(C820,"|","@",LEN(C820)-LEN(SUBSTITUTE(C820,"|",""))))))</f>
        <v>USBCables</v>
      </c>
      <c r="U820" s="33">
        <v>999</v>
      </c>
    </row>
    <row r="821" spans="1:21">
      <c r="A821" s="5" t="s">
        <v>6884</v>
      </c>
      <c r="B821" s="6" t="s">
        <v>6885</v>
      </c>
      <c r="C821" s="6" t="s">
        <v>5972</v>
      </c>
      <c r="D821" s="24">
        <v>15999</v>
      </c>
      <c r="E821" s="36">
        <v>24500</v>
      </c>
      <c r="F821" s="36" t="str">
        <f t="shared" si="48"/>
        <v>&gt;500</v>
      </c>
      <c r="G821" s="27">
        <v>0.35</v>
      </c>
      <c r="H821" s="27" t="str">
        <f t="shared" si="49"/>
        <v>25-50%</v>
      </c>
      <c r="I821" s="14" t="str">
        <f>IF(G821&lt;0.5,"&lt;50%","&gt;=50%")</f>
        <v>&lt;50%</v>
      </c>
      <c r="J821" s="21">
        <v>4</v>
      </c>
      <c r="K821" s="7">
        <v>11206</v>
      </c>
      <c r="L821" s="7">
        <f t="shared" si="50"/>
        <v>2</v>
      </c>
      <c r="M821" s="6" t="s">
        <v>6886</v>
      </c>
      <c r="N821" s="6" t="s">
        <v>6887</v>
      </c>
      <c r="O821" s="6" t="s">
        <v>6888</v>
      </c>
      <c r="P821" s="6" t="s">
        <v>6889</v>
      </c>
      <c r="Q821" s="6" t="str">
        <f>IFERROR(LEFT(C821, FIND("|",C821)-1),C821)</f>
        <v>Home&amp;Kitchen</v>
      </c>
      <c r="R821" s="41">
        <f>E821*K821</f>
        <v>274547000</v>
      </c>
      <c r="S821" s="31">
        <f t="shared" si="51"/>
        <v>44824</v>
      </c>
      <c r="T821" s="6" t="str">
        <f>TRIM(RIGHT(C821,LEN(C821)-FIND("@",SUBSTITUTE(C821,"|","@",LEN(C821)-LEN(SUBSTITUTE(C821,"|",""))))))</f>
        <v>WaterFilters&amp;Purifiers</v>
      </c>
      <c r="U821" s="33">
        <v>24500</v>
      </c>
    </row>
    <row r="822" spans="1:21">
      <c r="A822" s="5" t="s">
        <v>2555</v>
      </c>
      <c r="B822" s="6" t="s">
        <v>2556</v>
      </c>
      <c r="C822" s="6" t="s">
        <v>2331</v>
      </c>
      <c r="D822" s="24">
        <v>499</v>
      </c>
      <c r="E822" s="36">
        <v>1899</v>
      </c>
      <c r="F822" s="36" t="str">
        <f t="shared" si="48"/>
        <v>&gt;500</v>
      </c>
      <c r="G822" s="27">
        <v>0.74</v>
      </c>
      <c r="H822" s="27" t="str">
        <f t="shared" si="49"/>
        <v>&gt;50%</v>
      </c>
      <c r="I822" s="14" t="str">
        <f>IF(G822&lt;0.5,"&lt;50%","&gt;=50%")</f>
        <v>&gt;=50%</v>
      </c>
      <c r="J822" s="21">
        <v>4.0999999999999996</v>
      </c>
      <c r="K822" s="7">
        <v>1475</v>
      </c>
      <c r="L822" s="7">
        <f t="shared" si="50"/>
        <v>2</v>
      </c>
      <c r="M822" s="6" t="s">
        <v>2557</v>
      </c>
      <c r="N822" s="6" t="s">
        <v>2558</v>
      </c>
      <c r="O822" s="6" t="s">
        <v>2559</v>
      </c>
      <c r="P822" s="6" t="s">
        <v>2560</v>
      </c>
      <c r="Q822" s="6" t="str">
        <f>IFERROR(LEFT(C822, FIND("|",C822)-1),C822)</f>
        <v>Electronics</v>
      </c>
      <c r="R822" s="41">
        <f>E822*K822</f>
        <v>2801025</v>
      </c>
      <c r="S822" s="31">
        <f t="shared" si="51"/>
        <v>6047.4999999999991</v>
      </c>
      <c r="T822" s="6" t="str">
        <f>TRIM(RIGHT(C822,LEN(C822)-FIND("@",SUBSTITUTE(C822,"|","@",LEN(C822)-LEN(SUBSTITUTE(C822,"|",""))))))</f>
        <v>Bedstand&amp;DeskMounts</v>
      </c>
      <c r="U822" s="33">
        <v>1899</v>
      </c>
    </row>
    <row r="823" spans="1:21">
      <c r="A823" s="5" t="s">
        <v>2145</v>
      </c>
      <c r="B823" s="6" t="s">
        <v>2146</v>
      </c>
      <c r="C823" s="6" t="s">
        <v>1762</v>
      </c>
      <c r="D823" s="24">
        <v>2999</v>
      </c>
      <c r="E823" s="36">
        <v>7990</v>
      </c>
      <c r="F823" s="36" t="str">
        <f t="shared" si="48"/>
        <v>&gt;500</v>
      </c>
      <c r="G823" s="27">
        <v>0.62</v>
      </c>
      <c r="H823" s="27" t="str">
        <f t="shared" si="49"/>
        <v>&gt;50%</v>
      </c>
      <c r="I823" s="14" t="str">
        <f>IF(G823&lt;0.5,"&lt;50%","&gt;=50%")</f>
        <v>&gt;=50%</v>
      </c>
      <c r="J823" s="21">
        <v>4.0999999999999996</v>
      </c>
      <c r="K823" s="7">
        <v>48449</v>
      </c>
      <c r="L823" s="7">
        <f t="shared" si="50"/>
        <v>2</v>
      </c>
      <c r="M823" s="6" t="s">
        <v>2038</v>
      </c>
      <c r="N823" s="6" t="s">
        <v>2147</v>
      </c>
      <c r="O823" s="6" t="s">
        <v>2148</v>
      </c>
      <c r="P823" s="6" t="s">
        <v>2149</v>
      </c>
      <c r="Q823" s="6" t="str">
        <f>IFERROR(LEFT(C823, FIND("|",C823)-1),C823)</f>
        <v>Electronics</v>
      </c>
      <c r="R823" s="41">
        <f>E823*K823</f>
        <v>387107510</v>
      </c>
      <c r="S823" s="31">
        <f t="shared" si="51"/>
        <v>198640.9</v>
      </c>
      <c r="T823" s="6" t="str">
        <f>TRIM(RIGHT(C823,LEN(C823)-FIND("@",SUBSTITUTE(C823,"|","@",LEN(C823)-LEN(SUBSTITUTE(C823,"|",""))))))</f>
        <v>SmartWatches</v>
      </c>
      <c r="U823" s="33">
        <v>7990</v>
      </c>
    </row>
    <row r="824" spans="1:21">
      <c r="A824" s="5" t="s">
        <v>5190</v>
      </c>
      <c r="B824" s="6" t="s">
        <v>5191</v>
      </c>
      <c r="C824" s="6" t="s">
        <v>5160</v>
      </c>
      <c r="D824" s="24">
        <v>549</v>
      </c>
      <c r="E824" s="36">
        <v>1000</v>
      </c>
      <c r="F824" s="36" t="str">
        <f t="shared" si="48"/>
        <v>&gt;500</v>
      </c>
      <c r="G824" s="27">
        <v>0.45</v>
      </c>
      <c r="H824" s="27" t="str">
        <f t="shared" si="49"/>
        <v>25-50%</v>
      </c>
      <c r="I824" s="14" t="str">
        <f>IF(G824&lt;0.5,"&lt;50%","&gt;=50%")</f>
        <v>&lt;50%</v>
      </c>
      <c r="J824" s="21">
        <v>3.6</v>
      </c>
      <c r="K824" s="7">
        <v>1074</v>
      </c>
      <c r="L824" s="7">
        <f t="shared" si="50"/>
        <v>2</v>
      </c>
      <c r="M824" s="6" t="s">
        <v>5192</v>
      </c>
      <c r="N824" s="6" t="s">
        <v>5193</v>
      </c>
      <c r="O824" s="6" t="s">
        <v>5194</v>
      </c>
      <c r="P824" s="6" t="s">
        <v>5195</v>
      </c>
      <c r="Q824" s="6" t="str">
        <f>IFERROR(LEFT(C824, FIND("|",C824)-1),C824)</f>
        <v>Home&amp;Kitchen</v>
      </c>
      <c r="R824" s="41">
        <f>E824*K824</f>
        <v>1074000</v>
      </c>
      <c r="S824" s="31">
        <f t="shared" si="51"/>
        <v>3866.4</v>
      </c>
      <c r="T824" s="6" t="str">
        <f>TRIM(RIGHT(C824,LEN(C824)-FIND("@",SUBSTITUTE(C824,"|","@",LEN(C824)-LEN(SUBSTITUTE(C824,"|",""))))))</f>
        <v>Kettle&amp;ToasterSets</v>
      </c>
      <c r="U824" s="33">
        <v>1000</v>
      </c>
    </row>
    <row r="825" spans="1:21">
      <c r="A825" s="5" t="s">
        <v>2296</v>
      </c>
      <c r="B825" s="6" t="s">
        <v>2297</v>
      </c>
      <c r="C825" s="6" t="s">
        <v>1859</v>
      </c>
      <c r="D825" s="24">
        <v>337</v>
      </c>
      <c r="E825" s="36">
        <v>699</v>
      </c>
      <c r="F825" s="36" t="str">
        <f t="shared" si="48"/>
        <v>&gt;500</v>
      </c>
      <c r="G825" s="27">
        <v>0.52</v>
      </c>
      <c r="H825" s="27" t="str">
        <f t="shared" si="49"/>
        <v>&gt;50%</v>
      </c>
      <c r="I825" s="14" t="str">
        <f>IF(G825&lt;0.5,"&lt;50%","&gt;=50%")</f>
        <v>&gt;=50%</v>
      </c>
      <c r="J825" s="21">
        <v>4.2</v>
      </c>
      <c r="K825" s="7">
        <v>4969</v>
      </c>
      <c r="L825" s="7">
        <f t="shared" si="50"/>
        <v>2</v>
      </c>
      <c r="M825" s="6" t="s">
        <v>2298</v>
      </c>
      <c r="N825" s="6" t="s">
        <v>2299</v>
      </c>
      <c r="O825" s="6" t="s">
        <v>2300</v>
      </c>
      <c r="P825" s="6" t="s">
        <v>2301</v>
      </c>
      <c r="Q825" s="6" t="str">
        <f>IFERROR(LEFT(C825, FIND("|",C825)-1),C825)</f>
        <v>Electronics</v>
      </c>
      <c r="R825" s="41">
        <f>E825*K825</f>
        <v>3473331</v>
      </c>
      <c r="S825" s="31">
        <f t="shared" si="51"/>
        <v>20869.8</v>
      </c>
      <c r="T825" s="6" t="str">
        <f>TRIM(RIGHT(C825,LEN(C825)-FIND("@",SUBSTITUTE(C825,"|","@",LEN(C825)-LEN(SUBSTITUTE(C825,"|",""))))))</f>
        <v>AutomobileChargers</v>
      </c>
      <c r="U825" s="33">
        <v>699</v>
      </c>
    </row>
    <row r="826" spans="1:21">
      <c r="A826" s="5" t="s">
        <v>3604</v>
      </c>
      <c r="B826" s="6" t="s">
        <v>3605</v>
      </c>
      <c r="C826" s="6" t="s">
        <v>1762</v>
      </c>
      <c r="D826" s="24">
        <v>2499</v>
      </c>
      <c r="E826" s="36">
        <v>9999</v>
      </c>
      <c r="F826" s="36" t="str">
        <f t="shared" si="48"/>
        <v>&gt;500</v>
      </c>
      <c r="G826" s="27">
        <v>0.75</v>
      </c>
      <c r="H826" s="27" t="str">
        <f t="shared" si="49"/>
        <v>&gt;50%</v>
      </c>
      <c r="I826" s="14" t="str">
        <f>IF(G826&lt;0.5,"&lt;50%","&gt;=50%")</f>
        <v>&gt;=50%</v>
      </c>
      <c r="J826" s="21">
        <v>4.0999999999999996</v>
      </c>
      <c r="K826" s="7">
        <v>42139</v>
      </c>
      <c r="L826" s="7">
        <f t="shared" si="50"/>
        <v>2</v>
      </c>
      <c r="M826" s="6" t="s">
        <v>3606</v>
      </c>
      <c r="N826" s="6" t="s">
        <v>3607</v>
      </c>
      <c r="O826" s="6" t="s">
        <v>3608</v>
      </c>
      <c r="P826" s="6" t="s">
        <v>3609</v>
      </c>
      <c r="Q826" s="6" t="str">
        <f>IFERROR(LEFT(C826, FIND("|",C826)-1),C826)</f>
        <v>Electronics</v>
      </c>
      <c r="R826" s="41">
        <f>E826*K826</f>
        <v>421347861</v>
      </c>
      <c r="S826" s="31">
        <f t="shared" si="51"/>
        <v>172769.9</v>
      </c>
      <c r="T826" s="6" t="str">
        <f>TRIM(RIGHT(C826,LEN(C826)-FIND("@",SUBSTITUTE(C826,"|","@",LEN(C826)-LEN(SUBSTITUTE(C826,"|",""))))))</f>
        <v>SmartWatches</v>
      </c>
      <c r="U826" s="33">
        <v>9999</v>
      </c>
    </row>
    <row r="827" spans="1:21">
      <c r="A827" s="5" t="s">
        <v>610</v>
      </c>
      <c r="B827" s="6" t="s">
        <v>611</v>
      </c>
      <c r="C827" s="6" t="s">
        <v>13</v>
      </c>
      <c r="D827" s="24">
        <v>273.10000000000002</v>
      </c>
      <c r="E827" s="36">
        <v>999</v>
      </c>
      <c r="F827" s="36" t="str">
        <f t="shared" si="48"/>
        <v>&gt;500</v>
      </c>
      <c r="G827" s="27">
        <v>0.73</v>
      </c>
      <c r="H827" s="27" t="str">
        <f t="shared" si="49"/>
        <v>&gt;50%</v>
      </c>
      <c r="I827" s="14" t="str">
        <f>IF(G827&lt;0.5,"&lt;50%","&gt;=50%")</f>
        <v>&gt;=50%</v>
      </c>
      <c r="J827" s="21">
        <v>4.3</v>
      </c>
      <c r="K827" s="7">
        <v>20850</v>
      </c>
      <c r="L827" s="7">
        <f t="shared" si="50"/>
        <v>2</v>
      </c>
      <c r="M827" s="6" t="s">
        <v>612</v>
      </c>
      <c r="N827" s="6" t="s">
        <v>182</v>
      </c>
      <c r="O827" s="6" t="s">
        <v>183</v>
      </c>
      <c r="P827" s="6" t="s">
        <v>184</v>
      </c>
      <c r="Q827" s="6" t="str">
        <f>IFERROR(LEFT(C827, FIND("|",C827)-1),C827)</f>
        <v>Computers&amp;Accessories</v>
      </c>
      <c r="R827" s="41">
        <f>E827*K827</f>
        <v>20829150</v>
      </c>
      <c r="S827" s="31">
        <f t="shared" si="51"/>
        <v>89655</v>
      </c>
      <c r="T827" s="6" t="str">
        <f>TRIM(RIGHT(C827,LEN(C827)-FIND("@",SUBSTITUTE(C827,"|","@",LEN(C827)-LEN(SUBSTITUTE(C827,"|",""))))))</f>
        <v>USBCables</v>
      </c>
      <c r="U827" s="33">
        <v>999</v>
      </c>
    </row>
    <row r="828" spans="1:21">
      <c r="A828" s="5" t="s">
        <v>472</v>
      </c>
      <c r="B828" s="6" t="s">
        <v>473</v>
      </c>
      <c r="C828" s="6" t="s">
        <v>13</v>
      </c>
      <c r="D828" s="24">
        <v>299</v>
      </c>
      <c r="E828" s="36">
        <v>799</v>
      </c>
      <c r="F828" s="36" t="str">
        <f t="shared" si="48"/>
        <v>&gt;500</v>
      </c>
      <c r="G828" s="27">
        <v>0.63</v>
      </c>
      <c r="H828" s="27" t="str">
        <f t="shared" si="49"/>
        <v>&gt;50%</v>
      </c>
      <c r="I828" s="14" t="str">
        <f>IF(G828&lt;0.5,"&lt;50%","&gt;=50%")</f>
        <v>&gt;=50%</v>
      </c>
      <c r="J828" s="21">
        <v>4.4000000000000004</v>
      </c>
      <c r="K828" s="7">
        <v>28791</v>
      </c>
      <c r="L828" s="7">
        <f t="shared" si="50"/>
        <v>2</v>
      </c>
      <c r="M828" s="6" t="s">
        <v>474</v>
      </c>
      <c r="N828" s="6" t="s">
        <v>475</v>
      </c>
      <c r="O828" s="6" t="s">
        <v>476</v>
      </c>
      <c r="P828" s="6" t="s">
        <v>477</v>
      </c>
      <c r="Q828" s="6" t="str">
        <f>IFERROR(LEFT(C828, FIND("|",C828)-1),C828)</f>
        <v>Computers&amp;Accessories</v>
      </c>
      <c r="R828" s="41">
        <f>E828*K828</f>
        <v>23004009</v>
      </c>
      <c r="S828" s="31">
        <f t="shared" si="51"/>
        <v>126680.40000000001</v>
      </c>
      <c r="T828" s="6" t="str">
        <f>TRIM(RIGHT(C828,LEN(C828)-FIND("@",SUBSTITUTE(C828,"|","@",LEN(C828)-LEN(SUBSTITUTE(C828,"|",""))))))</f>
        <v>USBCables</v>
      </c>
      <c r="U828" s="33">
        <v>799</v>
      </c>
    </row>
    <row r="829" spans="1:21">
      <c r="A829" s="5" t="s">
        <v>7535</v>
      </c>
      <c r="B829" s="6" t="s">
        <v>7536</v>
      </c>
      <c r="C829" s="6" t="s">
        <v>7537</v>
      </c>
      <c r="D829" s="24">
        <v>5999</v>
      </c>
      <c r="E829" s="36">
        <v>11495</v>
      </c>
      <c r="F829" s="36" t="str">
        <f t="shared" si="48"/>
        <v>&gt;500</v>
      </c>
      <c r="G829" s="27">
        <v>0.48</v>
      </c>
      <c r="H829" s="27" t="str">
        <f t="shared" si="49"/>
        <v>25-50%</v>
      </c>
      <c r="I829" s="14" t="str">
        <f>IF(G829&lt;0.5,"&lt;50%","&gt;=50%")</f>
        <v>&lt;50%</v>
      </c>
      <c r="J829" s="21">
        <v>4.3</v>
      </c>
      <c r="K829" s="7">
        <v>534</v>
      </c>
      <c r="L829" s="7">
        <f t="shared" si="50"/>
        <v>1</v>
      </c>
      <c r="M829" s="6" t="s">
        <v>7538</v>
      </c>
      <c r="N829" s="6" t="s">
        <v>7539</v>
      </c>
      <c r="O829" s="6" t="s">
        <v>7540</v>
      </c>
      <c r="P829" s="6" t="s">
        <v>7541</v>
      </c>
      <c r="Q829" s="6" t="str">
        <f>IFERROR(LEFT(C829, FIND("|",C829)-1),C829)</f>
        <v>Home&amp;Kitchen</v>
      </c>
      <c r="R829" s="41">
        <f>E829*K829</f>
        <v>6138330</v>
      </c>
      <c r="S829" s="31">
        <f t="shared" si="51"/>
        <v>2296.1999999999998</v>
      </c>
      <c r="T829" s="6" t="str">
        <f>TRIM(RIGHT(C829,LEN(C829)-FIND("@",SUBSTITUTE(C829,"|","@",LEN(C829)-LEN(SUBSTITUTE(C829,"|",""))))))</f>
        <v>StandMixers</v>
      </c>
      <c r="U829" s="33">
        <v>11495</v>
      </c>
    </row>
    <row r="830" spans="1:21">
      <c r="A830" s="5" t="s">
        <v>1417</v>
      </c>
      <c r="B830" s="6" t="s">
        <v>1418</v>
      </c>
      <c r="C830" s="6" t="s">
        <v>1419</v>
      </c>
      <c r="D830" s="24">
        <v>1990</v>
      </c>
      <c r="E830" s="36">
        <v>3100</v>
      </c>
      <c r="F830" s="36" t="str">
        <f t="shared" si="48"/>
        <v>&gt;500</v>
      </c>
      <c r="G830" s="27">
        <v>0.36</v>
      </c>
      <c r="H830" s="27" t="str">
        <f t="shared" si="49"/>
        <v>25-50%</v>
      </c>
      <c r="I830" s="14" t="str">
        <f>IF(G830&lt;0.5,"&lt;50%","&gt;=50%")</f>
        <v>&lt;50%</v>
      </c>
      <c r="J830" s="21">
        <v>4</v>
      </c>
      <c r="K830" s="7">
        <v>897</v>
      </c>
      <c r="L830" s="7">
        <f t="shared" si="50"/>
        <v>1</v>
      </c>
      <c r="M830" s="6" t="s">
        <v>1420</v>
      </c>
      <c r="N830" s="6" t="s">
        <v>1421</v>
      </c>
      <c r="O830" s="6" t="s">
        <v>1422</v>
      </c>
      <c r="P830" s="6" t="s">
        <v>1423</v>
      </c>
      <c r="Q830" s="6" t="str">
        <f>IFERROR(LEFT(C830, FIND("|",C830)-1),C830)</f>
        <v>Electronics</v>
      </c>
      <c r="R830" s="41">
        <f>E830*K830</f>
        <v>2780700</v>
      </c>
      <c r="S830" s="31">
        <f t="shared" si="51"/>
        <v>3588</v>
      </c>
      <c r="T830" s="6" t="str">
        <f>TRIM(RIGHT(C830,LEN(C830)-FIND("@",SUBSTITUTE(C830,"|","@",LEN(C830)-LEN(SUBSTITUTE(C830,"|",""))))))</f>
        <v>AVReceivers&amp;Amplifiers</v>
      </c>
      <c r="U830" s="33">
        <v>3100</v>
      </c>
    </row>
    <row r="831" spans="1:21">
      <c r="A831" s="5" t="s">
        <v>3339</v>
      </c>
      <c r="B831" s="6" t="s">
        <v>3340</v>
      </c>
      <c r="C831" s="6" t="s">
        <v>3341</v>
      </c>
      <c r="D831" s="24">
        <v>294</v>
      </c>
      <c r="E831" s="36">
        <v>4999</v>
      </c>
      <c r="F831" s="36" t="str">
        <f t="shared" si="48"/>
        <v>&gt;500</v>
      </c>
      <c r="G831" s="27">
        <v>0.94</v>
      </c>
      <c r="H831" s="27" t="str">
        <f t="shared" si="49"/>
        <v>&gt;50%</v>
      </c>
      <c r="I831" s="14" t="str">
        <f>IF(G831&lt;0.5,"&lt;50%","&gt;=50%")</f>
        <v>&gt;=50%</v>
      </c>
      <c r="J831" s="21">
        <v>4.3</v>
      </c>
      <c r="K831" s="7">
        <v>4426</v>
      </c>
      <c r="L831" s="7">
        <f t="shared" si="50"/>
        <v>2</v>
      </c>
      <c r="M831" s="6" t="s">
        <v>3342</v>
      </c>
      <c r="N831" s="6" t="s">
        <v>3343</v>
      </c>
      <c r="O831" s="6" t="s">
        <v>3344</v>
      </c>
      <c r="P831" s="6" t="s">
        <v>3345</v>
      </c>
      <c r="Q831" s="6" t="str">
        <f>IFERROR(LEFT(C831, FIND("|",C831)-1),C831)</f>
        <v>Computers&amp;Accessories</v>
      </c>
      <c r="R831" s="41">
        <f>E831*K831</f>
        <v>22125574</v>
      </c>
      <c r="S831" s="31">
        <f t="shared" si="51"/>
        <v>19031.8</v>
      </c>
      <c r="T831" s="6" t="str">
        <f>TRIM(RIGHT(C831,LEN(C831)-FIND("@",SUBSTITUTE(C831,"|","@",LEN(C831)-LEN(SUBSTITUTE(C831,"|",""))))))</f>
        <v>USBtoUSBAdapters</v>
      </c>
      <c r="U831" s="33">
        <v>4999</v>
      </c>
    </row>
    <row r="832" spans="1:21">
      <c r="A832" s="5" t="s">
        <v>3575</v>
      </c>
      <c r="B832" s="6" t="s">
        <v>3576</v>
      </c>
      <c r="C832" s="6" t="s">
        <v>3577</v>
      </c>
      <c r="D832" s="24">
        <v>179</v>
      </c>
      <c r="E832" s="36">
        <v>499</v>
      </c>
      <c r="F832" s="36" t="str">
        <f t="shared" si="48"/>
        <v>200-500</v>
      </c>
      <c r="G832" s="27">
        <v>0.64</v>
      </c>
      <c r="H832" s="27" t="str">
        <f t="shared" si="49"/>
        <v>&gt;50%</v>
      </c>
      <c r="I832" s="14" t="str">
        <f>IF(G832&lt;0.5,"&lt;50%","&gt;=50%")</f>
        <v>&gt;=50%</v>
      </c>
      <c r="J832" s="21">
        <v>3.4</v>
      </c>
      <c r="K832" s="7">
        <v>9385</v>
      </c>
      <c r="L832" s="7">
        <f t="shared" si="50"/>
        <v>2</v>
      </c>
      <c r="M832" s="6" t="s">
        <v>3578</v>
      </c>
      <c r="N832" s="6" t="s">
        <v>3579</v>
      </c>
      <c r="O832" s="6" t="s">
        <v>3580</v>
      </c>
      <c r="P832" s="6" t="s">
        <v>3581</v>
      </c>
      <c r="Q832" s="6" t="str">
        <f>IFERROR(LEFT(C832, FIND("|",C832)-1),C832)</f>
        <v>Computers&amp;Accessories</v>
      </c>
      <c r="R832" s="41">
        <f>E832*K832</f>
        <v>4683115</v>
      </c>
      <c r="S832" s="31">
        <f t="shared" si="51"/>
        <v>31909</v>
      </c>
      <c r="T832" s="6" t="str">
        <f>TRIM(RIGHT(C832,LEN(C832)-FIND("@",SUBSTITUTE(C832,"|","@",LEN(C832)-LEN(SUBSTITUTE(C832,"|",""))))))</f>
        <v>USBHubs</v>
      </c>
      <c r="U832" s="33">
        <v>499</v>
      </c>
    </row>
    <row r="833" spans="1:21">
      <c r="A833" s="5" t="s">
        <v>1642</v>
      </c>
      <c r="B833" s="6" t="s">
        <v>1643</v>
      </c>
      <c r="C833" s="6" t="s">
        <v>1644</v>
      </c>
      <c r="D833" s="24">
        <v>2699</v>
      </c>
      <c r="E833" s="36">
        <v>3500</v>
      </c>
      <c r="F833" s="36" t="str">
        <f t="shared" si="48"/>
        <v>&gt;500</v>
      </c>
      <c r="G833" s="27">
        <v>0.23</v>
      </c>
      <c r="H833" s="27" t="str">
        <f t="shared" si="49"/>
        <v>10-25%</v>
      </c>
      <c r="I833" s="14" t="str">
        <f>IF(G833&lt;0.5,"&lt;50%","&gt;=50%")</f>
        <v>&lt;50%</v>
      </c>
      <c r="J833" s="21">
        <v>3.5</v>
      </c>
      <c r="K833" s="7">
        <v>621</v>
      </c>
      <c r="L833" s="7">
        <f t="shared" si="50"/>
        <v>1</v>
      </c>
      <c r="M833" s="6" t="s">
        <v>1645</v>
      </c>
      <c r="N833" s="6" t="s">
        <v>1646</v>
      </c>
      <c r="O833" s="6" t="s">
        <v>1647</v>
      </c>
      <c r="P833" s="6" t="s">
        <v>1648</v>
      </c>
      <c r="Q833" s="6" t="str">
        <f>IFERROR(LEFT(C833, FIND("|",C833)-1),C833)</f>
        <v>Electronics</v>
      </c>
      <c r="R833" s="41">
        <f>E833*K833</f>
        <v>2173500</v>
      </c>
      <c r="S833" s="31">
        <f t="shared" si="51"/>
        <v>2173.5</v>
      </c>
      <c r="T833" s="6" t="str">
        <f>TRIM(RIGHT(C833,LEN(C833)-FIND("@",SUBSTITUTE(C833,"|","@",LEN(C833)-LEN(SUBSTITUTE(C833,"|",""))))))</f>
        <v>3DGlasses</v>
      </c>
      <c r="U833" s="33">
        <v>3500</v>
      </c>
    </row>
    <row r="834" spans="1:21">
      <c r="A834" s="5" t="s">
        <v>7134</v>
      </c>
      <c r="B834" s="6" t="s">
        <v>7135</v>
      </c>
      <c r="C834" s="6" t="s">
        <v>5134</v>
      </c>
      <c r="D834" s="24">
        <v>2949</v>
      </c>
      <c r="E834" s="36">
        <v>4849</v>
      </c>
      <c r="F834" s="36" t="str">
        <f t="shared" ref="F834:F897" si="52">IF(E834&lt;200,"&lt;200",IF(E834&lt;=500,"200-500","&gt;500"))</f>
        <v>&gt;500</v>
      </c>
      <c r="G834" s="27">
        <v>0.39</v>
      </c>
      <c r="H834" s="27" t="str">
        <f t="shared" ref="H834:H897" si="53">IF(G834&lt;10%,"10%", IF(G834&lt;25%,"10-25%", IF(G834&lt;50%,"25-50%","&gt;50%")))</f>
        <v>25-50%</v>
      </c>
      <c r="I834" s="14" t="str">
        <f>IF(G834&lt;0.5,"&lt;50%","&gt;=50%")</f>
        <v>&lt;50%</v>
      </c>
      <c r="J834" s="21">
        <v>4.2</v>
      </c>
      <c r="K834" s="7">
        <v>7968</v>
      </c>
      <c r="L834" s="7">
        <f t="shared" ref="L834:L897" si="54">IF(K834&lt;1000, 1, 2)</f>
        <v>2</v>
      </c>
      <c r="M834" s="6" t="s">
        <v>7136</v>
      </c>
      <c r="N834" s="6" t="s">
        <v>7137</v>
      </c>
      <c r="O834" s="6" t="s">
        <v>7138</v>
      </c>
      <c r="P834" s="6" t="s">
        <v>7139</v>
      </c>
      <c r="Q834" s="6" t="str">
        <f>IFERROR(LEFT(C834, FIND("|",C834)-1),C834)</f>
        <v>Home&amp;Kitchen</v>
      </c>
      <c r="R834" s="41">
        <f>E834*K834</f>
        <v>38636832</v>
      </c>
      <c r="S834" s="31">
        <f t="shared" ref="S834:S897" si="55">J834*K834</f>
        <v>33465.599999999999</v>
      </c>
      <c r="T834" s="6" t="str">
        <f>TRIM(RIGHT(C834,LEN(C834)-FIND("@",SUBSTITUTE(C834,"|","@",LEN(C834)-LEN(SUBSTITUTE(C834,"|",""))))))</f>
        <v>InstantWaterHeaters</v>
      </c>
      <c r="U834" s="33">
        <v>4849</v>
      </c>
    </row>
    <row r="835" spans="1:21">
      <c r="A835" s="5" t="s">
        <v>2247</v>
      </c>
      <c r="B835" s="6" t="s">
        <v>2248</v>
      </c>
      <c r="C835" s="6" t="s">
        <v>1762</v>
      </c>
      <c r="D835" s="24">
        <v>1599</v>
      </c>
      <c r="E835" s="36">
        <v>4999</v>
      </c>
      <c r="F835" s="36" t="str">
        <f t="shared" si="52"/>
        <v>&gt;500</v>
      </c>
      <c r="G835" s="27">
        <v>0.68</v>
      </c>
      <c r="H835" s="27" t="str">
        <f t="shared" si="53"/>
        <v>&gt;50%</v>
      </c>
      <c r="I835" s="14" t="str">
        <f>IF(G835&lt;0.5,"&lt;50%","&gt;=50%")</f>
        <v>&gt;=50%</v>
      </c>
      <c r="J835" s="21">
        <v>4</v>
      </c>
      <c r="K835" s="7">
        <v>67951</v>
      </c>
      <c r="L835" s="7">
        <f t="shared" si="54"/>
        <v>2</v>
      </c>
      <c r="M835" s="6" t="s">
        <v>2249</v>
      </c>
      <c r="N835" s="6" t="s">
        <v>3336</v>
      </c>
      <c r="O835" s="6" t="s">
        <v>3337</v>
      </c>
      <c r="P835" s="6" t="s">
        <v>3338</v>
      </c>
      <c r="Q835" s="6" t="str">
        <f>IFERROR(LEFT(C835, FIND("|",C835)-1),C835)</f>
        <v>Electronics</v>
      </c>
      <c r="R835" s="41">
        <f>E835*K835</f>
        <v>339687049</v>
      </c>
      <c r="S835" s="31">
        <f t="shared" si="55"/>
        <v>271804</v>
      </c>
      <c r="T835" s="6" t="str">
        <f>TRIM(RIGHT(C835,LEN(C835)-FIND("@",SUBSTITUTE(C835,"|","@",LEN(C835)-LEN(SUBSTITUTE(C835,"|",""))))))</f>
        <v>SmartWatches</v>
      </c>
      <c r="U835" s="33">
        <v>4999</v>
      </c>
    </row>
    <row r="836" spans="1:21">
      <c r="A836" s="5" t="s">
        <v>5152</v>
      </c>
      <c r="B836" s="6" t="s">
        <v>5153</v>
      </c>
      <c r="C836" s="6" t="s">
        <v>5134</v>
      </c>
      <c r="D836" s="24">
        <v>2599</v>
      </c>
      <c r="E836" s="36">
        <v>5890</v>
      </c>
      <c r="F836" s="36" t="str">
        <f t="shared" si="52"/>
        <v>&gt;500</v>
      </c>
      <c r="G836" s="27">
        <v>0.56000000000000005</v>
      </c>
      <c r="H836" s="27" t="str">
        <f t="shared" si="53"/>
        <v>&gt;50%</v>
      </c>
      <c r="I836" s="14" t="str">
        <f>IF(G836&lt;0.5,"&lt;50%","&gt;=50%")</f>
        <v>&gt;=50%</v>
      </c>
      <c r="J836" s="21">
        <v>4.0999999999999996</v>
      </c>
      <c r="K836" s="7">
        <v>21783</v>
      </c>
      <c r="L836" s="7">
        <f t="shared" si="54"/>
        <v>2</v>
      </c>
      <c r="M836" s="6" t="s">
        <v>5154</v>
      </c>
      <c r="N836" s="6" t="s">
        <v>5155</v>
      </c>
      <c r="O836" s="6" t="s">
        <v>5156</v>
      </c>
      <c r="P836" s="6" t="s">
        <v>5157</v>
      </c>
      <c r="Q836" s="6" t="str">
        <f>IFERROR(LEFT(C836, FIND("|",C836)-1),C836)</f>
        <v>Home&amp;Kitchen</v>
      </c>
      <c r="R836" s="41">
        <f>E836*K836</f>
        <v>128301870</v>
      </c>
      <c r="S836" s="31">
        <f t="shared" si="55"/>
        <v>89310.299999999988</v>
      </c>
      <c r="T836" s="6" t="str">
        <f>TRIM(RIGHT(C836,LEN(C836)-FIND("@",SUBSTITUTE(C836,"|","@",LEN(C836)-LEN(SUBSTITUTE(C836,"|",""))))))</f>
        <v>InstantWaterHeaters</v>
      </c>
      <c r="U836" s="33">
        <v>5890</v>
      </c>
    </row>
    <row r="837" spans="1:21">
      <c r="A837" s="5" t="s">
        <v>5378</v>
      </c>
      <c r="B837" s="6" t="s">
        <v>5379</v>
      </c>
      <c r="C837" s="6" t="s">
        <v>5167</v>
      </c>
      <c r="D837" s="24">
        <v>6299</v>
      </c>
      <c r="E837" s="36">
        <v>15270</v>
      </c>
      <c r="F837" s="36" t="str">
        <f t="shared" si="52"/>
        <v>&gt;500</v>
      </c>
      <c r="G837" s="27">
        <v>0.59</v>
      </c>
      <c r="H837" s="27" t="str">
        <f t="shared" si="53"/>
        <v>&gt;50%</v>
      </c>
      <c r="I837" s="14" t="str">
        <f>IF(G837&lt;0.5,"&lt;50%","&gt;=50%")</f>
        <v>&gt;=50%</v>
      </c>
      <c r="J837" s="21">
        <v>4.0999999999999996</v>
      </c>
      <c r="K837" s="7">
        <v>3233</v>
      </c>
      <c r="L837" s="7">
        <f t="shared" si="54"/>
        <v>2</v>
      </c>
      <c r="M837" s="6" t="s">
        <v>5380</v>
      </c>
      <c r="N837" s="6" t="s">
        <v>5381</v>
      </c>
      <c r="O837" s="6" t="s">
        <v>5382</v>
      </c>
      <c r="P837" s="6" t="s">
        <v>5383</v>
      </c>
      <c r="Q837" s="6" t="str">
        <f>IFERROR(LEFT(C837, FIND("|",C837)-1),C837)</f>
        <v>Home&amp;Kitchen</v>
      </c>
      <c r="R837" s="41">
        <f>E837*K837</f>
        <v>49367910</v>
      </c>
      <c r="S837" s="31">
        <f t="shared" si="55"/>
        <v>13255.3</v>
      </c>
      <c r="T837" s="6" t="str">
        <f>TRIM(RIGHT(C837,LEN(C837)-FIND("@",SUBSTITUTE(C837,"|","@",LEN(C837)-LEN(SUBSTITUTE(C837,"|",""))))))</f>
        <v>StorageWaterHeaters</v>
      </c>
      <c r="U837" s="33">
        <v>15270</v>
      </c>
    </row>
    <row r="838" spans="1:21">
      <c r="A838" s="5" t="s">
        <v>5165</v>
      </c>
      <c r="B838" s="6" t="s">
        <v>5166</v>
      </c>
      <c r="C838" s="6" t="s">
        <v>5167</v>
      </c>
      <c r="D838" s="24">
        <v>5499</v>
      </c>
      <c r="E838" s="36">
        <v>13150</v>
      </c>
      <c r="F838" s="36" t="str">
        <f t="shared" si="52"/>
        <v>&gt;500</v>
      </c>
      <c r="G838" s="27">
        <v>0.57999999999999996</v>
      </c>
      <c r="H838" s="27" t="str">
        <f t="shared" si="53"/>
        <v>&gt;50%</v>
      </c>
      <c r="I838" s="14" t="str">
        <f>IF(G838&lt;0.5,"&lt;50%","&gt;=50%")</f>
        <v>&gt;=50%</v>
      </c>
      <c r="J838" s="21">
        <v>4.2</v>
      </c>
      <c r="K838" s="7">
        <v>6398</v>
      </c>
      <c r="L838" s="7">
        <f t="shared" si="54"/>
        <v>2</v>
      </c>
      <c r="M838" s="6" t="s">
        <v>5168</v>
      </c>
      <c r="N838" s="6" t="s">
        <v>5169</v>
      </c>
      <c r="O838" s="6" t="s">
        <v>5170</v>
      </c>
      <c r="P838" s="6" t="s">
        <v>5171</v>
      </c>
      <c r="Q838" s="6" t="str">
        <f>IFERROR(LEFT(C838, FIND("|",C838)-1),C838)</f>
        <v>Home&amp;Kitchen</v>
      </c>
      <c r="R838" s="41">
        <f>E838*K838</f>
        <v>84133700</v>
      </c>
      <c r="S838" s="31">
        <f t="shared" si="55"/>
        <v>26871.600000000002</v>
      </c>
      <c r="T838" s="6" t="str">
        <f>TRIM(RIGHT(C838,LEN(C838)-FIND("@",SUBSTITUTE(C838,"|","@",LEN(C838)-LEN(SUBSTITUTE(C838,"|",""))))))</f>
        <v>StorageWaterHeaters</v>
      </c>
      <c r="U838" s="33">
        <v>13150</v>
      </c>
    </row>
    <row r="839" spans="1:21">
      <c r="A839" s="5" t="s">
        <v>5458</v>
      </c>
      <c r="B839" s="6" t="s">
        <v>5459</v>
      </c>
      <c r="C839" s="6" t="s">
        <v>5167</v>
      </c>
      <c r="D839" s="24">
        <v>4999</v>
      </c>
      <c r="E839" s="36">
        <v>9650</v>
      </c>
      <c r="F839" s="36" t="str">
        <f t="shared" si="52"/>
        <v>&gt;500</v>
      </c>
      <c r="G839" s="27">
        <v>0.48</v>
      </c>
      <c r="H839" s="27" t="str">
        <f t="shared" si="53"/>
        <v>25-50%</v>
      </c>
      <c r="I839" s="14" t="str">
        <f>IF(G839&lt;0.5,"&lt;50%","&gt;=50%")</f>
        <v>&lt;50%</v>
      </c>
      <c r="J839" s="21">
        <v>4.2</v>
      </c>
      <c r="K839" s="7">
        <v>1772</v>
      </c>
      <c r="L839" s="7">
        <f t="shared" si="54"/>
        <v>2</v>
      </c>
      <c r="M839" s="6" t="s">
        <v>5460</v>
      </c>
      <c r="N839" s="6" t="s">
        <v>5461</v>
      </c>
      <c r="O839" s="6" t="s">
        <v>5462</v>
      </c>
      <c r="P839" s="6" t="s">
        <v>5463</v>
      </c>
      <c r="Q839" s="6" t="str">
        <f>IFERROR(LEFT(C839, FIND("|",C839)-1),C839)</f>
        <v>Home&amp;Kitchen</v>
      </c>
      <c r="R839" s="41">
        <f>E839*K839</f>
        <v>17099800</v>
      </c>
      <c r="S839" s="31">
        <f t="shared" si="55"/>
        <v>7442.4000000000005</v>
      </c>
      <c r="T839" s="6" t="str">
        <f>TRIM(RIGHT(C839,LEN(C839)-FIND("@",SUBSTITUTE(C839,"|","@",LEN(C839)-LEN(SUBSTITUTE(C839,"|",""))))))</f>
        <v>StorageWaterHeaters</v>
      </c>
      <c r="U839" s="33">
        <v>9650</v>
      </c>
    </row>
    <row r="840" spans="1:21">
      <c r="A840" s="5" t="s">
        <v>5571</v>
      </c>
      <c r="B840" s="6" t="s">
        <v>5572</v>
      </c>
      <c r="C840" s="6" t="s">
        <v>5229</v>
      </c>
      <c r="D840" s="24">
        <v>8799</v>
      </c>
      <c r="E840" s="36">
        <v>11595</v>
      </c>
      <c r="F840" s="36" t="str">
        <f t="shared" si="52"/>
        <v>&gt;500</v>
      </c>
      <c r="G840" s="27">
        <v>0.24</v>
      </c>
      <c r="H840" s="27" t="str">
        <f t="shared" si="53"/>
        <v>10-25%</v>
      </c>
      <c r="I840" s="14" t="str">
        <f>IF(G840&lt;0.5,"&lt;50%","&gt;=50%")</f>
        <v>&lt;50%</v>
      </c>
      <c r="J840" s="21">
        <v>4.4000000000000004</v>
      </c>
      <c r="K840" s="7">
        <v>2981</v>
      </c>
      <c r="L840" s="7">
        <f t="shared" si="54"/>
        <v>2</v>
      </c>
      <c r="M840" s="6" t="s">
        <v>5573</v>
      </c>
      <c r="N840" s="6" t="s">
        <v>5574</v>
      </c>
      <c r="O840" s="6" t="s">
        <v>5575</v>
      </c>
      <c r="P840" s="6" t="s">
        <v>5576</v>
      </c>
      <c r="Q840" s="6" t="str">
        <f>IFERROR(LEFT(C840, FIND("|",C840)-1),C840)</f>
        <v>Home&amp;Kitchen</v>
      </c>
      <c r="R840" s="41">
        <f>E840*K840</f>
        <v>34564695</v>
      </c>
      <c r="S840" s="31">
        <f t="shared" si="55"/>
        <v>13116.400000000001</v>
      </c>
      <c r="T840" s="6" t="str">
        <f>TRIM(RIGHT(C840,LEN(C840)-FIND("@",SUBSTITUTE(C840,"|","@",LEN(C840)-LEN(SUBSTITUTE(C840,"|",""))))))</f>
        <v>AirFryers</v>
      </c>
      <c r="U840" s="33">
        <v>11595</v>
      </c>
    </row>
    <row r="841" spans="1:21">
      <c r="A841" s="5" t="s">
        <v>7128</v>
      </c>
      <c r="B841" s="6" t="s">
        <v>7129</v>
      </c>
      <c r="C841" s="6" t="s">
        <v>5160</v>
      </c>
      <c r="D841" s="24">
        <v>479</v>
      </c>
      <c r="E841" s="36">
        <v>1999</v>
      </c>
      <c r="F841" s="36" t="str">
        <f t="shared" si="52"/>
        <v>&gt;500</v>
      </c>
      <c r="G841" s="27">
        <v>0.76</v>
      </c>
      <c r="H841" s="27" t="str">
        <f t="shared" si="53"/>
        <v>&gt;50%</v>
      </c>
      <c r="I841" s="14" t="str">
        <f>IF(G841&lt;0.5,"&lt;50%","&gt;=50%")</f>
        <v>&gt;=50%</v>
      </c>
      <c r="J841" s="21">
        <v>3.4</v>
      </c>
      <c r="K841" s="7">
        <v>1066</v>
      </c>
      <c r="L841" s="7">
        <f t="shared" si="54"/>
        <v>2</v>
      </c>
      <c r="M841" s="6" t="s">
        <v>7130</v>
      </c>
      <c r="N841" s="6" t="s">
        <v>7131</v>
      </c>
      <c r="O841" s="6" t="s">
        <v>7132</v>
      </c>
      <c r="P841" s="6" t="s">
        <v>7133</v>
      </c>
      <c r="Q841" s="6" t="str">
        <f>IFERROR(LEFT(C841, FIND("|",C841)-1),C841)</f>
        <v>Home&amp;Kitchen</v>
      </c>
      <c r="R841" s="41">
        <f>E841*K841</f>
        <v>2130934</v>
      </c>
      <c r="S841" s="31">
        <f t="shared" si="55"/>
        <v>3624.4</v>
      </c>
      <c r="T841" s="6" t="str">
        <f>TRIM(RIGHT(C841,LEN(C841)-FIND("@",SUBSTITUTE(C841,"|","@",LEN(C841)-LEN(SUBSTITUTE(C841,"|",""))))))</f>
        <v>Kettle&amp;ToasterSets</v>
      </c>
      <c r="U841" s="33">
        <v>1999</v>
      </c>
    </row>
    <row r="842" spans="1:21">
      <c r="A842" s="5" t="s">
        <v>5783</v>
      </c>
      <c r="B842" s="6" t="s">
        <v>5784</v>
      </c>
      <c r="C842" s="6" t="s">
        <v>5127</v>
      </c>
      <c r="D842" s="24">
        <v>2464</v>
      </c>
      <c r="E842" s="36">
        <v>6000</v>
      </c>
      <c r="F842" s="36" t="str">
        <f t="shared" si="52"/>
        <v>&gt;500</v>
      </c>
      <c r="G842" s="27">
        <v>0.59</v>
      </c>
      <c r="H842" s="27" t="str">
        <f t="shared" si="53"/>
        <v>&gt;50%</v>
      </c>
      <c r="I842" s="14" t="str">
        <f>IF(G842&lt;0.5,"&lt;50%","&gt;=50%")</f>
        <v>&gt;=50%</v>
      </c>
      <c r="J842" s="21">
        <v>4.0999999999999996</v>
      </c>
      <c r="K842" s="7">
        <v>8866</v>
      </c>
      <c r="L842" s="7">
        <f t="shared" si="54"/>
        <v>2</v>
      </c>
      <c r="M842" s="6" t="s">
        <v>5785</v>
      </c>
      <c r="N842" s="6" t="s">
        <v>5786</v>
      </c>
      <c r="O842" s="6" t="s">
        <v>5787</v>
      </c>
      <c r="P842" s="6" t="s">
        <v>5788</v>
      </c>
      <c r="Q842" s="6" t="str">
        <f>IFERROR(LEFT(C842, FIND("|",C842)-1),C842)</f>
        <v>Home&amp;Kitchen</v>
      </c>
      <c r="R842" s="41">
        <f>E842*K842</f>
        <v>53196000</v>
      </c>
      <c r="S842" s="31">
        <f t="shared" si="55"/>
        <v>36350.6</v>
      </c>
      <c r="T842" s="6" t="str">
        <f>TRIM(RIGHT(C842,LEN(C842)-FIND("@",SUBSTITUTE(C842,"|","@",LEN(C842)-LEN(SUBSTITUTE(C842,"|",""))))))</f>
        <v>MixerGrinders</v>
      </c>
      <c r="U842" s="33">
        <v>6000</v>
      </c>
    </row>
    <row r="843" spans="1:21">
      <c r="A843" s="5" t="s">
        <v>1262</v>
      </c>
      <c r="B843" s="6" t="s">
        <v>1263</v>
      </c>
      <c r="C843" s="6" t="s">
        <v>282</v>
      </c>
      <c r="D843" s="24">
        <v>399</v>
      </c>
      <c r="E843" s="36">
        <v>899</v>
      </c>
      <c r="F843" s="36" t="str">
        <f t="shared" si="52"/>
        <v>&gt;500</v>
      </c>
      <c r="G843" s="27">
        <v>0.56000000000000005</v>
      </c>
      <c r="H843" s="27" t="str">
        <f t="shared" si="53"/>
        <v>&gt;50%</v>
      </c>
      <c r="I843" s="14" t="str">
        <f>IF(G843&lt;0.5,"&lt;50%","&gt;=50%")</f>
        <v>&gt;=50%</v>
      </c>
      <c r="J843" s="21">
        <v>3.4</v>
      </c>
      <c r="K843" s="7">
        <v>431</v>
      </c>
      <c r="L843" s="7">
        <f t="shared" si="54"/>
        <v>1</v>
      </c>
      <c r="M843" s="6" t="s">
        <v>1264</v>
      </c>
      <c r="N843" s="6" t="s">
        <v>1265</v>
      </c>
      <c r="O843" s="6" t="s">
        <v>1266</v>
      </c>
      <c r="P843" s="6" t="s">
        <v>1267</v>
      </c>
      <c r="Q843" s="6" t="str">
        <f>IFERROR(LEFT(C843, FIND("|",C843)-1),C843)</f>
        <v>Electronics</v>
      </c>
      <c r="R843" s="41">
        <f>E843*K843</f>
        <v>387469</v>
      </c>
      <c r="S843" s="31">
        <f t="shared" si="55"/>
        <v>1465.3999999999999</v>
      </c>
      <c r="T843" s="6" t="str">
        <f>TRIM(RIGHT(C843,LEN(C843)-FIND("@",SUBSTITUTE(C843,"|","@",LEN(C843)-LEN(SUBSTITUTE(C843,"|",""))))))</f>
        <v>RemoteControls</v>
      </c>
      <c r="U843" s="33">
        <v>899</v>
      </c>
    </row>
    <row r="844" spans="1:21">
      <c r="A844" s="5" t="s">
        <v>589</v>
      </c>
      <c r="B844" s="6" t="s">
        <v>590</v>
      </c>
      <c r="C844" s="6" t="s">
        <v>13</v>
      </c>
      <c r="D844" s="24">
        <v>299</v>
      </c>
      <c r="E844" s="36">
        <v>999</v>
      </c>
      <c r="F844" s="36" t="str">
        <f t="shared" si="52"/>
        <v>&gt;500</v>
      </c>
      <c r="G844" s="27">
        <v>0.7</v>
      </c>
      <c r="H844" s="27" t="str">
        <f t="shared" si="53"/>
        <v>&gt;50%</v>
      </c>
      <c r="I844" s="14" t="str">
        <f>IF(G844&lt;0.5,"&lt;50%","&gt;=50%")</f>
        <v>&gt;=50%</v>
      </c>
      <c r="J844" s="21">
        <v>4.3</v>
      </c>
      <c r="K844" s="7">
        <v>766</v>
      </c>
      <c r="L844" s="7">
        <f t="shared" si="54"/>
        <v>1</v>
      </c>
      <c r="M844" s="6" t="s">
        <v>591</v>
      </c>
      <c r="N844" s="6" t="s">
        <v>592</v>
      </c>
      <c r="O844" s="6" t="s">
        <v>593</v>
      </c>
      <c r="P844" s="6" t="s">
        <v>594</v>
      </c>
      <c r="Q844" s="6" t="str">
        <f>IFERROR(LEFT(C844, FIND("|",C844)-1),C844)</f>
        <v>Computers&amp;Accessories</v>
      </c>
      <c r="R844" s="41">
        <f>E844*K844</f>
        <v>765234</v>
      </c>
      <c r="S844" s="31">
        <f t="shared" si="55"/>
        <v>3293.7999999999997</v>
      </c>
      <c r="T844" s="6" t="str">
        <f>TRIM(RIGHT(C844,LEN(C844)-FIND("@",SUBSTITUTE(C844,"|","@",LEN(C844)-LEN(SUBSTITUTE(C844,"|",""))))))</f>
        <v>USBCables</v>
      </c>
      <c r="U844" s="33">
        <v>999</v>
      </c>
    </row>
    <row r="845" spans="1:21">
      <c r="A845" s="5" t="s">
        <v>6211</v>
      </c>
      <c r="B845" s="6" t="s">
        <v>6212</v>
      </c>
      <c r="C845" s="6" t="s">
        <v>5478</v>
      </c>
      <c r="D845" s="24">
        <v>1595</v>
      </c>
      <c r="E845" s="36">
        <v>1799</v>
      </c>
      <c r="F845" s="36" t="str">
        <f t="shared" si="52"/>
        <v>&gt;500</v>
      </c>
      <c r="G845" s="27">
        <v>0.11</v>
      </c>
      <c r="H845" s="27" t="str">
        <f t="shared" si="53"/>
        <v>10-25%</v>
      </c>
      <c r="I845" s="14" t="str">
        <f>IF(G845&lt;0.5,"&lt;50%","&gt;=50%")</f>
        <v>&lt;50%</v>
      </c>
      <c r="J845" s="21">
        <v>4</v>
      </c>
      <c r="K845" s="7">
        <v>2877</v>
      </c>
      <c r="L845" s="7">
        <f t="shared" si="54"/>
        <v>2</v>
      </c>
      <c r="M845" s="6" t="s">
        <v>6213</v>
      </c>
      <c r="N845" s="6" t="s">
        <v>6214</v>
      </c>
      <c r="O845" s="6" t="s">
        <v>6215</v>
      </c>
      <c r="P845" s="6" t="s">
        <v>6216</v>
      </c>
      <c r="Q845" s="6" t="str">
        <f>IFERROR(LEFT(C845, FIND("|",C845)-1),C845)</f>
        <v>Home&amp;Kitchen</v>
      </c>
      <c r="R845" s="41">
        <f>E845*K845</f>
        <v>5175723</v>
      </c>
      <c r="S845" s="31">
        <f t="shared" si="55"/>
        <v>11508</v>
      </c>
      <c r="T845" s="6" t="str">
        <f>TRIM(RIGHT(C845,LEN(C845)-FIND("@",SUBSTITUTE(C845,"|","@",LEN(C845)-LEN(SUBSTITUTE(C845,"|",""))))))</f>
        <v>VacuumSealers</v>
      </c>
      <c r="U845" s="33">
        <v>1799</v>
      </c>
    </row>
    <row r="846" spans="1:21">
      <c r="A846" s="5" t="s">
        <v>3773</v>
      </c>
      <c r="B846" s="6" t="s">
        <v>3774</v>
      </c>
      <c r="C846" s="6" t="s">
        <v>2855</v>
      </c>
      <c r="D846" s="24">
        <v>399</v>
      </c>
      <c r="E846" s="36">
        <v>1190</v>
      </c>
      <c r="F846" s="36" t="str">
        <f t="shared" si="52"/>
        <v>&gt;500</v>
      </c>
      <c r="G846" s="27">
        <v>0.66</v>
      </c>
      <c r="H846" s="27" t="str">
        <f t="shared" si="53"/>
        <v>&gt;50%</v>
      </c>
      <c r="I846" s="14" t="str">
        <f>IF(G846&lt;0.5,"&lt;50%","&gt;=50%")</f>
        <v>&gt;=50%</v>
      </c>
      <c r="J846" s="21">
        <v>4.0999999999999996</v>
      </c>
      <c r="K846" s="7">
        <v>2809</v>
      </c>
      <c r="L846" s="7">
        <f t="shared" si="54"/>
        <v>2</v>
      </c>
      <c r="M846" s="6" t="s">
        <v>3775</v>
      </c>
      <c r="N846" s="6" t="s">
        <v>3776</v>
      </c>
      <c r="O846" s="6" t="s">
        <v>3777</v>
      </c>
      <c r="P846" s="6" t="s">
        <v>3778</v>
      </c>
      <c r="Q846" s="6" t="str">
        <f>IFERROR(LEFT(C846, FIND("|",C846)-1),C846)</f>
        <v>Computers&amp;Accessories</v>
      </c>
      <c r="R846" s="41">
        <f>E846*K846</f>
        <v>3342710</v>
      </c>
      <c r="S846" s="31">
        <f t="shared" si="55"/>
        <v>11516.9</v>
      </c>
      <c r="T846" s="6" t="str">
        <f>TRIM(RIGHT(C846,LEN(C846)-FIND("@",SUBSTITUTE(C846,"|","@",LEN(C846)-LEN(SUBSTITUTE(C846,"|",""))))))</f>
        <v>Mice</v>
      </c>
      <c r="U846" s="33">
        <v>1190</v>
      </c>
    </row>
    <row r="847" spans="1:21">
      <c r="A847" s="5" t="s">
        <v>3323</v>
      </c>
      <c r="B847" s="6" t="s">
        <v>3324</v>
      </c>
      <c r="C847" s="6" t="s">
        <v>3325</v>
      </c>
      <c r="D847" s="24">
        <v>599</v>
      </c>
      <c r="E847" s="36">
        <v>899</v>
      </c>
      <c r="F847" s="36" t="str">
        <f t="shared" si="52"/>
        <v>&gt;500</v>
      </c>
      <c r="G847" s="27">
        <v>0.33</v>
      </c>
      <c r="H847" s="27" t="str">
        <f t="shared" si="53"/>
        <v>25-50%</v>
      </c>
      <c r="I847" s="14" t="str">
        <f>IF(G847&lt;0.5,"&lt;50%","&gt;=50%")</f>
        <v>&lt;50%</v>
      </c>
      <c r="J847" s="21">
        <v>4.3</v>
      </c>
      <c r="K847" s="7">
        <v>95116</v>
      </c>
      <c r="L847" s="7">
        <f t="shared" si="54"/>
        <v>2</v>
      </c>
      <c r="M847" s="6" t="s">
        <v>3326</v>
      </c>
      <c r="N847" s="6" t="s">
        <v>3327</v>
      </c>
      <c r="O847" s="6" t="s">
        <v>3328</v>
      </c>
      <c r="P847" s="6" t="s">
        <v>3329</v>
      </c>
      <c r="Q847" s="6" t="str">
        <f>IFERROR(LEFT(C847, FIND("|",C847)-1),C847)</f>
        <v>Computers&amp;Accessories</v>
      </c>
      <c r="R847" s="41">
        <f>E847*K847</f>
        <v>85509284</v>
      </c>
      <c r="S847" s="31">
        <f t="shared" si="55"/>
        <v>408998.8</v>
      </c>
      <c r="T847" s="6" t="str">
        <f>TRIM(RIGHT(C847,LEN(C847)-FIND("@",SUBSTITUTE(C847,"|","@",LEN(C847)-LEN(SUBSTITUTE(C847,"|",""))))))</f>
        <v>BluetoothAdapters</v>
      </c>
      <c r="U847" s="33">
        <v>899</v>
      </c>
    </row>
    <row r="848" spans="1:21">
      <c r="A848" s="5" t="s">
        <v>1434</v>
      </c>
      <c r="B848" s="6" t="s">
        <v>1435</v>
      </c>
      <c r="C848" s="6" t="s">
        <v>282</v>
      </c>
      <c r="D848" s="24">
        <v>349</v>
      </c>
      <c r="E848" s="36">
        <v>999</v>
      </c>
      <c r="F848" s="36" t="str">
        <f t="shared" si="52"/>
        <v>&gt;500</v>
      </c>
      <c r="G848" s="27">
        <v>0.65</v>
      </c>
      <c r="H848" s="27" t="str">
        <f t="shared" si="53"/>
        <v>&gt;50%</v>
      </c>
      <c r="I848" s="14" t="str">
        <f>IF(G848&lt;0.5,"&lt;50%","&gt;=50%")</f>
        <v>&gt;=50%</v>
      </c>
      <c r="J848" s="21">
        <v>4.2</v>
      </c>
      <c r="K848" s="7">
        <v>513</v>
      </c>
      <c r="L848" s="7">
        <f t="shared" si="54"/>
        <v>1</v>
      </c>
      <c r="M848" s="6" t="s">
        <v>1436</v>
      </c>
      <c r="N848" s="6" t="s">
        <v>1437</v>
      </c>
      <c r="O848" s="6" t="s">
        <v>1438</v>
      </c>
      <c r="P848" s="6" t="s">
        <v>1439</v>
      </c>
      <c r="Q848" s="6" t="str">
        <f>IFERROR(LEFT(C848, FIND("|",C848)-1),C848)</f>
        <v>Electronics</v>
      </c>
      <c r="R848" s="41">
        <f>E848*K848</f>
        <v>512487</v>
      </c>
      <c r="S848" s="31">
        <f t="shared" si="55"/>
        <v>2154.6</v>
      </c>
      <c r="T848" s="6" t="str">
        <f>TRIM(RIGHT(C848,LEN(C848)-FIND("@",SUBSTITUTE(C848,"|","@",LEN(C848)-LEN(SUBSTITUTE(C848,"|",""))))))</f>
        <v>RemoteControls</v>
      </c>
      <c r="U848" s="33">
        <v>999</v>
      </c>
    </row>
    <row r="849" spans="1:21">
      <c r="A849" s="5" t="s">
        <v>18</v>
      </c>
      <c r="B849" s="6" t="s">
        <v>19</v>
      </c>
      <c r="C849" s="6" t="s">
        <v>13</v>
      </c>
      <c r="D849" s="24">
        <v>199</v>
      </c>
      <c r="E849" s="36">
        <v>349</v>
      </c>
      <c r="F849" s="36" t="str">
        <f t="shared" si="52"/>
        <v>200-500</v>
      </c>
      <c r="G849" s="27">
        <v>0.43</v>
      </c>
      <c r="H849" s="27" t="str">
        <f t="shared" si="53"/>
        <v>25-50%</v>
      </c>
      <c r="I849" s="14" t="str">
        <f>IF(G849&lt;0.5,"&lt;50%","&gt;=50%")</f>
        <v>&lt;50%</v>
      </c>
      <c r="J849" s="21">
        <v>4</v>
      </c>
      <c r="K849" s="7">
        <v>43994</v>
      </c>
      <c r="L849" s="7">
        <f t="shared" si="54"/>
        <v>2</v>
      </c>
      <c r="M849" s="6" t="s">
        <v>20</v>
      </c>
      <c r="N849" s="6" t="s">
        <v>21</v>
      </c>
      <c r="O849" s="6" t="s">
        <v>22</v>
      </c>
      <c r="P849" s="6" t="s">
        <v>23</v>
      </c>
      <c r="Q849" s="6" t="str">
        <f>IFERROR(LEFT(C849, FIND("|",C849)-1),C849)</f>
        <v>Computers&amp;Accessories</v>
      </c>
      <c r="R849" s="41">
        <f>E849*K849</f>
        <v>15353906</v>
      </c>
      <c r="S849" s="31">
        <f t="shared" si="55"/>
        <v>175976</v>
      </c>
      <c r="T849" s="6" t="str">
        <f>TRIM(RIGHT(C849,LEN(C849)-FIND("@",SUBSTITUTE(C849,"|","@",LEN(C849)-LEN(SUBSTITUTE(C849,"|",""))))))</f>
        <v>USBCables</v>
      </c>
      <c r="U849" s="33">
        <v>349</v>
      </c>
    </row>
    <row r="850" spans="1:21">
      <c r="A850" s="5" t="s">
        <v>2802</v>
      </c>
      <c r="B850" s="6" t="s">
        <v>2803</v>
      </c>
      <c r="C850" s="6" t="s">
        <v>1781</v>
      </c>
      <c r="D850" s="24">
        <v>2499</v>
      </c>
      <c r="E850" s="36">
        <v>2999</v>
      </c>
      <c r="F850" s="36" t="str">
        <f t="shared" si="52"/>
        <v>&gt;500</v>
      </c>
      <c r="G850" s="27">
        <v>0.17</v>
      </c>
      <c r="H850" s="27" t="str">
        <f t="shared" si="53"/>
        <v>10-25%</v>
      </c>
      <c r="I850" s="14" t="str">
        <f>IF(G850&lt;0.5,"&lt;50%","&gt;=50%")</f>
        <v>&lt;50%</v>
      </c>
      <c r="J850" s="21">
        <v>4.0999999999999996</v>
      </c>
      <c r="K850" s="7">
        <v>3156</v>
      </c>
      <c r="L850" s="7">
        <f t="shared" si="54"/>
        <v>2</v>
      </c>
      <c r="M850" s="6" t="s">
        <v>2804</v>
      </c>
      <c r="N850" s="6" t="s">
        <v>2805</v>
      </c>
      <c r="O850" s="6" t="s">
        <v>2806</v>
      </c>
      <c r="P850" s="6" t="s">
        <v>2807</v>
      </c>
      <c r="Q850" s="6" t="str">
        <f>IFERROR(LEFT(C850, FIND("|",C850)-1),C850)</f>
        <v>Electronics</v>
      </c>
      <c r="R850" s="41">
        <f>E850*K850</f>
        <v>9464844</v>
      </c>
      <c r="S850" s="31">
        <f t="shared" si="55"/>
        <v>12939.599999999999</v>
      </c>
      <c r="T850" s="6" t="str">
        <f>TRIM(RIGHT(C850,LEN(C850)-FIND("@",SUBSTITUTE(C850,"|","@",LEN(C850)-LEN(SUBSTITUTE(C850,"|",""))))))</f>
        <v>PowerBanks</v>
      </c>
      <c r="U850" s="33">
        <v>2999</v>
      </c>
    </row>
    <row r="851" spans="1:21">
      <c r="A851" s="5" t="s">
        <v>3803</v>
      </c>
      <c r="B851" s="6" t="s">
        <v>3804</v>
      </c>
      <c r="C851" s="6" t="s">
        <v>1834</v>
      </c>
      <c r="D851" s="24">
        <v>1299</v>
      </c>
      <c r="E851" s="36">
        <v>2999</v>
      </c>
      <c r="F851" s="36" t="str">
        <f t="shared" si="52"/>
        <v>&gt;500</v>
      </c>
      <c r="G851" s="27">
        <v>0.56999999999999995</v>
      </c>
      <c r="H851" s="27" t="str">
        <f t="shared" si="53"/>
        <v>&gt;50%</v>
      </c>
      <c r="I851" s="14" t="str">
        <f>IF(G851&lt;0.5,"&lt;50%","&gt;=50%")</f>
        <v>&gt;=50%</v>
      </c>
      <c r="J851" s="21">
        <v>3.8</v>
      </c>
      <c r="K851" s="7">
        <v>14629</v>
      </c>
      <c r="L851" s="7">
        <f t="shared" si="54"/>
        <v>2</v>
      </c>
      <c r="M851" s="6" t="s">
        <v>3805</v>
      </c>
      <c r="N851" s="6" t="s">
        <v>3806</v>
      </c>
      <c r="O851" s="6" t="s">
        <v>3807</v>
      </c>
      <c r="P851" s="6" t="s">
        <v>3808</v>
      </c>
      <c r="Q851" s="6" t="str">
        <f>IFERROR(LEFT(C851, FIND("|",C851)-1),C851)</f>
        <v>Electronics</v>
      </c>
      <c r="R851" s="41">
        <f>E851*K851</f>
        <v>43872371</v>
      </c>
      <c r="S851" s="31">
        <f t="shared" si="55"/>
        <v>55590.2</v>
      </c>
      <c r="T851" s="6" t="str">
        <f>TRIM(RIGHT(C851,LEN(C851)-FIND("@",SUBSTITUTE(C851,"|","@",LEN(C851)-LEN(SUBSTITUTE(C851,"|",""))))))</f>
        <v>In-Ear</v>
      </c>
      <c r="U851" s="33">
        <v>2999</v>
      </c>
    </row>
    <row r="852" spans="1:21">
      <c r="A852" s="5" t="s">
        <v>6333</v>
      </c>
      <c r="B852" s="6" t="s">
        <v>6334</v>
      </c>
      <c r="C852" s="6" t="s">
        <v>5113</v>
      </c>
      <c r="D852" s="24">
        <v>210</v>
      </c>
      <c r="E852" s="36">
        <v>699</v>
      </c>
      <c r="F852" s="36" t="str">
        <f t="shared" si="52"/>
        <v>&gt;500</v>
      </c>
      <c r="G852" s="27">
        <v>0.7</v>
      </c>
      <c r="H852" s="27" t="str">
        <f t="shared" si="53"/>
        <v>&gt;50%</v>
      </c>
      <c r="I852" s="14" t="str">
        <f>IF(G852&lt;0.5,"&lt;50%","&gt;=50%")</f>
        <v>&gt;=50%</v>
      </c>
      <c r="J852" s="21">
        <v>3.7</v>
      </c>
      <c r="K852" s="7">
        <v>74</v>
      </c>
      <c r="L852" s="7">
        <f t="shared" si="54"/>
        <v>1</v>
      </c>
      <c r="M852" s="6" t="s">
        <v>6335</v>
      </c>
      <c r="N852" s="6" t="s">
        <v>6336</v>
      </c>
      <c r="O852" s="6" t="s">
        <v>6337</v>
      </c>
      <c r="P852" s="6" t="s">
        <v>6338</v>
      </c>
      <c r="Q852" s="6" t="str">
        <f>IFERROR(LEFT(C852, FIND("|",C852)-1),C852)</f>
        <v>Home&amp;Kitchen</v>
      </c>
      <c r="R852" s="41">
        <f>E852*K852</f>
        <v>51726</v>
      </c>
      <c r="S852" s="31">
        <f t="shared" si="55"/>
        <v>273.8</v>
      </c>
      <c r="T852" s="6" t="str">
        <f>TRIM(RIGHT(C852,LEN(C852)-FIND("@",SUBSTITUTE(C852,"|","@",LEN(C852)-LEN(SUBSTITUTE(C852,"|",""))))))</f>
        <v>HandBlenders</v>
      </c>
      <c r="U852" s="33">
        <v>699</v>
      </c>
    </row>
    <row r="853" spans="1:21">
      <c r="A853" s="5" t="s">
        <v>1303</v>
      </c>
      <c r="B853" s="6" t="s">
        <v>1304</v>
      </c>
      <c r="C853" s="6" t="s">
        <v>282</v>
      </c>
      <c r="D853" s="24">
        <v>349</v>
      </c>
      <c r="E853" s="36">
        <v>1999</v>
      </c>
      <c r="F853" s="36" t="str">
        <f t="shared" si="52"/>
        <v>&gt;500</v>
      </c>
      <c r="G853" s="27">
        <v>0.83</v>
      </c>
      <c r="H853" s="27" t="str">
        <f t="shared" si="53"/>
        <v>&gt;50%</v>
      </c>
      <c r="I853" s="14" t="str">
        <f>IF(G853&lt;0.5,"&lt;50%","&gt;=50%")</f>
        <v>&gt;=50%</v>
      </c>
      <c r="J853" s="21">
        <v>3.8</v>
      </c>
      <c r="K853" s="7">
        <v>197</v>
      </c>
      <c r="L853" s="7">
        <f t="shared" si="54"/>
        <v>1</v>
      </c>
      <c r="M853" s="6" t="s">
        <v>1305</v>
      </c>
      <c r="N853" s="6" t="s">
        <v>1306</v>
      </c>
      <c r="O853" s="6" t="s">
        <v>1307</v>
      </c>
      <c r="P853" s="6" t="s">
        <v>1308</v>
      </c>
      <c r="Q853" s="6" t="str">
        <f>IFERROR(LEFT(C853, FIND("|",C853)-1),C853)</f>
        <v>Electronics</v>
      </c>
      <c r="R853" s="41">
        <f>E853*K853</f>
        <v>393803</v>
      </c>
      <c r="S853" s="31">
        <f t="shared" si="55"/>
        <v>748.59999999999991</v>
      </c>
      <c r="T853" s="6" t="str">
        <f>TRIM(RIGHT(C853,LEN(C853)-FIND("@",SUBSTITUTE(C853,"|","@",LEN(C853)-LEN(SUBSTITUTE(C853,"|",""))))))</f>
        <v>RemoteControls</v>
      </c>
      <c r="U853" s="33">
        <v>1999</v>
      </c>
    </row>
    <row r="854" spans="1:21">
      <c r="A854" s="5" t="s">
        <v>4579</v>
      </c>
      <c r="B854" s="6" t="s">
        <v>4580</v>
      </c>
      <c r="C854" s="6" t="s">
        <v>2862</v>
      </c>
      <c r="D854" s="24">
        <v>354</v>
      </c>
      <c r="E854" s="36">
        <v>1500</v>
      </c>
      <c r="F854" s="36" t="str">
        <f t="shared" si="52"/>
        <v>&gt;500</v>
      </c>
      <c r="G854" s="27">
        <v>0.76</v>
      </c>
      <c r="H854" s="27" t="str">
        <f t="shared" si="53"/>
        <v>&gt;50%</v>
      </c>
      <c r="I854" s="14" t="str">
        <f>IF(G854&lt;0.5,"&lt;50%","&gt;=50%")</f>
        <v>&gt;=50%</v>
      </c>
      <c r="J854" s="21">
        <v>4</v>
      </c>
      <c r="K854" s="7">
        <v>1026</v>
      </c>
      <c r="L854" s="7">
        <f t="shared" si="54"/>
        <v>2</v>
      </c>
      <c r="M854" s="6" t="s">
        <v>4581</v>
      </c>
      <c r="N854" s="6" t="s">
        <v>4582</v>
      </c>
      <c r="O854" s="6" t="s">
        <v>4583</v>
      </c>
      <c r="P854" s="6" t="s">
        <v>4584</v>
      </c>
      <c r="Q854" s="6" t="str">
        <f>IFERROR(LEFT(C854, FIND("|",C854)-1),C854)</f>
        <v>Computers&amp;Accessories</v>
      </c>
      <c r="R854" s="41">
        <f>E854*K854</f>
        <v>1539000</v>
      </c>
      <c r="S854" s="31">
        <f t="shared" si="55"/>
        <v>4104</v>
      </c>
      <c r="T854" s="6" t="str">
        <f>TRIM(RIGHT(C854,LEN(C854)-FIND("@",SUBSTITUTE(C854,"|","@",LEN(C854)-LEN(SUBSTITUTE(C854,"|",""))))))</f>
        <v>GraphicTablets</v>
      </c>
      <c r="U854" s="33">
        <v>1500</v>
      </c>
    </row>
    <row r="855" spans="1:21">
      <c r="A855" s="5" t="s">
        <v>2121</v>
      </c>
      <c r="B855" s="6" t="s">
        <v>2122</v>
      </c>
      <c r="C855" s="6" t="s">
        <v>1781</v>
      </c>
      <c r="D855" s="24">
        <v>999</v>
      </c>
      <c r="E855" s="36">
        <v>1599</v>
      </c>
      <c r="F855" s="36" t="str">
        <f t="shared" si="52"/>
        <v>&gt;500</v>
      </c>
      <c r="G855" s="27">
        <v>0.38</v>
      </c>
      <c r="H855" s="27" t="str">
        <f t="shared" si="53"/>
        <v>25-50%</v>
      </c>
      <c r="I855" s="14" t="str">
        <f>IF(G855&lt;0.5,"&lt;50%","&gt;=50%")</f>
        <v>&lt;50%</v>
      </c>
      <c r="J855" s="21">
        <v>4</v>
      </c>
      <c r="K855" s="7">
        <v>7222</v>
      </c>
      <c r="L855" s="7">
        <f t="shared" si="54"/>
        <v>2</v>
      </c>
      <c r="M855" s="6" t="s">
        <v>2123</v>
      </c>
      <c r="N855" s="6" t="s">
        <v>2124</v>
      </c>
      <c r="O855" s="6" t="s">
        <v>2125</v>
      </c>
      <c r="P855" s="6" t="s">
        <v>2126</v>
      </c>
      <c r="Q855" s="6" t="str">
        <f>IFERROR(LEFT(C855, FIND("|",C855)-1),C855)</f>
        <v>Electronics</v>
      </c>
      <c r="R855" s="41">
        <f>E855*K855</f>
        <v>11547978</v>
      </c>
      <c r="S855" s="31">
        <f t="shared" si="55"/>
        <v>28888</v>
      </c>
      <c r="T855" s="6" t="str">
        <f>TRIM(RIGHT(C855,LEN(C855)-FIND("@",SUBSTITUTE(C855,"|","@",LEN(C855)-LEN(SUBSTITUTE(C855,"|",""))))))</f>
        <v>PowerBanks</v>
      </c>
      <c r="U855" s="33">
        <v>1599</v>
      </c>
    </row>
    <row r="856" spans="1:21">
      <c r="A856" s="5" t="s">
        <v>357</v>
      </c>
      <c r="B856" s="6" t="s">
        <v>358</v>
      </c>
      <c r="C856" s="6" t="s">
        <v>13</v>
      </c>
      <c r="D856" s="24">
        <v>139</v>
      </c>
      <c r="E856" s="36">
        <v>999</v>
      </c>
      <c r="F856" s="36" t="str">
        <f t="shared" si="52"/>
        <v>&gt;500</v>
      </c>
      <c r="G856" s="27">
        <v>0.86</v>
      </c>
      <c r="H856" s="27" t="str">
        <f t="shared" si="53"/>
        <v>&gt;50%</v>
      </c>
      <c r="I856" s="14" t="str">
        <f>IF(G856&lt;0.5,"&lt;50%","&gt;=50%")</f>
        <v>&gt;=50%</v>
      </c>
      <c r="J856" s="21">
        <v>4</v>
      </c>
      <c r="K856" s="7">
        <v>1313</v>
      </c>
      <c r="L856" s="7">
        <f t="shared" si="54"/>
        <v>2</v>
      </c>
      <c r="M856" s="6" t="s">
        <v>359</v>
      </c>
      <c r="N856" s="6" t="s">
        <v>360</v>
      </c>
      <c r="O856" s="6" t="s">
        <v>361</v>
      </c>
      <c r="P856" s="6" t="s">
        <v>362</v>
      </c>
      <c r="Q856" s="6" t="str">
        <f>IFERROR(LEFT(C856, FIND("|",C856)-1),C856)</f>
        <v>Computers&amp;Accessories</v>
      </c>
      <c r="R856" s="41">
        <f>E856*K856</f>
        <v>1311687</v>
      </c>
      <c r="S856" s="31">
        <f t="shared" si="55"/>
        <v>5252</v>
      </c>
      <c r="T856" s="6" t="str">
        <f>TRIM(RIGHT(C856,LEN(C856)-FIND("@",SUBSTITUTE(C856,"|","@",LEN(C856)-LEN(SUBSTITUTE(C856,"|",""))))))</f>
        <v>USBCables</v>
      </c>
      <c r="U856" s="33">
        <v>999</v>
      </c>
    </row>
    <row r="857" spans="1:21">
      <c r="A857" s="5" t="s">
        <v>4265</v>
      </c>
      <c r="B857" s="6" t="s">
        <v>4266</v>
      </c>
      <c r="C857" s="6" t="s">
        <v>3090</v>
      </c>
      <c r="D857" s="24">
        <v>115</v>
      </c>
      <c r="E857" s="36">
        <v>999</v>
      </c>
      <c r="F857" s="36" t="str">
        <f t="shared" si="52"/>
        <v>&gt;500</v>
      </c>
      <c r="G857" s="27">
        <v>0.88</v>
      </c>
      <c r="H857" s="27" t="str">
        <f t="shared" si="53"/>
        <v>&gt;50%</v>
      </c>
      <c r="I857" s="14" t="str">
        <f>IF(G857&lt;0.5,"&lt;50%","&gt;=50%")</f>
        <v>&gt;=50%</v>
      </c>
      <c r="J857" s="21">
        <v>3.3</v>
      </c>
      <c r="K857" s="7">
        <v>5692</v>
      </c>
      <c r="L857" s="7">
        <f t="shared" si="54"/>
        <v>2</v>
      </c>
      <c r="M857" s="6" t="s">
        <v>4267</v>
      </c>
      <c r="N857" s="6" t="s">
        <v>4268</v>
      </c>
      <c r="O857" s="6" t="s">
        <v>4269</v>
      </c>
      <c r="P857" s="6" t="s">
        <v>4270</v>
      </c>
      <c r="Q857" s="6" t="str">
        <f>IFERROR(LEFT(C857, FIND("|",C857)-1),C857)</f>
        <v>Computers&amp;Accessories</v>
      </c>
      <c r="R857" s="41">
        <f>E857*K857</f>
        <v>5686308</v>
      </c>
      <c r="S857" s="31">
        <f t="shared" si="55"/>
        <v>18783.599999999999</v>
      </c>
      <c r="T857" s="6" t="str">
        <f>TRIM(RIGHT(C857,LEN(C857)-FIND("@",SUBSTITUTE(C857,"|","@",LEN(C857)-LEN(SUBSTITUTE(C857,"|",""))))))</f>
        <v>DustCovers</v>
      </c>
      <c r="U857" s="33">
        <v>999</v>
      </c>
    </row>
    <row r="858" spans="1:21">
      <c r="A858" s="5" t="s">
        <v>6595</v>
      </c>
      <c r="B858" s="6" t="s">
        <v>6596</v>
      </c>
      <c r="C858" s="6" t="s">
        <v>5029</v>
      </c>
      <c r="D858" s="24">
        <v>1235</v>
      </c>
      <c r="E858" s="36">
        <v>1499</v>
      </c>
      <c r="F858" s="36" t="str">
        <f t="shared" si="52"/>
        <v>&gt;500</v>
      </c>
      <c r="G858" s="27">
        <v>0.18</v>
      </c>
      <c r="H858" s="27" t="str">
        <f t="shared" si="53"/>
        <v>10-25%</v>
      </c>
      <c r="I858" s="14" t="str">
        <f>IF(G858&lt;0.5,"&lt;50%","&gt;=50%")</f>
        <v>&lt;50%</v>
      </c>
      <c r="J858" s="21">
        <v>4.0999999999999996</v>
      </c>
      <c r="K858" s="7">
        <v>203</v>
      </c>
      <c r="L858" s="7">
        <f t="shared" si="54"/>
        <v>1</v>
      </c>
      <c r="M858" s="6" t="s">
        <v>6597</v>
      </c>
      <c r="N858" s="6" t="s">
        <v>6598</v>
      </c>
      <c r="O858" s="6" t="s">
        <v>6599</v>
      </c>
      <c r="P858" s="6" t="s">
        <v>6600</v>
      </c>
      <c r="Q858" s="6" t="str">
        <f>IFERROR(LEFT(C858, FIND("|",C858)-1),C858)</f>
        <v>Home&amp;Kitchen</v>
      </c>
      <c r="R858" s="41">
        <f>E858*K858</f>
        <v>304297</v>
      </c>
      <c r="S858" s="31">
        <f t="shared" si="55"/>
        <v>832.3</v>
      </c>
      <c r="T858" s="6" t="str">
        <f>TRIM(RIGHT(C858,LEN(C858)-FIND("@",SUBSTITUTE(C858,"|","@",LEN(C858)-LEN(SUBSTITUTE(C858,"|",""))))))</f>
        <v>ElectricHeaters</v>
      </c>
      <c r="U858" s="33">
        <v>1499</v>
      </c>
    </row>
    <row r="859" spans="1:21">
      <c r="A859" s="5" t="s">
        <v>673</v>
      </c>
      <c r="B859" s="6" t="s">
        <v>674</v>
      </c>
      <c r="C859" s="6" t="s">
        <v>105</v>
      </c>
      <c r="D859" s="24">
        <v>20990</v>
      </c>
      <c r="E859" s="36">
        <v>44990</v>
      </c>
      <c r="F859" s="36" t="str">
        <f t="shared" si="52"/>
        <v>&gt;500</v>
      </c>
      <c r="G859" s="27">
        <v>0.53</v>
      </c>
      <c r="H859" s="27" t="str">
        <f t="shared" si="53"/>
        <v>&gt;50%</v>
      </c>
      <c r="I859" s="14" t="str">
        <f>IF(G859&lt;0.5,"&lt;50%","&gt;=50%")</f>
        <v>&gt;=50%</v>
      </c>
      <c r="J859" s="21">
        <v>4.0999999999999996</v>
      </c>
      <c r="K859" s="7">
        <v>1259</v>
      </c>
      <c r="L859" s="7">
        <f t="shared" si="54"/>
        <v>2</v>
      </c>
      <c r="M859" s="6" t="s">
        <v>675</v>
      </c>
      <c r="N859" s="6" t="s">
        <v>676</v>
      </c>
      <c r="O859" s="6" t="s">
        <v>677</v>
      </c>
      <c r="P859" s="6" t="s">
        <v>678</v>
      </c>
      <c r="Q859" s="6" t="str">
        <f>IFERROR(LEFT(C859, FIND("|",C859)-1),C859)</f>
        <v>Electronics</v>
      </c>
      <c r="R859" s="41">
        <f>E859*K859</f>
        <v>56642410</v>
      </c>
      <c r="S859" s="31">
        <f t="shared" si="55"/>
        <v>5161.8999999999996</v>
      </c>
      <c r="T859" s="6" t="str">
        <f>TRIM(RIGHT(C859,LEN(C859)-FIND("@",SUBSTITUTE(C859,"|","@",LEN(C859)-LEN(SUBSTITUTE(C859,"|",""))))))</f>
        <v>SmartTelevisions</v>
      </c>
      <c r="U859" s="33">
        <v>44990</v>
      </c>
    </row>
    <row r="860" spans="1:21">
      <c r="A860" s="5" t="s">
        <v>6032</v>
      </c>
      <c r="B860" s="6" t="s">
        <v>6033</v>
      </c>
      <c r="C860" s="6" t="s">
        <v>5029</v>
      </c>
      <c r="D860" s="24">
        <v>649</v>
      </c>
      <c r="E860" s="36">
        <v>999</v>
      </c>
      <c r="F860" s="36" t="str">
        <f t="shared" si="52"/>
        <v>&gt;500</v>
      </c>
      <c r="G860" s="27">
        <v>0.35</v>
      </c>
      <c r="H860" s="27" t="str">
        <f t="shared" si="53"/>
        <v>25-50%</v>
      </c>
      <c r="I860" s="14" t="str">
        <f>IF(G860&lt;0.5,"&lt;50%","&gt;=50%")</f>
        <v>&lt;50%</v>
      </c>
      <c r="J860" s="21">
        <v>3.8</v>
      </c>
      <c r="K860" s="7">
        <v>49</v>
      </c>
      <c r="L860" s="7">
        <f t="shared" si="54"/>
        <v>1</v>
      </c>
      <c r="M860" s="6" t="s">
        <v>6034</v>
      </c>
      <c r="N860" s="6" t="s">
        <v>6035</v>
      </c>
      <c r="O860" s="6" t="s">
        <v>6036</v>
      </c>
      <c r="P860" s="6" t="s">
        <v>6037</v>
      </c>
      <c r="Q860" s="6" t="str">
        <f>IFERROR(LEFT(C860, FIND("|",C860)-1),C860)</f>
        <v>Home&amp;Kitchen</v>
      </c>
      <c r="R860" s="41">
        <f>E860*K860</f>
        <v>48951</v>
      </c>
      <c r="S860" s="31">
        <f t="shared" si="55"/>
        <v>186.2</v>
      </c>
      <c r="T860" s="6" t="str">
        <f>TRIM(RIGHT(C860,LEN(C860)-FIND("@",SUBSTITUTE(C860,"|","@",LEN(C860)-LEN(SUBSTITUTE(C860,"|",""))))))</f>
        <v>ElectricHeaters</v>
      </c>
      <c r="U860" s="33">
        <v>999</v>
      </c>
    </row>
    <row r="861" spans="1:21">
      <c r="A861" s="5" t="s">
        <v>4681</v>
      </c>
      <c r="B861" s="6" t="s">
        <v>4682</v>
      </c>
      <c r="C861" s="6" t="s">
        <v>3682</v>
      </c>
      <c r="D861" s="24">
        <v>300</v>
      </c>
      <c r="E861" s="36">
        <v>300</v>
      </c>
      <c r="F861" s="36" t="str">
        <f t="shared" si="52"/>
        <v>200-500</v>
      </c>
      <c r="G861" s="27">
        <v>0</v>
      </c>
      <c r="H861" s="27" t="str">
        <f t="shared" si="53"/>
        <v>10%</v>
      </c>
      <c r="I861" s="14" t="str">
        <f>IF(G861&lt;0.5,"&lt;50%","&gt;=50%")</f>
        <v>&lt;50%</v>
      </c>
      <c r="J861" s="21">
        <v>4.2</v>
      </c>
      <c r="K861" s="7">
        <v>419</v>
      </c>
      <c r="L861" s="7">
        <f t="shared" si="54"/>
        <v>1</v>
      </c>
      <c r="M861" s="6" t="s">
        <v>4683</v>
      </c>
      <c r="N861" s="6" t="s">
        <v>4684</v>
      </c>
      <c r="O861" s="6" t="s">
        <v>4685</v>
      </c>
      <c r="P861" s="6" t="s">
        <v>4686</v>
      </c>
      <c r="Q861" s="6" t="str">
        <f>IFERROR(LEFT(C861, FIND("|",C861)-1),C861)</f>
        <v>OfficeProducts</v>
      </c>
      <c r="R861" s="41">
        <f>E861*K861</f>
        <v>125700</v>
      </c>
      <c r="S861" s="31">
        <f t="shared" si="55"/>
        <v>1759.8000000000002</v>
      </c>
      <c r="T861" s="6" t="str">
        <f>TRIM(RIGHT(C861,LEN(C861)-FIND("@",SUBSTITUTE(C861,"|","@",LEN(C861)-LEN(SUBSTITUTE(C861,"|",""))))))</f>
        <v>CompositionNotebooks</v>
      </c>
      <c r="U861" s="33">
        <v>300</v>
      </c>
    </row>
    <row r="862" spans="1:21">
      <c r="A862" s="5" t="s">
        <v>4873</v>
      </c>
      <c r="B862" s="6" t="s">
        <v>4874</v>
      </c>
      <c r="C862" s="6" t="s">
        <v>2855</v>
      </c>
      <c r="D862" s="24">
        <v>579</v>
      </c>
      <c r="E862" s="36">
        <v>1090</v>
      </c>
      <c r="F862" s="36" t="str">
        <f t="shared" si="52"/>
        <v>&gt;500</v>
      </c>
      <c r="G862" s="27">
        <v>0.47</v>
      </c>
      <c r="H862" s="27" t="str">
        <f t="shared" si="53"/>
        <v>25-50%</v>
      </c>
      <c r="I862" s="14" t="str">
        <f>IF(G862&lt;0.5,"&lt;50%","&gt;=50%")</f>
        <v>&lt;50%</v>
      </c>
      <c r="J862" s="21">
        <v>4.4000000000000004</v>
      </c>
      <c r="K862" s="7">
        <v>3482</v>
      </c>
      <c r="L862" s="7">
        <f t="shared" si="54"/>
        <v>2</v>
      </c>
      <c r="M862" s="6" t="s">
        <v>4875</v>
      </c>
      <c r="N862" s="6" t="s">
        <v>4876</v>
      </c>
      <c r="O862" s="6" t="s">
        <v>4877</v>
      </c>
      <c r="P862" s="6" t="s">
        <v>4878</v>
      </c>
      <c r="Q862" s="6" t="str">
        <f>IFERROR(LEFT(C862, FIND("|",C862)-1),C862)</f>
        <v>Computers&amp;Accessories</v>
      </c>
      <c r="R862" s="41">
        <f>E862*K862</f>
        <v>3795380</v>
      </c>
      <c r="S862" s="31">
        <f t="shared" si="55"/>
        <v>15320.800000000001</v>
      </c>
      <c r="T862" s="6" t="str">
        <f>TRIM(RIGHT(C862,LEN(C862)-FIND("@",SUBSTITUTE(C862,"|","@",LEN(C862)-LEN(SUBSTITUTE(C862,"|",""))))))</f>
        <v>Mice</v>
      </c>
      <c r="U862" s="33">
        <v>1090</v>
      </c>
    </row>
    <row r="863" spans="1:21">
      <c r="A863" s="5" t="s">
        <v>6253</v>
      </c>
      <c r="B863" s="6" t="s">
        <v>6254</v>
      </c>
      <c r="C863" s="6" t="s">
        <v>5324</v>
      </c>
      <c r="D863" s="24">
        <v>1052</v>
      </c>
      <c r="E863" s="36">
        <v>1790</v>
      </c>
      <c r="F863" s="36" t="str">
        <f t="shared" si="52"/>
        <v>&gt;500</v>
      </c>
      <c r="G863" s="27">
        <v>0.41</v>
      </c>
      <c r="H863" s="27" t="str">
        <f t="shared" si="53"/>
        <v>25-50%</v>
      </c>
      <c r="I863" s="14" t="str">
        <f>IF(G863&lt;0.5,"&lt;50%","&gt;=50%")</f>
        <v>&lt;50%</v>
      </c>
      <c r="J863" s="21">
        <v>4.3</v>
      </c>
      <c r="K863" s="7">
        <v>1404</v>
      </c>
      <c r="L863" s="7">
        <f t="shared" si="54"/>
        <v>2</v>
      </c>
      <c r="M863" s="6" t="s">
        <v>6255</v>
      </c>
      <c r="N863" s="6" t="s">
        <v>6256</v>
      </c>
      <c r="O863" s="6" t="s">
        <v>6257</v>
      </c>
      <c r="P863" s="6" t="s">
        <v>6258</v>
      </c>
      <c r="Q863" s="6" t="str">
        <f>IFERROR(LEFT(C863, FIND("|",C863)-1),C863)</f>
        <v>Home&amp;Kitchen</v>
      </c>
      <c r="R863" s="41">
        <f>E863*K863</f>
        <v>2513160</v>
      </c>
      <c r="S863" s="31">
        <f t="shared" si="55"/>
        <v>6037.2</v>
      </c>
      <c r="T863" s="6" t="str">
        <f>TRIM(RIGHT(C863,LEN(C863)-FIND("@",SUBSTITUTE(C863,"|","@",LEN(C863)-LEN(SUBSTITUTE(C863,"|",""))))))</f>
        <v>EggBoilers</v>
      </c>
      <c r="U863" s="33">
        <v>1790</v>
      </c>
    </row>
    <row r="864" spans="1:21">
      <c r="A864" s="5" t="s">
        <v>1330</v>
      </c>
      <c r="B864" s="6" t="s">
        <v>1331</v>
      </c>
      <c r="C864" s="6" t="s">
        <v>282</v>
      </c>
      <c r="D864" s="24">
        <v>349</v>
      </c>
      <c r="E864" s="36">
        <v>799</v>
      </c>
      <c r="F864" s="36" t="str">
        <f t="shared" si="52"/>
        <v>&gt;500</v>
      </c>
      <c r="G864" s="27">
        <v>0.56000000000000005</v>
      </c>
      <c r="H864" s="27" t="str">
        <f t="shared" si="53"/>
        <v>&gt;50%</v>
      </c>
      <c r="I864" s="14" t="str">
        <f>IF(G864&lt;0.5,"&lt;50%","&gt;=50%")</f>
        <v>&gt;=50%</v>
      </c>
      <c r="J864" s="21">
        <v>3.6</v>
      </c>
      <c r="K864" s="7">
        <v>323</v>
      </c>
      <c r="L864" s="7">
        <f t="shared" si="54"/>
        <v>1</v>
      </c>
      <c r="M864" s="6" t="s">
        <v>1332</v>
      </c>
      <c r="N864" s="6" t="s">
        <v>1333</v>
      </c>
      <c r="O864" s="6" t="s">
        <v>1334</v>
      </c>
      <c r="P864" s="6" t="s">
        <v>1335</v>
      </c>
      <c r="Q864" s="6" t="str">
        <f>IFERROR(LEFT(C864, FIND("|",C864)-1),C864)</f>
        <v>Electronics</v>
      </c>
      <c r="R864" s="41">
        <f>E864*K864</f>
        <v>258077</v>
      </c>
      <c r="S864" s="31">
        <f t="shared" si="55"/>
        <v>1162.8</v>
      </c>
      <c r="T864" s="6" t="str">
        <f>TRIM(RIGHT(C864,LEN(C864)-FIND("@",SUBSTITUTE(C864,"|","@",LEN(C864)-LEN(SUBSTITUTE(C864,"|",""))))))</f>
        <v>RemoteControls</v>
      </c>
      <c r="U864" s="33">
        <v>799</v>
      </c>
    </row>
    <row r="865" spans="1:21">
      <c r="A865" s="5" t="s">
        <v>4867</v>
      </c>
      <c r="B865" s="6" t="s">
        <v>4868</v>
      </c>
      <c r="C865" s="6" t="s">
        <v>2875</v>
      </c>
      <c r="D865" s="24">
        <v>499</v>
      </c>
      <c r="E865" s="36">
        <v>1299</v>
      </c>
      <c r="F865" s="36" t="str">
        <f t="shared" si="52"/>
        <v>&gt;500</v>
      </c>
      <c r="G865" s="27">
        <v>0.62</v>
      </c>
      <c r="H865" s="27" t="str">
        <f t="shared" si="53"/>
        <v>&gt;50%</v>
      </c>
      <c r="I865" s="14" t="str">
        <f>IF(G865&lt;0.5,"&lt;50%","&gt;=50%")</f>
        <v>&gt;=50%</v>
      </c>
      <c r="J865" s="21">
        <v>4.0999999999999996</v>
      </c>
      <c r="K865" s="7">
        <v>2740</v>
      </c>
      <c r="L865" s="7">
        <f t="shared" si="54"/>
        <v>2</v>
      </c>
      <c r="M865" s="6" t="s">
        <v>4869</v>
      </c>
      <c r="N865" s="6" t="s">
        <v>4870</v>
      </c>
      <c r="O865" s="6" t="s">
        <v>4871</v>
      </c>
      <c r="P865" s="6" t="s">
        <v>4872</v>
      </c>
      <c r="Q865" s="6" t="str">
        <f>IFERROR(LEFT(C865, FIND("|",C865)-1),C865)</f>
        <v>Computers&amp;Accessories</v>
      </c>
      <c r="R865" s="41">
        <f>E865*K865</f>
        <v>3559260</v>
      </c>
      <c r="S865" s="31">
        <f t="shared" si="55"/>
        <v>11233.999999999998</v>
      </c>
      <c r="T865" s="6" t="str">
        <f>TRIM(RIGHT(C865,LEN(C865)-FIND("@",SUBSTITUTE(C865,"|","@",LEN(C865)-LEN(SUBSTITUTE(C865,"|",""))))))</f>
        <v>Lapdesks</v>
      </c>
      <c r="U865" s="33">
        <v>1299</v>
      </c>
    </row>
    <row r="866" spans="1:21">
      <c r="A866" s="5" t="s">
        <v>2826</v>
      </c>
      <c r="B866" s="6" t="s">
        <v>2827</v>
      </c>
      <c r="C866" s="6" t="s">
        <v>1957</v>
      </c>
      <c r="D866" s="24">
        <v>139</v>
      </c>
      <c r="E866" s="36">
        <v>499</v>
      </c>
      <c r="F866" s="36" t="str">
        <f t="shared" si="52"/>
        <v>200-500</v>
      </c>
      <c r="G866" s="27">
        <v>0.72</v>
      </c>
      <c r="H866" s="27" t="str">
        <f t="shared" si="53"/>
        <v>&gt;50%</v>
      </c>
      <c r="I866" s="14" t="str">
        <f>IF(G866&lt;0.5,"&lt;50%","&gt;=50%")</f>
        <v>&gt;=50%</v>
      </c>
      <c r="J866" s="21">
        <v>4.2</v>
      </c>
      <c r="K866" s="7">
        <v>4971</v>
      </c>
      <c r="L866" s="7">
        <f t="shared" si="54"/>
        <v>2</v>
      </c>
      <c r="M866" s="6" t="s">
        <v>2828</v>
      </c>
      <c r="N866" s="6" t="s">
        <v>2829</v>
      </c>
      <c r="O866" s="6" t="s">
        <v>2830</v>
      </c>
      <c r="P866" s="6" t="s">
        <v>2831</v>
      </c>
      <c r="Q866" s="6" t="str">
        <f>IFERROR(LEFT(C866, FIND("|",C866)-1),C866)</f>
        <v>Electronics</v>
      </c>
      <c r="R866" s="41">
        <f>E866*K866</f>
        <v>2480529</v>
      </c>
      <c r="S866" s="31">
        <f t="shared" si="55"/>
        <v>20878.2</v>
      </c>
      <c r="T866" s="6" t="str">
        <f>TRIM(RIGHT(C866,LEN(C866)-FIND("@",SUBSTITUTE(C866,"|","@",LEN(C866)-LEN(SUBSTITUTE(C866,"|",""))))))</f>
        <v>OTGAdapters</v>
      </c>
      <c r="U866" s="33">
        <v>499</v>
      </c>
    </row>
    <row r="867" spans="1:21">
      <c r="A867" s="5" t="s">
        <v>2734</v>
      </c>
      <c r="B867" s="6" t="s">
        <v>2735</v>
      </c>
      <c r="C867" s="6" t="s">
        <v>1821</v>
      </c>
      <c r="D867" s="24">
        <v>1055</v>
      </c>
      <c r="E867" s="36">
        <v>1249</v>
      </c>
      <c r="F867" s="36" t="str">
        <f t="shared" si="52"/>
        <v>&gt;500</v>
      </c>
      <c r="G867" s="27">
        <v>0.16</v>
      </c>
      <c r="H867" s="27" t="str">
        <f t="shared" si="53"/>
        <v>10-25%</v>
      </c>
      <c r="I867" s="14" t="str">
        <f>IF(G867&lt;0.5,"&lt;50%","&gt;=50%")</f>
        <v>&lt;50%</v>
      </c>
      <c r="J867" s="21">
        <v>3.8</v>
      </c>
      <c r="K867" s="7">
        <v>2352</v>
      </c>
      <c r="L867" s="7">
        <f t="shared" si="54"/>
        <v>2</v>
      </c>
      <c r="M867" s="6" t="s">
        <v>2736</v>
      </c>
      <c r="N867" s="6" t="s">
        <v>2737</v>
      </c>
      <c r="O867" s="6" t="s">
        <v>2738</v>
      </c>
      <c r="P867" s="6" t="s">
        <v>2739</v>
      </c>
      <c r="Q867" s="6" t="str">
        <f>IFERROR(LEFT(C867, FIND("|",C867)-1),C867)</f>
        <v>Electronics</v>
      </c>
      <c r="R867" s="41">
        <f>E867*K867</f>
        <v>2937648</v>
      </c>
      <c r="S867" s="31">
        <f t="shared" si="55"/>
        <v>8937.6</v>
      </c>
      <c r="T867" s="6" t="str">
        <f>TRIM(RIGHT(C867,LEN(C867)-FIND("@",SUBSTITUTE(C867,"|","@",LEN(C867)-LEN(SUBSTITUTE(C867,"|",""))))))</f>
        <v>BasicMobiles</v>
      </c>
      <c r="U867" s="33">
        <v>1249</v>
      </c>
    </row>
    <row r="868" spans="1:21">
      <c r="A868" s="5" t="s">
        <v>7487</v>
      </c>
      <c r="B868" s="6" t="s">
        <v>7488</v>
      </c>
      <c r="C868" s="6" t="s">
        <v>5692</v>
      </c>
      <c r="D868" s="24">
        <v>231</v>
      </c>
      <c r="E868" s="36">
        <v>260</v>
      </c>
      <c r="F868" s="36" t="str">
        <f t="shared" si="52"/>
        <v>200-500</v>
      </c>
      <c r="G868" s="27">
        <v>0.11</v>
      </c>
      <c r="H868" s="27" t="str">
        <f t="shared" si="53"/>
        <v>10-25%</v>
      </c>
      <c r="I868" s="14" t="str">
        <f>IF(G868&lt;0.5,"&lt;50%","&gt;=50%")</f>
        <v>&lt;50%</v>
      </c>
      <c r="J868" s="21">
        <v>4.0999999999999996</v>
      </c>
      <c r="K868" s="7">
        <v>490</v>
      </c>
      <c r="L868" s="7">
        <f t="shared" si="54"/>
        <v>1</v>
      </c>
      <c r="M868" s="6" t="s">
        <v>7489</v>
      </c>
      <c r="N868" s="6" t="s">
        <v>7490</v>
      </c>
      <c r="O868" s="6" t="s">
        <v>7491</v>
      </c>
      <c r="P868" s="6" t="s">
        <v>7492</v>
      </c>
      <c r="Q868" s="6" t="str">
        <f>IFERROR(LEFT(C868, FIND("|",C868)-1),C868)</f>
        <v>Home&amp;Kitchen</v>
      </c>
      <c r="R868" s="41">
        <f>E868*K868</f>
        <v>127400</v>
      </c>
      <c r="S868" s="31">
        <f t="shared" si="55"/>
        <v>2008.9999999999998</v>
      </c>
      <c r="T868" s="6" t="str">
        <f>TRIM(RIGHT(C868,LEN(C868)-FIND("@",SUBSTITUTE(C868,"|","@",LEN(C868)-LEN(SUBSTITUTE(C868,"|",""))))))</f>
        <v>WaterPurifierAccessories</v>
      </c>
      <c r="U868" s="33">
        <v>260</v>
      </c>
    </row>
    <row r="869" spans="1:21">
      <c r="A869" s="5" t="s">
        <v>3829</v>
      </c>
      <c r="B869" s="6" t="s">
        <v>3830</v>
      </c>
      <c r="C869" s="6" t="s">
        <v>3831</v>
      </c>
      <c r="D869" s="24">
        <v>1699</v>
      </c>
      <c r="E869" s="36">
        <v>3495</v>
      </c>
      <c r="F869" s="36" t="str">
        <f t="shared" si="52"/>
        <v>&gt;500</v>
      </c>
      <c r="G869" s="27">
        <v>0.51</v>
      </c>
      <c r="H869" s="27" t="str">
        <f t="shared" si="53"/>
        <v>&gt;50%</v>
      </c>
      <c r="I869" s="14" t="str">
        <f>IF(G869&lt;0.5,"&lt;50%","&gt;=50%")</f>
        <v>&gt;=50%</v>
      </c>
      <c r="J869" s="21">
        <v>4.0999999999999996</v>
      </c>
      <c r="K869" s="7">
        <v>14371</v>
      </c>
      <c r="L869" s="7">
        <f t="shared" si="54"/>
        <v>2</v>
      </c>
      <c r="M869" s="6" t="s">
        <v>3832</v>
      </c>
      <c r="N869" s="6" t="s">
        <v>3833</v>
      </c>
      <c r="O869" s="6" t="s">
        <v>3834</v>
      </c>
      <c r="P869" s="6" t="s">
        <v>3835</v>
      </c>
      <c r="Q869" s="6" t="str">
        <f>IFERROR(LEFT(C869, FIND("|",C869)-1),C869)</f>
        <v>Electronics</v>
      </c>
      <c r="R869" s="41">
        <f>E869*K869</f>
        <v>50226645</v>
      </c>
      <c r="S869" s="31">
        <f t="shared" si="55"/>
        <v>58921.099999999991</v>
      </c>
      <c r="T869" s="6" t="str">
        <f>TRIM(RIGHT(C869,LEN(C869)-FIND("@",SUBSTITUTE(C869,"|","@",LEN(C869)-LEN(SUBSTITUTE(C869,"|",""))))))</f>
        <v>SelfieLights</v>
      </c>
      <c r="U869" s="33">
        <v>3495</v>
      </c>
    </row>
    <row r="870" spans="1:21">
      <c r="A870" s="5" t="s">
        <v>2600</v>
      </c>
      <c r="B870" s="6" t="s">
        <v>2601</v>
      </c>
      <c r="C870" s="6" t="s">
        <v>1762</v>
      </c>
      <c r="D870" s="24">
        <v>2799</v>
      </c>
      <c r="E870" s="36">
        <v>6499</v>
      </c>
      <c r="F870" s="36" t="str">
        <f t="shared" si="52"/>
        <v>&gt;500</v>
      </c>
      <c r="G870" s="27">
        <v>0.56999999999999995</v>
      </c>
      <c r="H870" s="27" t="str">
        <f t="shared" si="53"/>
        <v>&gt;50%</v>
      </c>
      <c r="I870" s="14" t="str">
        <f>IF(G870&lt;0.5,"&lt;50%","&gt;=50%")</f>
        <v>&gt;=50%</v>
      </c>
      <c r="J870" s="21">
        <v>4.0999999999999996</v>
      </c>
      <c r="K870" s="7">
        <v>38879</v>
      </c>
      <c r="L870" s="7">
        <f t="shared" si="54"/>
        <v>2</v>
      </c>
      <c r="M870" s="6" t="s">
        <v>2602</v>
      </c>
      <c r="N870" s="6" t="s">
        <v>2603</v>
      </c>
      <c r="O870" s="6" t="s">
        <v>2604</v>
      </c>
      <c r="P870" s="6" t="s">
        <v>2605</v>
      </c>
      <c r="Q870" s="6" t="str">
        <f>IFERROR(LEFT(C870, FIND("|",C870)-1),C870)</f>
        <v>Electronics</v>
      </c>
      <c r="R870" s="41">
        <f>E870*K870</f>
        <v>252674621</v>
      </c>
      <c r="S870" s="31">
        <f t="shared" si="55"/>
        <v>159403.9</v>
      </c>
      <c r="T870" s="6" t="str">
        <f>TRIM(RIGHT(C870,LEN(C870)-FIND("@",SUBSTITUTE(C870,"|","@",LEN(C870)-LEN(SUBSTITUTE(C870,"|",""))))))</f>
        <v>SmartWatches</v>
      </c>
      <c r="U870" s="33">
        <v>6499</v>
      </c>
    </row>
    <row r="871" spans="1:21">
      <c r="A871" s="5" t="s">
        <v>4458</v>
      </c>
      <c r="B871" s="6" t="s">
        <v>4459</v>
      </c>
      <c r="C871" s="6" t="s">
        <v>4460</v>
      </c>
      <c r="D871" s="24">
        <v>2649</v>
      </c>
      <c r="E871" s="36">
        <v>3499</v>
      </c>
      <c r="F871" s="36" t="str">
        <f t="shared" si="52"/>
        <v>&gt;500</v>
      </c>
      <c r="G871" s="27">
        <v>0.24</v>
      </c>
      <c r="H871" s="27" t="str">
        <f t="shared" si="53"/>
        <v>10-25%</v>
      </c>
      <c r="I871" s="14" t="str">
        <f>IF(G871&lt;0.5,"&lt;50%","&gt;=50%")</f>
        <v>&lt;50%</v>
      </c>
      <c r="J871" s="21">
        <v>4.5</v>
      </c>
      <c r="K871" s="7">
        <v>1271</v>
      </c>
      <c r="L871" s="7">
        <f t="shared" si="54"/>
        <v>2</v>
      </c>
      <c r="M871" s="6" t="s">
        <v>4461</v>
      </c>
      <c r="N871" s="6" t="s">
        <v>4462</v>
      </c>
      <c r="O871" s="6" t="s">
        <v>4463</v>
      </c>
      <c r="P871" s="6" t="s">
        <v>4464</v>
      </c>
      <c r="Q871" s="6" t="str">
        <f>IFERROR(LEFT(C871, FIND("|",C871)-1),C871)</f>
        <v>Computers&amp;Accessories</v>
      </c>
      <c r="R871" s="41">
        <f>E871*K871</f>
        <v>4447229</v>
      </c>
      <c r="S871" s="31">
        <f t="shared" si="55"/>
        <v>5719.5</v>
      </c>
      <c r="T871" s="6" t="str">
        <f>TRIM(RIGHT(C871,LEN(C871)-FIND("@",SUBSTITUTE(C871,"|","@",LEN(C871)-LEN(SUBSTITUTE(C871,"|",""))))))</f>
        <v>GamingKeyboards</v>
      </c>
      <c r="U871" s="33">
        <v>3499</v>
      </c>
    </row>
    <row r="872" spans="1:21">
      <c r="A872" s="5" t="s">
        <v>1318</v>
      </c>
      <c r="B872" s="6" t="s">
        <v>1319</v>
      </c>
      <c r="C872" s="6" t="s">
        <v>13</v>
      </c>
      <c r="D872" s="24">
        <v>129</v>
      </c>
      <c r="E872" s="36">
        <v>1000</v>
      </c>
      <c r="F872" s="36" t="str">
        <f t="shared" si="52"/>
        <v>&gt;500</v>
      </c>
      <c r="G872" s="27">
        <v>0.87</v>
      </c>
      <c r="H872" s="27" t="str">
        <f t="shared" si="53"/>
        <v>&gt;50%</v>
      </c>
      <c r="I872" s="14" t="str">
        <f>IF(G872&lt;0.5,"&lt;50%","&gt;=50%")</f>
        <v>&gt;=50%</v>
      </c>
      <c r="J872" s="21">
        <v>3.9</v>
      </c>
      <c r="K872" s="7">
        <v>295</v>
      </c>
      <c r="L872" s="7">
        <f t="shared" si="54"/>
        <v>1</v>
      </c>
      <c r="M872" s="6" t="s">
        <v>1320</v>
      </c>
      <c r="N872" s="6" t="s">
        <v>1321</v>
      </c>
      <c r="O872" s="6" t="s">
        <v>1322</v>
      </c>
      <c r="P872" s="6" t="s">
        <v>1323</v>
      </c>
      <c r="Q872" s="6" t="str">
        <f>IFERROR(LEFT(C872, FIND("|",C872)-1),C872)</f>
        <v>Computers&amp;Accessories</v>
      </c>
      <c r="R872" s="41">
        <f>E872*K872</f>
        <v>295000</v>
      </c>
      <c r="S872" s="31">
        <f t="shared" si="55"/>
        <v>1150.5</v>
      </c>
      <c r="T872" s="6" t="str">
        <f>TRIM(RIGHT(C872,LEN(C872)-FIND("@",SUBSTITUTE(C872,"|","@",LEN(C872)-LEN(SUBSTITUTE(C872,"|",""))))))</f>
        <v>USBCables</v>
      </c>
      <c r="U872" s="33">
        <v>1000</v>
      </c>
    </row>
    <row r="873" spans="1:21">
      <c r="A873" s="5" t="s">
        <v>554</v>
      </c>
      <c r="B873" s="6" t="s">
        <v>555</v>
      </c>
      <c r="C873" s="6" t="s">
        <v>282</v>
      </c>
      <c r="D873" s="24">
        <v>349</v>
      </c>
      <c r="E873" s="36">
        <v>1499</v>
      </c>
      <c r="F873" s="36" t="str">
        <f t="shared" si="52"/>
        <v>&gt;500</v>
      </c>
      <c r="G873" s="27">
        <v>0.77</v>
      </c>
      <c r="H873" s="27" t="str">
        <f t="shared" si="53"/>
        <v>&gt;50%</v>
      </c>
      <c r="I873" s="14" t="str">
        <f>IF(G873&lt;0.5,"&lt;50%","&gt;=50%")</f>
        <v>&gt;=50%</v>
      </c>
      <c r="J873" s="21">
        <v>4.3</v>
      </c>
      <c r="K873" s="7">
        <v>4145</v>
      </c>
      <c r="L873" s="7">
        <f t="shared" si="54"/>
        <v>2</v>
      </c>
      <c r="M873" s="6" t="s">
        <v>556</v>
      </c>
      <c r="N873" s="6" t="s">
        <v>557</v>
      </c>
      <c r="O873" s="6" t="s">
        <v>558</v>
      </c>
      <c r="P873" s="6" t="s">
        <v>559</v>
      </c>
      <c r="Q873" s="6" t="str">
        <f>IFERROR(LEFT(C873, FIND("|",C873)-1),C873)</f>
        <v>Electronics</v>
      </c>
      <c r="R873" s="41">
        <f>E873*K873</f>
        <v>6213355</v>
      </c>
      <c r="S873" s="31">
        <f t="shared" si="55"/>
        <v>17823.5</v>
      </c>
      <c r="T873" s="6" t="str">
        <f>TRIM(RIGHT(C873,LEN(C873)-FIND("@",SUBSTITUTE(C873,"|","@",LEN(C873)-LEN(SUBSTITUTE(C873,"|",""))))))</f>
        <v>RemoteControls</v>
      </c>
      <c r="U873" s="33">
        <v>1499</v>
      </c>
    </row>
    <row r="874" spans="1:21">
      <c r="A874" s="5" t="s">
        <v>1073</v>
      </c>
      <c r="B874" s="6" t="s">
        <v>1074</v>
      </c>
      <c r="C874" s="6" t="s">
        <v>282</v>
      </c>
      <c r="D874" s="24">
        <v>349</v>
      </c>
      <c r="E874" s="36">
        <v>999</v>
      </c>
      <c r="F874" s="36" t="str">
        <f t="shared" si="52"/>
        <v>&gt;500</v>
      </c>
      <c r="G874" s="27">
        <v>0.65</v>
      </c>
      <c r="H874" s="27" t="str">
        <f t="shared" si="53"/>
        <v>&gt;50%</v>
      </c>
      <c r="I874" s="14" t="str">
        <f>IF(G874&lt;0.5,"&lt;50%","&gt;=50%")</f>
        <v>&gt;=50%</v>
      </c>
      <c r="J874" s="21">
        <v>4</v>
      </c>
      <c r="K874" s="7">
        <v>839</v>
      </c>
      <c r="L874" s="7">
        <f t="shared" si="54"/>
        <v>1</v>
      </c>
      <c r="M874" s="6" t="s">
        <v>1075</v>
      </c>
      <c r="N874" s="6" t="s">
        <v>1076</v>
      </c>
      <c r="O874" s="6" t="s">
        <v>1077</v>
      </c>
      <c r="P874" s="6" t="s">
        <v>1078</v>
      </c>
      <c r="Q874" s="6" t="str">
        <f>IFERROR(LEFT(C874, FIND("|",C874)-1),C874)</f>
        <v>Electronics</v>
      </c>
      <c r="R874" s="41">
        <f>E874*K874</f>
        <v>838161</v>
      </c>
      <c r="S874" s="31">
        <f t="shared" si="55"/>
        <v>3356</v>
      </c>
      <c r="T874" s="6" t="str">
        <f>TRIM(RIGHT(C874,LEN(C874)-FIND("@",SUBSTITUTE(C874,"|","@",LEN(C874)-LEN(SUBSTITUTE(C874,"|",""))))))</f>
        <v>RemoteControls</v>
      </c>
      <c r="U874" s="33">
        <v>999</v>
      </c>
    </row>
    <row r="875" spans="1:21">
      <c r="A875" s="5" t="s">
        <v>1026</v>
      </c>
      <c r="B875" s="6" t="s">
        <v>1027</v>
      </c>
      <c r="C875" s="6" t="s">
        <v>13</v>
      </c>
      <c r="D875" s="24">
        <v>320</v>
      </c>
      <c r="E875" s="36">
        <v>599</v>
      </c>
      <c r="F875" s="36" t="str">
        <f t="shared" si="52"/>
        <v>&gt;500</v>
      </c>
      <c r="G875" s="27">
        <v>0.47</v>
      </c>
      <c r="H875" s="27" t="str">
        <f t="shared" si="53"/>
        <v>25-50%</v>
      </c>
      <c r="I875" s="14" t="str">
        <f>IF(G875&lt;0.5,"&lt;50%","&gt;=50%")</f>
        <v>&lt;50%</v>
      </c>
      <c r="J875" s="21">
        <v>4.0999999999999996</v>
      </c>
      <c r="K875" s="7">
        <v>491</v>
      </c>
      <c r="L875" s="7">
        <f t="shared" si="54"/>
        <v>1</v>
      </c>
      <c r="M875" s="6" t="s">
        <v>1028</v>
      </c>
      <c r="N875" s="6" t="s">
        <v>1029</v>
      </c>
      <c r="O875" s="6" t="s">
        <v>1030</v>
      </c>
      <c r="P875" s="6" t="s">
        <v>1031</v>
      </c>
      <c r="Q875" s="6" t="str">
        <f>IFERROR(LEFT(C875, FIND("|",C875)-1),C875)</f>
        <v>Computers&amp;Accessories</v>
      </c>
      <c r="R875" s="41">
        <f>E875*K875</f>
        <v>294109</v>
      </c>
      <c r="S875" s="31">
        <f t="shared" si="55"/>
        <v>2013.1</v>
      </c>
      <c r="T875" s="6" t="str">
        <f>TRIM(RIGHT(C875,LEN(C875)-FIND("@",SUBSTITUTE(C875,"|","@",LEN(C875)-LEN(SUBSTITUTE(C875,"|",""))))))</f>
        <v>USBCables</v>
      </c>
      <c r="U875" s="33">
        <v>599</v>
      </c>
    </row>
    <row r="876" spans="1:21">
      <c r="A876" s="5" t="s">
        <v>809</v>
      </c>
      <c r="B876" s="6" t="s">
        <v>810</v>
      </c>
      <c r="C876" s="6" t="s">
        <v>13</v>
      </c>
      <c r="D876" s="24">
        <v>368</v>
      </c>
      <c r="E876" s="36">
        <v>699</v>
      </c>
      <c r="F876" s="36" t="str">
        <f t="shared" si="52"/>
        <v>&gt;500</v>
      </c>
      <c r="G876" s="27">
        <v>0.47</v>
      </c>
      <c r="H876" s="27" t="str">
        <f t="shared" si="53"/>
        <v>25-50%</v>
      </c>
      <c r="I876" s="14" t="str">
        <f>IF(G876&lt;0.5,"&lt;50%","&gt;=50%")</f>
        <v>&lt;50%</v>
      </c>
      <c r="J876" s="21">
        <v>4.2</v>
      </c>
      <c r="K876" s="7">
        <v>387</v>
      </c>
      <c r="L876" s="7">
        <f t="shared" si="54"/>
        <v>1</v>
      </c>
      <c r="M876" s="6" t="s">
        <v>811</v>
      </c>
      <c r="N876" s="6" t="s">
        <v>812</v>
      </c>
      <c r="O876" s="6" t="s">
        <v>813</v>
      </c>
      <c r="P876" s="6" t="s">
        <v>814</v>
      </c>
      <c r="Q876" s="6" t="str">
        <f>IFERROR(LEFT(C876, FIND("|",C876)-1),C876)</f>
        <v>Computers&amp;Accessories</v>
      </c>
      <c r="R876" s="41">
        <f>E876*K876</f>
        <v>270513</v>
      </c>
      <c r="S876" s="31">
        <f t="shared" si="55"/>
        <v>1625.4</v>
      </c>
      <c r="T876" s="6" t="str">
        <f>TRIM(RIGHT(C876,LEN(C876)-FIND("@",SUBSTITUTE(C876,"|","@",LEN(C876)-LEN(SUBSTITUTE(C876,"|",""))))))</f>
        <v>USBCables</v>
      </c>
      <c r="U876" s="33">
        <v>699</v>
      </c>
    </row>
    <row r="877" spans="1:21">
      <c r="A877" s="5" t="s">
        <v>235</v>
      </c>
      <c r="B877" s="6" t="s">
        <v>236</v>
      </c>
      <c r="C877" s="6" t="s">
        <v>13</v>
      </c>
      <c r="D877" s="24">
        <v>970</v>
      </c>
      <c r="E877" s="36">
        <v>1999</v>
      </c>
      <c r="F877" s="36" t="str">
        <f t="shared" si="52"/>
        <v>&gt;500</v>
      </c>
      <c r="G877" s="27">
        <v>0.51</v>
      </c>
      <c r="H877" s="27" t="str">
        <f t="shared" si="53"/>
        <v>&gt;50%</v>
      </c>
      <c r="I877" s="14" t="str">
        <f>IF(G877&lt;0.5,"&lt;50%","&gt;=50%")</f>
        <v>&gt;=50%</v>
      </c>
      <c r="J877" s="21">
        <v>4.2</v>
      </c>
      <c r="K877" s="7">
        <v>462</v>
      </c>
      <c r="L877" s="7">
        <f t="shared" si="54"/>
        <v>1</v>
      </c>
      <c r="M877" s="6" t="s">
        <v>237</v>
      </c>
      <c r="N877" s="6" t="s">
        <v>238</v>
      </c>
      <c r="O877" s="6" t="s">
        <v>239</v>
      </c>
      <c r="P877" s="6" t="s">
        <v>240</v>
      </c>
      <c r="Q877" s="6" t="str">
        <f>IFERROR(LEFT(C877, FIND("|",C877)-1),C877)</f>
        <v>Computers&amp;Accessories</v>
      </c>
      <c r="R877" s="41">
        <f>E877*K877</f>
        <v>923538</v>
      </c>
      <c r="S877" s="31">
        <f t="shared" si="55"/>
        <v>1940.4</v>
      </c>
      <c r="T877" s="6" t="str">
        <f>TRIM(RIGHT(C877,LEN(C877)-FIND("@",SUBSTITUTE(C877,"|","@",LEN(C877)-LEN(SUBSTITUTE(C877,"|",""))))))</f>
        <v>USBCables</v>
      </c>
      <c r="U877" s="33">
        <v>1999</v>
      </c>
    </row>
    <row r="878" spans="1:21">
      <c r="A878" s="5" t="s">
        <v>125</v>
      </c>
      <c r="B878" s="6" t="s">
        <v>126</v>
      </c>
      <c r="C878" s="6" t="s">
        <v>13</v>
      </c>
      <c r="D878" s="24">
        <v>970</v>
      </c>
      <c r="E878" s="36">
        <v>1799</v>
      </c>
      <c r="F878" s="36" t="str">
        <f t="shared" si="52"/>
        <v>&gt;500</v>
      </c>
      <c r="G878" s="27">
        <v>0.46</v>
      </c>
      <c r="H878" s="27" t="str">
        <f t="shared" si="53"/>
        <v>25-50%</v>
      </c>
      <c r="I878" s="14" t="str">
        <f>IF(G878&lt;0.5,"&lt;50%","&gt;=50%")</f>
        <v>&lt;50%</v>
      </c>
      <c r="J878" s="21">
        <v>4.5</v>
      </c>
      <c r="K878" s="7">
        <v>815</v>
      </c>
      <c r="L878" s="7">
        <f t="shared" si="54"/>
        <v>1</v>
      </c>
      <c r="M878" s="6" t="s">
        <v>127</v>
      </c>
      <c r="N878" s="6" t="s">
        <v>128</v>
      </c>
      <c r="O878" s="6" t="s">
        <v>129</v>
      </c>
      <c r="P878" s="6" t="s">
        <v>130</v>
      </c>
      <c r="Q878" s="6" t="str">
        <f>IFERROR(LEFT(C878, FIND("|",C878)-1),C878)</f>
        <v>Computers&amp;Accessories</v>
      </c>
      <c r="R878" s="41">
        <f>E878*K878</f>
        <v>1466185</v>
      </c>
      <c r="S878" s="31">
        <f t="shared" si="55"/>
        <v>3667.5</v>
      </c>
      <c r="T878" s="6" t="str">
        <f>TRIM(RIGHT(C878,LEN(C878)-FIND("@",SUBSTITUTE(C878,"|","@",LEN(C878)-LEN(SUBSTITUTE(C878,"|",""))))))</f>
        <v>USBCables</v>
      </c>
      <c r="U878" s="33">
        <v>1799</v>
      </c>
    </row>
    <row r="879" spans="1:21">
      <c r="A879" s="5" t="s">
        <v>5628</v>
      </c>
      <c r="B879" s="6" t="s">
        <v>5629</v>
      </c>
      <c r="C879" s="6" t="s">
        <v>5029</v>
      </c>
      <c r="D879" s="24">
        <v>1959</v>
      </c>
      <c r="E879" s="36">
        <v>2400</v>
      </c>
      <c r="F879" s="36" t="str">
        <f t="shared" si="52"/>
        <v>&gt;500</v>
      </c>
      <c r="G879" s="27">
        <v>0.18</v>
      </c>
      <c r="H879" s="27" t="str">
        <f t="shared" si="53"/>
        <v>10-25%</v>
      </c>
      <c r="I879" s="14" t="str">
        <f>IF(G879&lt;0.5,"&lt;50%","&gt;=50%")</f>
        <v>&lt;50%</v>
      </c>
      <c r="J879" s="21">
        <v>4</v>
      </c>
      <c r="K879" s="7">
        <v>237</v>
      </c>
      <c r="L879" s="7">
        <f t="shared" si="54"/>
        <v>1</v>
      </c>
      <c r="M879" s="6" t="s">
        <v>5630</v>
      </c>
      <c r="N879" s="6" t="s">
        <v>5631</v>
      </c>
      <c r="O879" s="6" t="s">
        <v>5632</v>
      </c>
      <c r="P879" s="6" t="s">
        <v>5633</v>
      </c>
      <c r="Q879" s="6" t="str">
        <f>IFERROR(LEFT(C879, FIND("|",C879)-1),C879)</f>
        <v>Home&amp;Kitchen</v>
      </c>
      <c r="R879" s="41">
        <f>E879*K879</f>
        <v>568800</v>
      </c>
      <c r="S879" s="31">
        <f t="shared" si="55"/>
        <v>948</v>
      </c>
      <c r="T879" s="6" t="str">
        <f>TRIM(RIGHT(C879,LEN(C879)-FIND("@",SUBSTITUTE(C879,"|","@",LEN(C879)-LEN(SUBSTITUTE(C879,"|",""))))))</f>
        <v>ElectricHeaters</v>
      </c>
      <c r="U879" s="33">
        <v>2400</v>
      </c>
    </row>
    <row r="880" spans="1:21">
      <c r="A880" s="5" t="s">
        <v>5765</v>
      </c>
      <c r="B880" s="6" t="s">
        <v>5766</v>
      </c>
      <c r="C880" s="6" t="s">
        <v>5422</v>
      </c>
      <c r="D880" s="24">
        <v>999</v>
      </c>
      <c r="E880" s="36">
        <v>1499</v>
      </c>
      <c r="F880" s="36" t="str">
        <f t="shared" si="52"/>
        <v>&gt;500</v>
      </c>
      <c r="G880" s="27">
        <v>0.33</v>
      </c>
      <c r="H880" s="27" t="str">
        <f t="shared" si="53"/>
        <v>25-50%</v>
      </c>
      <c r="I880" s="14" t="str">
        <f>IF(G880&lt;0.5,"&lt;50%","&gt;=50%")</f>
        <v>&lt;50%</v>
      </c>
      <c r="J880" s="21">
        <v>4.0999999999999996</v>
      </c>
      <c r="K880" s="7">
        <v>1646</v>
      </c>
      <c r="L880" s="7">
        <f t="shared" si="54"/>
        <v>2</v>
      </c>
      <c r="M880" s="6" t="s">
        <v>5767</v>
      </c>
      <c r="N880" s="6" t="s">
        <v>5768</v>
      </c>
      <c r="O880" s="6" t="s">
        <v>5769</v>
      </c>
      <c r="P880" s="6" t="s">
        <v>5770</v>
      </c>
      <c r="Q880" s="6" t="str">
        <f>IFERROR(LEFT(C880, FIND("|",C880)-1),C880)</f>
        <v>Home&amp;Kitchen</v>
      </c>
      <c r="R880" s="41">
        <f>E880*K880</f>
        <v>2467354</v>
      </c>
      <c r="S880" s="31">
        <f t="shared" si="55"/>
        <v>6748.5999999999995</v>
      </c>
      <c r="T880" s="6" t="str">
        <f>TRIM(RIGHT(C880,LEN(C880)-FIND("@",SUBSTITUTE(C880,"|","@",LEN(C880)-LEN(SUBSTITUTE(C880,"|",""))))))</f>
        <v>MiniFoodProcessors&amp;Choppers</v>
      </c>
      <c r="U880" s="33">
        <v>1499</v>
      </c>
    </row>
    <row r="881" spans="1:21">
      <c r="A881" s="5" t="s">
        <v>191</v>
      </c>
      <c r="B881" s="6" t="s">
        <v>192</v>
      </c>
      <c r="C881" s="6" t="s">
        <v>13</v>
      </c>
      <c r="D881" s="24">
        <v>179</v>
      </c>
      <c r="E881" s="36">
        <v>499</v>
      </c>
      <c r="F881" s="36" t="str">
        <f t="shared" si="52"/>
        <v>200-500</v>
      </c>
      <c r="G881" s="27">
        <v>0.64</v>
      </c>
      <c r="H881" s="27" t="str">
        <f t="shared" si="53"/>
        <v>&gt;50%</v>
      </c>
      <c r="I881" s="14" t="str">
        <f>IF(G881&lt;0.5,"&lt;50%","&gt;=50%")</f>
        <v>&gt;=50%</v>
      </c>
      <c r="J881" s="21">
        <v>4</v>
      </c>
      <c r="K881" s="7">
        <v>1933</v>
      </c>
      <c r="L881" s="7">
        <f t="shared" si="54"/>
        <v>2</v>
      </c>
      <c r="M881" s="6" t="s">
        <v>193</v>
      </c>
      <c r="N881" s="6" t="s">
        <v>194</v>
      </c>
      <c r="O881" s="6" t="s">
        <v>195</v>
      </c>
      <c r="P881" s="6" t="s">
        <v>7735</v>
      </c>
      <c r="Q881" s="6" t="str">
        <f>IFERROR(LEFT(C881, FIND("|",C881)-1),C881)</f>
        <v>Computers&amp;Accessories</v>
      </c>
      <c r="R881" s="41">
        <f>E881*K881</f>
        <v>964567</v>
      </c>
      <c r="S881" s="31">
        <f t="shared" si="55"/>
        <v>7732</v>
      </c>
      <c r="T881" s="6" t="str">
        <f>TRIM(RIGHT(C881,LEN(C881)-FIND("@",SUBSTITUTE(C881,"|","@",LEN(C881)-LEN(SUBSTITUTE(C881,"|",""))))))</f>
        <v>USBCables</v>
      </c>
      <c r="U881" s="33">
        <v>499</v>
      </c>
    </row>
    <row r="882" spans="1:21">
      <c r="A882" s="5" t="s">
        <v>430</v>
      </c>
      <c r="B882" s="6" t="s">
        <v>431</v>
      </c>
      <c r="C882" s="6" t="s">
        <v>13</v>
      </c>
      <c r="D882" s="24">
        <v>199</v>
      </c>
      <c r="E882" s="36">
        <v>499</v>
      </c>
      <c r="F882" s="36" t="str">
        <f t="shared" si="52"/>
        <v>200-500</v>
      </c>
      <c r="G882" s="27">
        <v>0.6</v>
      </c>
      <c r="H882" s="27" t="str">
        <f t="shared" si="53"/>
        <v>&gt;50%</v>
      </c>
      <c r="I882" s="14" t="str">
        <f>IF(G882&lt;0.5,"&lt;50%","&gt;=50%")</f>
        <v>&gt;=50%</v>
      </c>
      <c r="J882" s="21">
        <v>4.0999999999999996</v>
      </c>
      <c r="K882" s="7">
        <v>602</v>
      </c>
      <c r="L882" s="7">
        <f t="shared" si="54"/>
        <v>1</v>
      </c>
      <c r="M882" s="6" t="s">
        <v>432</v>
      </c>
      <c r="N882" s="6" t="s">
        <v>433</v>
      </c>
      <c r="O882" s="6" t="s">
        <v>434</v>
      </c>
      <c r="P882" s="6" t="s">
        <v>435</v>
      </c>
      <c r="Q882" s="6" t="str">
        <f>IFERROR(LEFT(C882, FIND("|",C882)-1),C882)</f>
        <v>Computers&amp;Accessories</v>
      </c>
      <c r="R882" s="41">
        <f>E882*K882</f>
        <v>300398</v>
      </c>
      <c r="S882" s="31">
        <f t="shared" si="55"/>
        <v>2468.1999999999998</v>
      </c>
      <c r="T882" s="6" t="str">
        <f>TRIM(RIGHT(C882,LEN(C882)-FIND("@",SUBSTITUTE(C882,"|","@",LEN(C882)-LEN(SUBSTITUTE(C882,"|",""))))))</f>
        <v>USBCables</v>
      </c>
      <c r="U882" s="33">
        <v>499</v>
      </c>
    </row>
    <row r="883" spans="1:21">
      <c r="A883" s="5" t="s">
        <v>796</v>
      </c>
      <c r="B883" s="6" t="s">
        <v>797</v>
      </c>
      <c r="C883" s="6" t="s">
        <v>13</v>
      </c>
      <c r="D883" s="24">
        <v>499</v>
      </c>
      <c r="E883" s="36">
        <v>899</v>
      </c>
      <c r="F883" s="36" t="str">
        <f t="shared" si="52"/>
        <v>&gt;500</v>
      </c>
      <c r="G883" s="27">
        <v>0.44</v>
      </c>
      <c r="H883" s="27" t="str">
        <f t="shared" si="53"/>
        <v>25-50%</v>
      </c>
      <c r="I883" s="14" t="str">
        <f>IF(G883&lt;0.5,"&lt;50%","&gt;=50%")</f>
        <v>&lt;50%</v>
      </c>
      <c r="J883" s="21">
        <v>4.2</v>
      </c>
      <c r="K883" s="7">
        <v>919</v>
      </c>
      <c r="L883" s="7">
        <f t="shared" si="54"/>
        <v>1</v>
      </c>
      <c r="M883" s="6" t="s">
        <v>798</v>
      </c>
      <c r="N883" s="6" t="s">
        <v>799</v>
      </c>
      <c r="O883" s="6" t="s">
        <v>800</v>
      </c>
      <c r="P883" s="6" t="s">
        <v>801</v>
      </c>
      <c r="Q883" s="6" t="str">
        <f>IFERROR(LEFT(C883, FIND("|",C883)-1),C883)</f>
        <v>Computers&amp;Accessories</v>
      </c>
      <c r="R883" s="41">
        <f>E883*K883</f>
        <v>826181</v>
      </c>
      <c r="S883" s="31">
        <f t="shared" si="55"/>
        <v>3859.8</v>
      </c>
      <c r="T883" s="6" t="str">
        <f>TRIM(RIGHT(C883,LEN(C883)-FIND("@",SUBSTITUTE(C883,"|","@",LEN(C883)-LEN(SUBSTITUTE(C883,"|",""))))))</f>
        <v>USBCables</v>
      </c>
      <c r="U883" s="33">
        <v>899</v>
      </c>
    </row>
    <row r="884" spans="1:21">
      <c r="A884" s="5" t="s">
        <v>2860</v>
      </c>
      <c r="B884" s="6" t="s">
        <v>2861</v>
      </c>
      <c r="C884" s="6" t="s">
        <v>2862</v>
      </c>
      <c r="D884" s="24">
        <v>217</v>
      </c>
      <c r="E884" s="36">
        <v>237</v>
      </c>
      <c r="F884" s="36" t="str">
        <f t="shared" si="52"/>
        <v>200-500</v>
      </c>
      <c r="G884" s="27">
        <v>0.08</v>
      </c>
      <c r="H884" s="27" t="str">
        <f t="shared" si="53"/>
        <v>10%</v>
      </c>
      <c r="I884" s="14" t="str">
        <f>IF(G884&lt;0.5,"&lt;50%","&gt;=50%")</f>
        <v>&lt;50%</v>
      </c>
      <c r="J884" s="21">
        <v>3.8</v>
      </c>
      <c r="K884" s="7">
        <v>7354</v>
      </c>
      <c r="L884" s="7">
        <f t="shared" si="54"/>
        <v>2</v>
      </c>
      <c r="M884" s="6" t="s">
        <v>2863</v>
      </c>
      <c r="N884" s="6" t="s">
        <v>2864</v>
      </c>
      <c r="O884" s="6" t="s">
        <v>2865</v>
      </c>
      <c r="P884" s="6" t="s">
        <v>2866</v>
      </c>
      <c r="Q884" s="6" t="str">
        <f>IFERROR(LEFT(C884, FIND("|",C884)-1),C884)</f>
        <v>Computers&amp;Accessories</v>
      </c>
      <c r="R884" s="41">
        <f>E884*K884</f>
        <v>1742898</v>
      </c>
      <c r="S884" s="31">
        <f t="shared" si="55"/>
        <v>27945.199999999997</v>
      </c>
      <c r="T884" s="6" t="str">
        <f>TRIM(RIGHT(C884,LEN(C884)-FIND("@",SUBSTITUTE(C884,"|","@",LEN(C884)-LEN(SUBSTITUTE(C884,"|",""))))))</f>
        <v>GraphicTablets</v>
      </c>
      <c r="U884" s="33">
        <v>237</v>
      </c>
    </row>
    <row r="885" spans="1:21">
      <c r="A885" s="5" t="s">
        <v>6351</v>
      </c>
      <c r="B885" s="6" t="s">
        <v>6352</v>
      </c>
      <c r="C885" s="6" t="s">
        <v>5229</v>
      </c>
      <c r="D885" s="24">
        <v>7199</v>
      </c>
      <c r="E885" s="36">
        <v>9995</v>
      </c>
      <c r="F885" s="36" t="str">
        <f t="shared" si="52"/>
        <v>&gt;500</v>
      </c>
      <c r="G885" s="27">
        <v>0.28000000000000003</v>
      </c>
      <c r="H885" s="27" t="str">
        <f t="shared" si="53"/>
        <v>25-50%</v>
      </c>
      <c r="I885" s="14" t="str">
        <f>IF(G885&lt;0.5,"&lt;50%","&gt;=50%")</f>
        <v>&lt;50%</v>
      </c>
      <c r="J885" s="21">
        <v>4.4000000000000004</v>
      </c>
      <c r="K885" s="7">
        <v>1964</v>
      </c>
      <c r="L885" s="7">
        <f t="shared" si="54"/>
        <v>2</v>
      </c>
      <c r="M885" s="6" t="s">
        <v>6353</v>
      </c>
      <c r="N885" s="6" t="s">
        <v>6354</v>
      </c>
      <c r="O885" s="6" t="s">
        <v>6355</v>
      </c>
      <c r="P885" s="6" t="s">
        <v>6356</v>
      </c>
      <c r="Q885" s="6" t="str">
        <f>IFERROR(LEFT(C885, FIND("|",C885)-1),C885)</f>
        <v>Home&amp;Kitchen</v>
      </c>
      <c r="R885" s="41">
        <f>E885*K885</f>
        <v>19630180</v>
      </c>
      <c r="S885" s="31">
        <f t="shared" si="55"/>
        <v>8641.6</v>
      </c>
      <c r="T885" s="6" t="str">
        <f>TRIM(RIGHT(C885,LEN(C885)-FIND("@",SUBSTITUTE(C885,"|","@",LEN(C885)-LEN(SUBSTITUTE(C885,"|",""))))))</f>
        <v>AirFryers</v>
      </c>
      <c r="U885" s="33">
        <v>9995</v>
      </c>
    </row>
    <row r="886" spans="1:21">
      <c r="A886" s="5" t="s">
        <v>4493</v>
      </c>
      <c r="B886" s="6" t="s">
        <v>4494</v>
      </c>
      <c r="C886" s="6" t="s">
        <v>3462</v>
      </c>
      <c r="D886" s="24">
        <v>4499</v>
      </c>
      <c r="E886" s="36">
        <v>5999</v>
      </c>
      <c r="F886" s="36" t="str">
        <f t="shared" si="52"/>
        <v>&gt;500</v>
      </c>
      <c r="G886" s="27">
        <v>0.25</v>
      </c>
      <c r="H886" s="27" t="str">
        <f t="shared" si="53"/>
        <v>25-50%</v>
      </c>
      <c r="I886" s="14" t="str">
        <f>IF(G886&lt;0.5,"&lt;50%","&gt;=50%")</f>
        <v>&lt;50%</v>
      </c>
      <c r="J886" s="21">
        <v>4.3</v>
      </c>
      <c r="K886" s="7">
        <v>44696</v>
      </c>
      <c r="L886" s="7">
        <f t="shared" si="54"/>
        <v>2</v>
      </c>
      <c r="M886" s="6" t="s">
        <v>4495</v>
      </c>
      <c r="N886" s="6" t="s">
        <v>4496</v>
      </c>
      <c r="O886" s="6" t="s">
        <v>4497</v>
      </c>
      <c r="P886" s="6" t="s">
        <v>4498</v>
      </c>
      <c r="Q886" s="6" t="str">
        <f>IFERROR(LEFT(C886, FIND("|",C886)-1),C886)</f>
        <v>Electronics</v>
      </c>
      <c r="R886" s="41">
        <f>E886*K886</f>
        <v>268131304</v>
      </c>
      <c r="S886" s="31">
        <f t="shared" si="55"/>
        <v>192192.8</v>
      </c>
      <c r="T886" s="6" t="str">
        <f>TRIM(RIGHT(C886,LEN(C886)-FIND("@",SUBSTITUTE(C886,"|","@",LEN(C886)-LEN(SUBSTITUTE(C886,"|",""))))))</f>
        <v>DomeCameras</v>
      </c>
      <c r="U886" s="33">
        <v>5999</v>
      </c>
    </row>
    <row r="887" spans="1:21">
      <c r="A887" s="5" t="s">
        <v>634</v>
      </c>
      <c r="B887" s="6" t="s">
        <v>635</v>
      </c>
      <c r="C887" s="6" t="s">
        <v>282</v>
      </c>
      <c r="D887" s="24">
        <v>1299</v>
      </c>
      <c r="E887" s="36">
        <v>1999</v>
      </c>
      <c r="F887" s="36" t="str">
        <f t="shared" si="52"/>
        <v>&gt;500</v>
      </c>
      <c r="G887" s="27">
        <v>0.35</v>
      </c>
      <c r="H887" s="27" t="str">
        <f t="shared" si="53"/>
        <v>25-50%</v>
      </c>
      <c r="I887" s="14" t="str">
        <f>IF(G887&lt;0.5,"&lt;50%","&gt;=50%")</f>
        <v>&lt;50%</v>
      </c>
      <c r="J887" s="21">
        <v>3.6</v>
      </c>
      <c r="K887" s="7">
        <v>590</v>
      </c>
      <c r="L887" s="7">
        <f t="shared" si="54"/>
        <v>1</v>
      </c>
      <c r="M887" s="6" t="s">
        <v>636</v>
      </c>
      <c r="N887" s="6" t="s">
        <v>637</v>
      </c>
      <c r="O887" s="6" t="s">
        <v>638</v>
      </c>
      <c r="P887" s="6" t="s">
        <v>639</v>
      </c>
      <c r="Q887" s="6" t="str">
        <f>IFERROR(LEFT(C887, FIND("|",C887)-1),C887)</f>
        <v>Electronics</v>
      </c>
      <c r="R887" s="41">
        <f>E887*K887</f>
        <v>1179410</v>
      </c>
      <c r="S887" s="31">
        <f t="shared" si="55"/>
        <v>2124</v>
      </c>
      <c r="T887" s="6" t="str">
        <f>TRIM(RIGHT(C887,LEN(C887)-FIND("@",SUBSTITUTE(C887,"|","@",LEN(C887)-LEN(SUBSTITUTE(C887,"|",""))))))</f>
        <v>RemoteControls</v>
      </c>
      <c r="U887" s="33">
        <v>1999</v>
      </c>
    </row>
    <row r="888" spans="1:21">
      <c r="A888" s="5" t="s">
        <v>3385</v>
      </c>
      <c r="B888" s="6" t="s">
        <v>3386</v>
      </c>
      <c r="C888" s="6" t="s">
        <v>1762</v>
      </c>
      <c r="D888" s="24">
        <v>12000</v>
      </c>
      <c r="E888" s="36">
        <v>29999</v>
      </c>
      <c r="F888" s="36" t="str">
        <f t="shared" si="52"/>
        <v>&gt;500</v>
      </c>
      <c r="G888" s="27">
        <v>0.6</v>
      </c>
      <c r="H888" s="27" t="str">
        <f t="shared" si="53"/>
        <v>&gt;50%</v>
      </c>
      <c r="I888" s="14" t="str">
        <f>IF(G888&lt;0.5,"&lt;50%","&gt;=50%")</f>
        <v>&gt;=50%</v>
      </c>
      <c r="J888" s="21">
        <v>4.3</v>
      </c>
      <c r="K888" s="7">
        <v>4744</v>
      </c>
      <c r="L888" s="7">
        <f t="shared" si="54"/>
        <v>2</v>
      </c>
      <c r="M888" s="6" t="s">
        <v>3387</v>
      </c>
      <c r="N888" s="6" t="s">
        <v>3388</v>
      </c>
      <c r="O888" s="6" t="s">
        <v>3389</v>
      </c>
      <c r="P888" s="6" t="s">
        <v>3390</v>
      </c>
      <c r="Q888" s="6" t="str">
        <f>IFERROR(LEFT(C888, FIND("|",C888)-1),C888)</f>
        <v>Electronics</v>
      </c>
      <c r="R888" s="41">
        <f>E888*K888</f>
        <v>142315256</v>
      </c>
      <c r="S888" s="31">
        <f t="shared" si="55"/>
        <v>20399.2</v>
      </c>
      <c r="T888" s="6" t="str">
        <f>TRIM(RIGHT(C888,LEN(C888)-FIND("@",SUBSTITUTE(C888,"|","@",LEN(C888)-LEN(SUBSTITUTE(C888,"|",""))))))</f>
        <v>SmartWatches</v>
      </c>
      <c r="U888" s="33">
        <v>29999</v>
      </c>
    </row>
    <row r="889" spans="1:21">
      <c r="A889" s="5" t="s">
        <v>5813</v>
      </c>
      <c r="B889" s="6" t="s">
        <v>5814</v>
      </c>
      <c r="C889" s="6" t="s">
        <v>5134</v>
      </c>
      <c r="D889" s="24">
        <v>2399</v>
      </c>
      <c r="E889" s="36">
        <v>4590</v>
      </c>
      <c r="F889" s="36" t="str">
        <f t="shared" si="52"/>
        <v>&gt;500</v>
      </c>
      <c r="G889" s="27">
        <v>0.48</v>
      </c>
      <c r="H889" s="27" t="str">
        <f t="shared" si="53"/>
        <v>25-50%</v>
      </c>
      <c r="I889" s="14" t="str">
        <f>IF(G889&lt;0.5,"&lt;50%","&gt;=50%")</f>
        <v>&lt;50%</v>
      </c>
      <c r="J889" s="21">
        <v>4.0999999999999996</v>
      </c>
      <c r="K889" s="7">
        <v>444</v>
      </c>
      <c r="L889" s="7">
        <f t="shared" si="54"/>
        <v>1</v>
      </c>
      <c r="M889" s="6" t="s">
        <v>5815</v>
      </c>
      <c r="N889" s="6" t="s">
        <v>5816</v>
      </c>
      <c r="O889" s="6" t="s">
        <v>5817</v>
      </c>
      <c r="P889" s="6" t="s">
        <v>5818</v>
      </c>
      <c r="Q889" s="6" t="str">
        <f>IFERROR(LEFT(C889, FIND("|",C889)-1),C889)</f>
        <v>Home&amp;Kitchen</v>
      </c>
      <c r="R889" s="41">
        <f>E889*K889</f>
        <v>2037960</v>
      </c>
      <c r="S889" s="31">
        <f t="shared" si="55"/>
        <v>1820.3999999999999</v>
      </c>
      <c r="T889" s="6" t="str">
        <f>TRIM(RIGHT(C889,LEN(C889)-FIND("@",SUBSTITUTE(C889,"|","@",LEN(C889)-LEN(SUBSTITUTE(C889,"|",""))))))</f>
        <v>InstantWaterHeaters</v>
      </c>
      <c r="U889" s="33">
        <v>4590</v>
      </c>
    </row>
    <row r="890" spans="1:21">
      <c r="A890" s="5" t="s">
        <v>6576</v>
      </c>
      <c r="B890" s="6" t="s">
        <v>6577</v>
      </c>
      <c r="C890" s="6" t="s">
        <v>5043</v>
      </c>
      <c r="D890" s="24">
        <v>299</v>
      </c>
      <c r="E890" s="36">
        <v>499</v>
      </c>
      <c r="F890" s="36" t="str">
        <f t="shared" si="52"/>
        <v>200-500</v>
      </c>
      <c r="G890" s="27">
        <v>0.4</v>
      </c>
      <c r="H890" s="27" t="str">
        <f t="shared" si="53"/>
        <v>25-50%</v>
      </c>
      <c r="I890" s="14" t="str">
        <f>IF(G890&lt;0.5,"&lt;50%","&gt;=50%")</f>
        <v>&lt;50%</v>
      </c>
      <c r="J890" s="21">
        <v>3.9</v>
      </c>
      <c r="K890" s="7">
        <v>1015</v>
      </c>
      <c r="L890" s="7">
        <f t="shared" si="54"/>
        <v>2</v>
      </c>
      <c r="M890" s="6" t="s">
        <v>6578</v>
      </c>
      <c r="N890" s="6" t="s">
        <v>6579</v>
      </c>
      <c r="O890" s="6" t="s">
        <v>6580</v>
      </c>
      <c r="P890" s="6" t="s">
        <v>6581</v>
      </c>
      <c r="Q890" s="6" t="str">
        <f>IFERROR(LEFT(C890, FIND("|",C890)-1),C890)</f>
        <v>Home&amp;Kitchen</v>
      </c>
      <c r="R890" s="41">
        <f>E890*K890</f>
        <v>506485</v>
      </c>
      <c r="S890" s="31">
        <f t="shared" si="55"/>
        <v>3958.5</v>
      </c>
      <c r="T890" s="6" t="str">
        <f>TRIM(RIGHT(C890,LEN(C890)-FIND("@",SUBSTITUTE(C890,"|","@",LEN(C890)-LEN(SUBSTITUTE(C890,"|",""))))))</f>
        <v>LintShavers</v>
      </c>
      <c r="U890" s="33">
        <v>499</v>
      </c>
    </row>
    <row r="891" spans="1:21">
      <c r="A891" s="5" t="s">
        <v>1724</v>
      </c>
      <c r="B891" s="6" t="s">
        <v>1725</v>
      </c>
      <c r="C891" s="6" t="s">
        <v>105</v>
      </c>
      <c r="D891" s="24">
        <v>10499</v>
      </c>
      <c r="E891" s="36">
        <v>19499</v>
      </c>
      <c r="F891" s="36" t="str">
        <f t="shared" si="52"/>
        <v>&gt;500</v>
      </c>
      <c r="G891" s="27">
        <v>0.46</v>
      </c>
      <c r="H891" s="27" t="str">
        <f t="shared" si="53"/>
        <v>25-50%</v>
      </c>
      <c r="I891" s="14" t="str">
        <f>IF(G891&lt;0.5,"&lt;50%","&gt;=50%")</f>
        <v>&lt;50%</v>
      </c>
      <c r="J891" s="21">
        <v>4.2</v>
      </c>
      <c r="K891" s="7">
        <v>1510</v>
      </c>
      <c r="L891" s="7">
        <f t="shared" si="54"/>
        <v>2</v>
      </c>
      <c r="M891" s="6" t="s">
        <v>1726</v>
      </c>
      <c r="N891" s="6" t="s">
        <v>1612</v>
      </c>
      <c r="O891" s="6" t="s">
        <v>1613</v>
      </c>
      <c r="P891" s="6" t="s">
        <v>1614</v>
      </c>
      <c r="Q891" s="6" t="str">
        <f>IFERROR(LEFT(C891, FIND("|",C891)-1),C891)</f>
        <v>Electronics</v>
      </c>
      <c r="R891" s="41">
        <f>E891*K891</f>
        <v>29443490</v>
      </c>
      <c r="S891" s="31">
        <f t="shared" si="55"/>
        <v>6342</v>
      </c>
      <c r="T891" s="6" t="str">
        <f>TRIM(RIGHT(C891,LEN(C891)-FIND("@",SUBSTITUTE(C891,"|","@",LEN(C891)-LEN(SUBSTITUTE(C891,"|",""))))))</f>
        <v>SmartTelevisions</v>
      </c>
      <c r="U891" s="33">
        <v>19499</v>
      </c>
    </row>
    <row r="892" spans="1:21">
      <c r="A892" s="5" t="s">
        <v>4417</v>
      </c>
      <c r="B892" s="6" t="s">
        <v>4418</v>
      </c>
      <c r="C892" s="6" t="s">
        <v>4419</v>
      </c>
      <c r="D892" s="24">
        <v>349</v>
      </c>
      <c r="E892" s="36">
        <v>999</v>
      </c>
      <c r="F892" s="36" t="str">
        <f t="shared" si="52"/>
        <v>&gt;500</v>
      </c>
      <c r="G892" s="27">
        <v>0.65</v>
      </c>
      <c r="H892" s="27" t="str">
        <f t="shared" si="53"/>
        <v>&gt;50%</v>
      </c>
      <c r="I892" s="14" t="str">
        <f>IF(G892&lt;0.5,"&lt;50%","&gt;=50%")</f>
        <v>&gt;=50%</v>
      </c>
      <c r="J892" s="21">
        <v>3.9</v>
      </c>
      <c r="K892" s="7">
        <v>817</v>
      </c>
      <c r="L892" s="7">
        <f t="shared" si="54"/>
        <v>1</v>
      </c>
      <c r="M892" s="6" t="s">
        <v>4420</v>
      </c>
      <c r="N892" s="6" t="s">
        <v>4421</v>
      </c>
      <c r="O892" s="6" t="s">
        <v>4422</v>
      </c>
      <c r="P892" s="6" t="s">
        <v>4423</v>
      </c>
      <c r="Q892" s="6" t="str">
        <f>IFERROR(LEFT(C892, FIND("|",C892)-1),C892)</f>
        <v>Computers&amp;Accessories</v>
      </c>
      <c r="R892" s="41">
        <f>E892*K892</f>
        <v>816183</v>
      </c>
      <c r="S892" s="31">
        <f t="shared" si="55"/>
        <v>3186.2999999999997</v>
      </c>
      <c r="T892" s="6" t="str">
        <f>TRIM(RIGHT(C892,LEN(C892)-FIND("@",SUBSTITUTE(C892,"|","@",LEN(C892)-LEN(SUBSTITUTE(C892,"|",""))))))</f>
        <v>SATACables</v>
      </c>
      <c r="U892" s="33">
        <v>999</v>
      </c>
    </row>
    <row r="893" spans="1:21">
      <c r="A893" s="5" t="s">
        <v>4959</v>
      </c>
      <c r="B893" s="6" t="s">
        <v>4960</v>
      </c>
      <c r="C893" s="6" t="s">
        <v>4532</v>
      </c>
      <c r="D893" s="24">
        <v>8349</v>
      </c>
      <c r="E893" s="36">
        <v>9625</v>
      </c>
      <c r="F893" s="36" t="str">
        <f t="shared" si="52"/>
        <v>&gt;500</v>
      </c>
      <c r="G893" s="27">
        <v>0.13</v>
      </c>
      <c r="H893" s="27" t="str">
        <f t="shared" si="53"/>
        <v>10-25%</v>
      </c>
      <c r="I893" s="14" t="str">
        <f>IF(G893&lt;0.5,"&lt;50%","&gt;=50%")</f>
        <v>&lt;50%</v>
      </c>
      <c r="J893" s="21">
        <v>3.8</v>
      </c>
      <c r="K893" s="7">
        <v>3652</v>
      </c>
      <c r="L893" s="7">
        <f t="shared" si="54"/>
        <v>2</v>
      </c>
      <c r="M893" s="6" t="s">
        <v>4961</v>
      </c>
      <c r="N893" s="6" t="s">
        <v>4962</v>
      </c>
      <c r="O893" s="6" t="s">
        <v>4963</v>
      </c>
      <c r="P893" s="6" t="s">
        <v>4964</v>
      </c>
      <c r="Q893" s="6" t="str">
        <f>IFERROR(LEFT(C893, FIND("|",C893)-1),C893)</f>
        <v>Computers&amp;Accessories</v>
      </c>
      <c r="R893" s="41">
        <f>E893*K893</f>
        <v>35150500</v>
      </c>
      <c r="S893" s="31">
        <f t="shared" si="55"/>
        <v>13877.599999999999</v>
      </c>
      <c r="T893" s="6" t="str">
        <f>TRIM(RIGHT(C893,LEN(C893)-FIND("@",SUBSTITUTE(C893,"|","@",LEN(C893)-LEN(SUBSTITUTE(C893,"|",""))))))</f>
        <v>InkjetPrinters</v>
      </c>
      <c r="U893" s="33">
        <v>9625</v>
      </c>
    </row>
    <row r="894" spans="1:21">
      <c r="A894" s="5" t="s">
        <v>1389</v>
      </c>
      <c r="B894" s="6" t="s">
        <v>1390</v>
      </c>
      <c r="C894" s="6" t="s">
        <v>282</v>
      </c>
      <c r="D894" s="24">
        <v>790</v>
      </c>
      <c r="E894" s="36">
        <v>1999</v>
      </c>
      <c r="F894" s="36" t="str">
        <f t="shared" si="52"/>
        <v>&gt;500</v>
      </c>
      <c r="G894" s="27">
        <v>0.6</v>
      </c>
      <c r="H894" s="27" t="str">
        <f t="shared" si="53"/>
        <v>&gt;50%</v>
      </c>
      <c r="I894" s="14" t="str">
        <f>IF(G894&lt;0.5,"&lt;50%","&gt;=50%")</f>
        <v>&gt;=50%</v>
      </c>
      <c r="J894" s="21">
        <v>3</v>
      </c>
      <c r="K894" s="7">
        <v>103</v>
      </c>
      <c r="L894" s="7">
        <f t="shared" si="54"/>
        <v>1</v>
      </c>
      <c r="M894" s="6" t="s">
        <v>1391</v>
      </c>
      <c r="N894" s="6" t="s">
        <v>1392</v>
      </c>
      <c r="O894" s="6" t="s">
        <v>1393</v>
      </c>
      <c r="P894" s="6" t="s">
        <v>1394</v>
      </c>
      <c r="Q894" s="6" t="str">
        <f>IFERROR(LEFT(C894, FIND("|",C894)-1),C894)</f>
        <v>Electronics</v>
      </c>
      <c r="R894" s="41">
        <f>E894*K894</f>
        <v>205897</v>
      </c>
      <c r="S894" s="31">
        <f t="shared" si="55"/>
        <v>309</v>
      </c>
      <c r="T894" s="6" t="str">
        <f>TRIM(RIGHT(C894,LEN(C894)-FIND("@",SUBSTITUTE(C894,"|","@",LEN(C894)-LEN(SUBSTITUTE(C894,"|",""))))))</f>
        <v>RemoteControls</v>
      </c>
      <c r="U894" s="33">
        <v>1999</v>
      </c>
    </row>
    <row r="895" spans="1:21">
      <c r="A895" s="5" t="s">
        <v>5945</v>
      </c>
      <c r="B895" s="6" t="s">
        <v>5946</v>
      </c>
      <c r="C895" s="6" t="s">
        <v>5422</v>
      </c>
      <c r="D895" s="24">
        <v>1414</v>
      </c>
      <c r="E895" s="36">
        <v>2799</v>
      </c>
      <c r="F895" s="36" t="str">
        <f t="shared" si="52"/>
        <v>&gt;500</v>
      </c>
      <c r="G895" s="27">
        <v>0.49</v>
      </c>
      <c r="H895" s="27" t="str">
        <f t="shared" si="53"/>
        <v>25-50%</v>
      </c>
      <c r="I895" s="14" t="str">
        <f>IF(G895&lt;0.5,"&lt;50%","&gt;=50%")</f>
        <v>&lt;50%</v>
      </c>
      <c r="J895" s="21">
        <v>4</v>
      </c>
      <c r="K895" s="7">
        <v>1498</v>
      </c>
      <c r="L895" s="7">
        <f t="shared" si="54"/>
        <v>2</v>
      </c>
      <c r="M895" s="6" t="s">
        <v>5947</v>
      </c>
      <c r="N895" s="6" t="s">
        <v>5948</v>
      </c>
      <c r="O895" s="6" t="s">
        <v>5949</v>
      </c>
      <c r="P895" s="6" t="s">
        <v>5950</v>
      </c>
      <c r="Q895" s="6" t="str">
        <f>IFERROR(LEFT(C895, FIND("|",C895)-1),C895)</f>
        <v>Home&amp;Kitchen</v>
      </c>
      <c r="R895" s="41">
        <f>E895*K895</f>
        <v>4192902</v>
      </c>
      <c r="S895" s="31">
        <f t="shared" si="55"/>
        <v>5992</v>
      </c>
      <c r="T895" s="6" t="str">
        <f>TRIM(RIGHT(C895,LEN(C895)-FIND("@",SUBSTITUTE(C895,"|","@",LEN(C895)-LEN(SUBSTITUTE(C895,"|",""))))))</f>
        <v>MiniFoodProcessors&amp;Choppers</v>
      </c>
      <c r="U895" s="33">
        <v>2799</v>
      </c>
    </row>
    <row r="896" spans="1:21">
      <c r="A896" s="5" t="s">
        <v>137</v>
      </c>
      <c r="B896" s="6" t="s">
        <v>138</v>
      </c>
      <c r="C896" s="6" t="s">
        <v>105</v>
      </c>
      <c r="D896" s="24">
        <v>13490</v>
      </c>
      <c r="E896" s="36">
        <v>22900</v>
      </c>
      <c r="F896" s="36" t="str">
        <f t="shared" si="52"/>
        <v>&gt;500</v>
      </c>
      <c r="G896" s="27">
        <v>0.41</v>
      </c>
      <c r="H896" s="27" t="str">
        <f t="shared" si="53"/>
        <v>25-50%</v>
      </c>
      <c r="I896" s="14" t="str">
        <f>IF(G896&lt;0.5,"&lt;50%","&gt;=50%")</f>
        <v>&lt;50%</v>
      </c>
      <c r="J896" s="21">
        <v>4.3</v>
      </c>
      <c r="K896" s="7">
        <v>16299</v>
      </c>
      <c r="L896" s="7">
        <f t="shared" si="54"/>
        <v>2</v>
      </c>
      <c r="M896" s="6" t="s">
        <v>139</v>
      </c>
      <c r="N896" s="6" t="s">
        <v>140</v>
      </c>
      <c r="O896" s="6" t="s">
        <v>141</v>
      </c>
      <c r="P896" s="6" t="s">
        <v>142</v>
      </c>
      <c r="Q896" s="6" t="str">
        <f>IFERROR(LEFT(C896, FIND("|",C896)-1),C896)</f>
        <v>Electronics</v>
      </c>
      <c r="R896" s="41">
        <f>E896*K896</f>
        <v>373247100</v>
      </c>
      <c r="S896" s="31">
        <f t="shared" si="55"/>
        <v>70085.7</v>
      </c>
      <c r="T896" s="6" t="str">
        <f>TRIM(RIGHT(C896,LEN(C896)-FIND("@",SUBSTITUTE(C896,"|","@",LEN(C896)-LEN(SUBSTITUTE(C896,"|",""))))))</f>
        <v>SmartTelevisions</v>
      </c>
      <c r="U896" s="33">
        <v>22900</v>
      </c>
    </row>
    <row r="897" spans="1:21">
      <c r="A897" s="5" t="s">
        <v>604</v>
      </c>
      <c r="B897" s="6" t="s">
        <v>605</v>
      </c>
      <c r="C897" s="6" t="s">
        <v>310</v>
      </c>
      <c r="D897" s="24">
        <v>7390</v>
      </c>
      <c r="E897" s="36">
        <v>20000</v>
      </c>
      <c r="F897" s="36" t="str">
        <f t="shared" si="52"/>
        <v>&gt;500</v>
      </c>
      <c r="G897" s="27">
        <v>0.63</v>
      </c>
      <c r="H897" s="27" t="str">
        <f t="shared" si="53"/>
        <v>&gt;50%</v>
      </c>
      <c r="I897" s="14" t="str">
        <f>IF(G897&lt;0.5,"&lt;50%","&gt;=50%")</f>
        <v>&gt;=50%</v>
      </c>
      <c r="J897" s="21">
        <v>4.0999999999999996</v>
      </c>
      <c r="K897" s="7">
        <v>2581</v>
      </c>
      <c r="L897" s="7">
        <f t="shared" si="54"/>
        <v>2</v>
      </c>
      <c r="M897" s="6" t="s">
        <v>606</v>
      </c>
      <c r="N897" s="6" t="s">
        <v>607</v>
      </c>
      <c r="O897" s="6" t="s">
        <v>608</v>
      </c>
      <c r="P897" s="6" t="s">
        <v>609</v>
      </c>
      <c r="Q897" s="6" t="str">
        <f>IFERROR(LEFT(C897, FIND("|",C897)-1),C897)</f>
        <v>Electronics</v>
      </c>
      <c r="R897" s="41">
        <f>E897*K897</f>
        <v>51620000</v>
      </c>
      <c r="S897" s="31">
        <f t="shared" si="55"/>
        <v>10582.099999999999</v>
      </c>
      <c r="T897" s="6" t="str">
        <f>TRIM(RIGHT(C897,LEN(C897)-FIND("@",SUBSTITUTE(C897,"|","@",LEN(C897)-LEN(SUBSTITUTE(C897,"|",""))))))</f>
        <v>StandardTelevisions</v>
      </c>
      <c r="U897" s="33">
        <v>20000</v>
      </c>
    </row>
    <row r="898" spans="1:21">
      <c r="A898" s="5" t="s">
        <v>369</v>
      </c>
      <c r="B898" s="6" t="s">
        <v>370</v>
      </c>
      <c r="C898" s="6" t="s">
        <v>105</v>
      </c>
      <c r="D898" s="24">
        <v>13999</v>
      </c>
      <c r="E898" s="36">
        <v>24999</v>
      </c>
      <c r="F898" s="36" t="str">
        <f t="shared" ref="F898:F961" si="56">IF(E898&lt;200,"&lt;200",IF(E898&lt;=500,"200-500","&gt;500"))</f>
        <v>&gt;500</v>
      </c>
      <c r="G898" s="27">
        <v>0.44</v>
      </c>
      <c r="H898" s="27" t="str">
        <f t="shared" ref="H898:H961" si="57">IF(G898&lt;10%,"10%", IF(G898&lt;25%,"10-25%", IF(G898&lt;50%,"25-50%","&gt;50%")))</f>
        <v>25-50%</v>
      </c>
      <c r="I898" s="14" t="str">
        <f>IF(G898&lt;0.5,"&lt;50%","&gt;=50%")</f>
        <v>&lt;50%</v>
      </c>
      <c r="J898" s="21">
        <v>4.2</v>
      </c>
      <c r="K898" s="7">
        <v>45238</v>
      </c>
      <c r="L898" s="7">
        <f t="shared" ref="L898:L961" si="58">IF(K898&lt;1000, 1, 2)</f>
        <v>2</v>
      </c>
      <c r="M898" s="6" t="s">
        <v>371</v>
      </c>
      <c r="N898" s="6" t="s">
        <v>372</v>
      </c>
      <c r="O898" s="6" t="s">
        <v>373</v>
      </c>
      <c r="P898" s="6" t="s">
        <v>374</v>
      </c>
      <c r="Q898" s="6" t="str">
        <f>IFERROR(LEFT(C898, FIND("|",C898)-1),C898)</f>
        <v>Electronics</v>
      </c>
      <c r="R898" s="41">
        <f>E898*K898</f>
        <v>1130904762</v>
      </c>
      <c r="S898" s="31">
        <f t="shared" ref="S898:S961" si="59">J898*K898</f>
        <v>189999.6</v>
      </c>
      <c r="T898" s="6" t="str">
        <f>TRIM(RIGHT(C898,LEN(C898)-FIND("@",SUBSTITUTE(C898,"|","@",LEN(C898)-LEN(SUBSTITUTE(C898,"|",""))))))</f>
        <v>SmartTelevisions</v>
      </c>
      <c r="U898" s="33">
        <v>24999</v>
      </c>
    </row>
    <row r="899" spans="1:21">
      <c r="A899" s="5" t="s">
        <v>1980</v>
      </c>
      <c r="B899" s="6" t="s">
        <v>1981</v>
      </c>
      <c r="C899" s="6" t="s">
        <v>1859</v>
      </c>
      <c r="D899" s="24">
        <v>873</v>
      </c>
      <c r="E899" s="36">
        <v>1699</v>
      </c>
      <c r="F899" s="36" t="str">
        <f t="shared" si="56"/>
        <v>&gt;500</v>
      </c>
      <c r="G899" s="27">
        <v>0.49</v>
      </c>
      <c r="H899" s="27" t="str">
        <f t="shared" si="57"/>
        <v>25-50%</v>
      </c>
      <c r="I899" s="14" t="str">
        <f>IF(G899&lt;0.5,"&lt;50%","&gt;=50%")</f>
        <v>&lt;50%</v>
      </c>
      <c r="J899" s="21">
        <v>4.4000000000000004</v>
      </c>
      <c r="K899" s="7">
        <v>1680</v>
      </c>
      <c r="L899" s="7">
        <f t="shared" si="58"/>
        <v>2</v>
      </c>
      <c r="M899" s="6" t="s">
        <v>1982</v>
      </c>
      <c r="N899" s="6" t="s">
        <v>1983</v>
      </c>
      <c r="O899" s="6" t="s">
        <v>1984</v>
      </c>
      <c r="P899" s="6" t="s">
        <v>1985</v>
      </c>
      <c r="Q899" s="6" t="str">
        <f>IFERROR(LEFT(C899, FIND("|",C899)-1),C899)</f>
        <v>Electronics</v>
      </c>
      <c r="R899" s="41">
        <f>E899*K899</f>
        <v>2854320</v>
      </c>
      <c r="S899" s="31">
        <f t="shared" si="59"/>
        <v>7392.0000000000009</v>
      </c>
      <c r="T899" s="6" t="str">
        <f>TRIM(RIGHT(C899,LEN(C899)-FIND("@",SUBSTITUTE(C899,"|","@",LEN(C899)-LEN(SUBSTITUTE(C899,"|",""))))))</f>
        <v>AutomobileChargers</v>
      </c>
      <c r="U899" s="33">
        <v>1699</v>
      </c>
    </row>
    <row r="900" spans="1:21">
      <c r="A900" s="5" t="s">
        <v>7310</v>
      </c>
      <c r="B900" s="6" t="s">
        <v>7311</v>
      </c>
      <c r="C900" s="6" t="s">
        <v>6113</v>
      </c>
      <c r="D900" s="24">
        <v>85</v>
      </c>
      <c r="E900" s="36">
        <v>199</v>
      </c>
      <c r="F900" s="36" t="str">
        <f t="shared" si="56"/>
        <v>&lt;200</v>
      </c>
      <c r="G900" s="27">
        <v>0.56999999999999995</v>
      </c>
      <c r="H900" s="27" t="str">
        <f t="shared" si="57"/>
        <v>&gt;50%</v>
      </c>
      <c r="I900" s="14" t="str">
        <f>IF(G900&lt;0.5,"&lt;50%","&gt;=50%")</f>
        <v>&gt;=50%</v>
      </c>
      <c r="J900" s="21">
        <v>4.0999999999999996</v>
      </c>
      <c r="K900" s="7">
        <v>212</v>
      </c>
      <c r="L900" s="7">
        <f t="shared" si="58"/>
        <v>1</v>
      </c>
      <c r="M900" s="6" t="s">
        <v>7312</v>
      </c>
      <c r="N900" s="6" t="s">
        <v>7313</v>
      </c>
      <c r="O900" s="6" t="s">
        <v>7314</v>
      </c>
      <c r="P900" s="6" t="s">
        <v>7315</v>
      </c>
      <c r="Q900" s="6" t="str">
        <f>IFERROR(LEFT(C900, FIND("|",C900)-1),C900)</f>
        <v>Home&amp;Kitchen</v>
      </c>
      <c r="R900" s="41">
        <f>E900*K900</f>
        <v>42188</v>
      </c>
      <c r="S900" s="31">
        <f t="shared" si="59"/>
        <v>869.19999999999993</v>
      </c>
      <c r="T900" s="6" t="str">
        <f>TRIM(RIGHT(C900,LEN(C900)-FIND("@",SUBSTITUTE(C900,"|","@",LEN(C900)-LEN(SUBSTITUTE(C900,"|",""))))))</f>
        <v>SprayBottles</v>
      </c>
      <c r="U900" s="33">
        <v>199</v>
      </c>
    </row>
    <row r="901" spans="1:21">
      <c r="A901" s="5" t="s">
        <v>2218</v>
      </c>
      <c r="B901" s="6" t="s">
        <v>2219</v>
      </c>
      <c r="C901" s="6" t="s">
        <v>1788</v>
      </c>
      <c r="D901" s="24">
        <v>7499</v>
      </c>
      <c r="E901" s="36">
        <v>7999</v>
      </c>
      <c r="F901" s="36" t="str">
        <f t="shared" si="56"/>
        <v>&gt;500</v>
      </c>
      <c r="G901" s="27">
        <v>0.06</v>
      </c>
      <c r="H901" s="27" t="str">
        <f t="shared" si="57"/>
        <v>10%</v>
      </c>
      <c r="I901" s="14" t="str">
        <f>IF(G901&lt;0.5,"&lt;50%","&gt;=50%")</f>
        <v>&lt;50%</v>
      </c>
      <c r="J901" s="21">
        <v>4</v>
      </c>
      <c r="K901" s="7">
        <v>30907</v>
      </c>
      <c r="L901" s="7">
        <f t="shared" si="58"/>
        <v>2</v>
      </c>
      <c r="M901" s="6" t="s">
        <v>2220</v>
      </c>
      <c r="N901" s="6" t="s">
        <v>2221</v>
      </c>
      <c r="O901" s="6" t="s">
        <v>2222</v>
      </c>
      <c r="P901" s="6" t="s">
        <v>2223</v>
      </c>
      <c r="Q901" s="6" t="str">
        <f>IFERROR(LEFT(C901, FIND("|",C901)-1),C901)</f>
        <v>Electronics</v>
      </c>
      <c r="R901" s="41">
        <f>E901*K901</f>
        <v>247225093</v>
      </c>
      <c r="S901" s="31">
        <f t="shared" si="59"/>
        <v>123628</v>
      </c>
      <c r="T901" s="6" t="str">
        <f>TRIM(RIGHT(C901,LEN(C901)-FIND("@",SUBSTITUTE(C901,"|","@",LEN(C901)-LEN(SUBSTITUTE(C901,"|",""))))))</f>
        <v>Smartphones</v>
      </c>
      <c r="U901" s="33">
        <v>7999</v>
      </c>
    </row>
    <row r="902" spans="1:21">
      <c r="A902" s="5" t="s">
        <v>7456</v>
      </c>
      <c r="B902" s="6" t="s">
        <v>7457</v>
      </c>
      <c r="C902" s="6" t="s">
        <v>5324</v>
      </c>
      <c r="D902" s="24">
        <v>1624</v>
      </c>
      <c r="E902" s="36">
        <v>2495</v>
      </c>
      <c r="F902" s="36" t="str">
        <f t="shared" si="56"/>
        <v>&gt;500</v>
      </c>
      <c r="G902" s="27">
        <v>0.35</v>
      </c>
      <c r="H902" s="27" t="str">
        <f t="shared" si="57"/>
        <v>25-50%</v>
      </c>
      <c r="I902" s="14" t="str">
        <f>IF(G902&lt;0.5,"&lt;50%","&gt;=50%")</f>
        <v>&lt;50%</v>
      </c>
      <c r="J902" s="21">
        <v>4.0999999999999996</v>
      </c>
      <c r="K902" s="7">
        <v>827</v>
      </c>
      <c r="L902" s="7">
        <f t="shared" si="58"/>
        <v>1</v>
      </c>
      <c r="M902" s="6" t="s">
        <v>7458</v>
      </c>
      <c r="N902" s="6" t="s">
        <v>7459</v>
      </c>
      <c r="O902" s="6" t="s">
        <v>7460</v>
      </c>
      <c r="P902" s="6" t="s">
        <v>7461</v>
      </c>
      <c r="Q902" s="6" t="str">
        <f>IFERROR(LEFT(C902, FIND("|",C902)-1),C902)</f>
        <v>Home&amp;Kitchen</v>
      </c>
      <c r="R902" s="41">
        <f>E902*K902</f>
        <v>2063365</v>
      </c>
      <c r="S902" s="31">
        <f t="shared" si="59"/>
        <v>3390.7</v>
      </c>
      <c r="T902" s="6" t="str">
        <f>TRIM(RIGHT(C902,LEN(C902)-FIND("@",SUBSTITUTE(C902,"|","@",LEN(C902)-LEN(SUBSTITUTE(C902,"|",""))))))</f>
        <v>EggBoilers</v>
      </c>
      <c r="U902" s="33">
        <v>2495</v>
      </c>
    </row>
    <row r="903" spans="1:21">
      <c r="A903" s="5" t="s">
        <v>5957</v>
      </c>
      <c r="B903" s="6" t="s">
        <v>5958</v>
      </c>
      <c r="C903" s="6" t="s">
        <v>5504</v>
      </c>
      <c r="D903" s="24">
        <v>5999</v>
      </c>
      <c r="E903" s="36">
        <v>9999</v>
      </c>
      <c r="F903" s="36" t="str">
        <f t="shared" si="56"/>
        <v>&gt;500</v>
      </c>
      <c r="G903" s="27">
        <v>0.4</v>
      </c>
      <c r="H903" s="27" t="str">
        <f t="shared" si="57"/>
        <v>25-50%</v>
      </c>
      <c r="I903" s="14" t="str">
        <f>IF(G903&lt;0.5,"&lt;50%","&gt;=50%")</f>
        <v>&lt;50%</v>
      </c>
      <c r="J903" s="21">
        <v>4.2</v>
      </c>
      <c r="K903" s="7">
        <v>1191</v>
      </c>
      <c r="L903" s="7">
        <f t="shared" si="58"/>
        <v>2</v>
      </c>
      <c r="M903" s="6" t="s">
        <v>5959</v>
      </c>
      <c r="N903" s="6" t="s">
        <v>5960</v>
      </c>
      <c r="O903" s="6" t="s">
        <v>5961</v>
      </c>
      <c r="P903" s="6" t="s">
        <v>5962</v>
      </c>
      <c r="Q903" s="6" t="str">
        <f>IFERROR(LEFT(C903, FIND("|",C903)-1),C903)</f>
        <v>Home&amp;Kitchen</v>
      </c>
      <c r="R903" s="41">
        <f>E903*K903</f>
        <v>11908809</v>
      </c>
      <c r="S903" s="31">
        <f t="shared" si="59"/>
        <v>5002.2</v>
      </c>
      <c r="T903" s="6" t="str">
        <f>TRIM(RIGHT(C903,LEN(C903)-FIND("@",SUBSTITUTE(C903,"|","@",LEN(C903)-LEN(SUBSTITUTE(C903,"|",""))))))</f>
        <v>CanisterVacuums</v>
      </c>
      <c r="U903" s="33">
        <v>9999</v>
      </c>
    </row>
    <row r="904" spans="1:21">
      <c r="A904" s="5" t="s">
        <v>6944</v>
      </c>
      <c r="B904" s="6" t="s">
        <v>6945</v>
      </c>
      <c r="C904" s="6" t="s">
        <v>6946</v>
      </c>
      <c r="D904" s="24">
        <v>587</v>
      </c>
      <c r="E904" s="36">
        <v>1295</v>
      </c>
      <c r="F904" s="36" t="str">
        <f t="shared" si="56"/>
        <v>&gt;500</v>
      </c>
      <c r="G904" s="27">
        <v>0.55000000000000004</v>
      </c>
      <c r="H904" s="27" t="str">
        <f t="shared" si="57"/>
        <v>&gt;50%</v>
      </c>
      <c r="I904" s="14" t="str">
        <f>IF(G904&lt;0.5,"&lt;50%","&gt;=50%")</f>
        <v>&gt;=50%</v>
      </c>
      <c r="J904" s="21">
        <v>4.0999999999999996</v>
      </c>
      <c r="K904" s="7">
        <v>557</v>
      </c>
      <c r="L904" s="7">
        <f t="shared" si="58"/>
        <v>1</v>
      </c>
      <c r="M904" s="6" t="s">
        <v>6947</v>
      </c>
      <c r="N904" s="6" t="s">
        <v>6948</v>
      </c>
      <c r="O904" s="6" t="s">
        <v>6949</v>
      </c>
      <c r="P904" s="6" t="s">
        <v>6950</v>
      </c>
      <c r="Q904" s="6" t="str">
        <f>IFERROR(LEFT(C904, FIND("|",C904)-1),C904)</f>
        <v>Home&amp;Kitchen</v>
      </c>
      <c r="R904" s="41">
        <f>E904*K904</f>
        <v>721315</v>
      </c>
      <c r="S904" s="31">
        <f t="shared" si="59"/>
        <v>2283.6999999999998</v>
      </c>
      <c r="T904" s="6" t="str">
        <f>TRIM(RIGHT(C904,LEN(C904)-FIND("@",SUBSTITUTE(C904,"|","@",LEN(C904)-LEN(SUBSTITUTE(C904,"|",""))))))</f>
        <v>YogurtMakers</v>
      </c>
      <c r="U904" s="33">
        <v>1295</v>
      </c>
    </row>
    <row r="905" spans="1:21">
      <c r="A905" s="5" t="s">
        <v>1274</v>
      </c>
      <c r="B905" s="6" t="s">
        <v>1275</v>
      </c>
      <c r="C905" s="6" t="s">
        <v>13</v>
      </c>
      <c r="D905" s="24">
        <v>254</v>
      </c>
      <c r="E905" s="36">
        <v>799</v>
      </c>
      <c r="F905" s="36" t="str">
        <f t="shared" si="56"/>
        <v>&gt;500</v>
      </c>
      <c r="G905" s="27">
        <v>0.68</v>
      </c>
      <c r="H905" s="27" t="str">
        <f t="shared" si="57"/>
        <v>&gt;50%</v>
      </c>
      <c r="I905" s="14" t="str">
        <f>IF(G905&lt;0.5,"&lt;50%","&gt;=50%")</f>
        <v>&gt;=50%</v>
      </c>
      <c r="J905" s="21">
        <v>4</v>
      </c>
      <c r="K905" s="7">
        <v>2905</v>
      </c>
      <c r="L905" s="7">
        <f t="shared" si="58"/>
        <v>2</v>
      </c>
      <c r="M905" s="6" t="s">
        <v>1276</v>
      </c>
      <c r="N905" s="6" t="s">
        <v>1277</v>
      </c>
      <c r="O905" s="6" t="s">
        <v>1278</v>
      </c>
      <c r="P905" s="6" t="s">
        <v>1279</v>
      </c>
      <c r="Q905" s="6" t="str">
        <f>IFERROR(LEFT(C905, FIND("|",C905)-1),C905)</f>
        <v>Computers&amp;Accessories</v>
      </c>
      <c r="R905" s="41">
        <f>E905*K905</f>
        <v>2321095</v>
      </c>
      <c r="S905" s="31">
        <f t="shared" si="59"/>
        <v>11620</v>
      </c>
      <c r="T905" s="6" t="str">
        <f>TRIM(RIGHT(C905,LEN(C905)-FIND("@",SUBSTITUTE(C905,"|","@",LEN(C905)-LEN(SUBSTITUTE(C905,"|",""))))))</f>
        <v>USBCables</v>
      </c>
      <c r="U905" s="33">
        <v>799</v>
      </c>
    </row>
    <row r="906" spans="1:21">
      <c r="A906" s="5" t="s">
        <v>3304</v>
      </c>
      <c r="B906" s="6" t="s">
        <v>3305</v>
      </c>
      <c r="C906" s="6" t="s">
        <v>2855</v>
      </c>
      <c r="D906" s="24">
        <v>599</v>
      </c>
      <c r="E906" s="36">
        <v>899</v>
      </c>
      <c r="F906" s="36" t="str">
        <f t="shared" si="56"/>
        <v>&gt;500</v>
      </c>
      <c r="G906" s="27">
        <v>0.33</v>
      </c>
      <c r="H906" s="27" t="str">
        <f t="shared" si="57"/>
        <v>25-50%</v>
      </c>
      <c r="I906" s="14" t="str">
        <f>IF(G906&lt;0.5,"&lt;50%","&gt;=50%")</f>
        <v>&lt;50%</v>
      </c>
      <c r="J906" s="21">
        <v>4</v>
      </c>
      <c r="K906" s="7">
        <v>4018</v>
      </c>
      <c r="L906" s="7">
        <f t="shared" si="58"/>
        <v>2</v>
      </c>
      <c r="M906" s="6" t="s">
        <v>3306</v>
      </c>
      <c r="N906" s="6" t="s">
        <v>3307</v>
      </c>
      <c r="O906" s="6" t="s">
        <v>3308</v>
      </c>
      <c r="P906" s="6" t="s">
        <v>3309</v>
      </c>
      <c r="Q906" s="6" t="str">
        <f>IFERROR(LEFT(C906, FIND("|",C906)-1),C906)</f>
        <v>Computers&amp;Accessories</v>
      </c>
      <c r="R906" s="41">
        <f>E906*K906</f>
        <v>3612182</v>
      </c>
      <c r="S906" s="31">
        <f t="shared" si="59"/>
        <v>16072</v>
      </c>
      <c r="T906" s="6" t="str">
        <f>TRIM(RIGHT(C906,LEN(C906)-FIND("@",SUBSTITUTE(C906,"|","@",LEN(C906)-LEN(SUBSTITUTE(C906,"|",""))))))</f>
        <v>Mice</v>
      </c>
      <c r="U906" s="33">
        <v>899</v>
      </c>
    </row>
    <row r="907" spans="1:21">
      <c r="A907" s="5" t="s">
        <v>4627</v>
      </c>
      <c r="B907" s="6" t="s">
        <v>4628</v>
      </c>
      <c r="C907" s="6" t="s">
        <v>2995</v>
      </c>
      <c r="D907" s="24">
        <v>1409</v>
      </c>
      <c r="E907" s="36">
        <v>2199</v>
      </c>
      <c r="F907" s="36" t="str">
        <f t="shared" si="56"/>
        <v>&gt;500</v>
      </c>
      <c r="G907" s="27">
        <v>0.36</v>
      </c>
      <c r="H907" s="27" t="str">
        <f t="shared" si="57"/>
        <v>25-50%</v>
      </c>
      <c r="I907" s="14" t="str">
        <f>IF(G907&lt;0.5,"&lt;50%","&gt;=50%")</f>
        <v>&lt;50%</v>
      </c>
      <c r="J907" s="21">
        <v>3.9</v>
      </c>
      <c r="K907" s="7">
        <v>427</v>
      </c>
      <c r="L907" s="7">
        <f t="shared" si="58"/>
        <v>1</v>
      </c>
      <c r="M907" s="6" t="s">
        <v>4629</v>
      </c>
      <c r="N907" s="6" t="s">
        <v>4630</v>
      </c>
      <c r="O907" s="6" t="s">
        <v>4631</v>
      </c>
      <c r="P907" s="6" t="s">
        <v>4632</v>
      </c>
      <c r="Q907" s="6" t="str">
        <f>IFERROR(LEFT(C907, FIND("|",C907)-1),C907)</f>
        <v>Computers&amp;Accessories</v>
      </c>
      <c r="R907" s="41">
        <f>E907*K907</f>
        <v>938973</v>
      </c>
      <c r="S907" s="31">
        <f t="shared" si="59"/>
        <v>1665.3</v>
      </c>
      <c r="T907" s="6" t="str">
        <f>TRIM(RIGHT(C907,LEN(C907)-FIND("@",SUBSTITUTE(C907,"|","@",LEN(C907)-LEN(SUBSTITUTE(C907,"|",""))))))</f>
        <v>Keyboard&amp;MouseSets</v>
      </c>
      <c r="U907" s="33">
        <v>2199</v>
      </c>
    </row>
    <row r="908" spans="1:21">
      <c r="A908" s="5" t="s">
        <v>1948</v>
      </c>
      <c r="B908" s="6" t="s">
        <v>1949</v>
      </c>
      <c r="C908" s="6" t="s">
        <v>1788</v>
      </c>
      <c r="D908" s="24">
        <v>6499</v>
      </c>
      <c r="E908" s="36">
        <v>8499</v>
      </c>
      <c r="F908" s="36" t="str">
        <f t="shared" si="56"/>
        <v>&gt;500</v>
      </c>
      <c r="G908" s="27">
        <v>0.24</v>
      </c>
      <c r="H908" s="27" t="str">
        <f t="shared" si="57"/>
        <v>10-25%</v>
      </c>
      <c r="I908" s="14" t="str">
        <f>IF(G908&lt;0.5,"&lt;50%","&gt;=50%")</f>
        <v>&lt;50%</v>
      </c>
      <c r="J908" s="21">
        <v>4.0999999999999996</v>
      </c>
      <c r="K908" s="7">
        <v>313836</v>
      </c>
      <c r="L908" s="7">
        <f t="shared" si="58"/>
        <v>2</v>
      </c>
      <c r="M908" s="6" t="s">
        <v>1950</v>
      </c>
      <c r="N908" s="6" t="s">
        <v>1945</v>
      </c>
      <c r="O908" s="6" t="s">
        <v>1946</v>
      </c>
      <c r="P908" s="6" t="s">
        <v>1947</v>
      </c>
      <c r="Q908" s="6" t="str">
        <f>IFERROR(LEFT(C908, FIND("|",C908)-1),C908)</f>
        <v>Electronics</v>
      </c>
      <c r="R908" s="41">
        <f>E908*K908</f>
        <v>2667292164</v>
      </c>
      <c r="S908" s="31">
        <f t="shared" si="59"/>
        <v>1286727.5999999999</v>
      </c>
      <c r="T908" s="6" t="str">
        <f>TRIM(RIGHT(C908,LEN(C908)-FIND("@",SUBSTITUTE(C908,"|","@",LEN(C908)-LEN(SUBSTITUTE(C908,"|",""))))))</f>
        <v>Smartphones</v>
      </c>
      <c r="U908" s="33">
        <v>8499</v>
      </c>
    </row>
    <row r="909" spans="1:21">
      <c r="A909" s="5" t="s">
        <v>2336</v>
      </c>
      <c r="B909" s="6" t="s">
        <v>2337</v>
      </c>
      <c r="C909" s="6" t="s">
        <v>1788</v>
      </c>
      <c r="D909" s="24">
        <v>6499</v>
      </c>
      <c r="E909" s="36">
        <v>7999</v>
      </c>
      <c r="F909" s="36" t="str">
        <f t="shared" si="56"/>
        <v>&gt;500</v>
      </c>
      <c r="G909" s="27">
        <v>0.19</v>
      </c>
      <c r="H909" s="27" t="str">
        <f t="shared" si="57"/>
        <v>10-25%</v>
      </c>
      <c r="I909" s="14" t="str">
        <f>IF(G909&lt;0.5,"&lt;50%","&gt;=50%")</f>
        <v>&lt;50%</v>
      </c>
      <c r="J909" s="21">
        <v>4.0999999999999996</v>
      </c>
      <c r="K909" s="7">
        <v>313832</v>
      </c>
      <c r="L909" s="7">
        <f t="shared" si="58"/>
        <v>2</v>
      </c>
      <c r="M909" s="6" t="s">
        <v>2338</v>
      </c>
      <c r="N909" s="6" t="s">
        <v>1945</v>
      </c>
      <c r="O909" s="6" t="s">
        <v>1946</v>
      </c>
      <c r="P909" s="6" t="s">
        <v>1947</v>
      </c>
      <c r="Q909" s="6" t="str">
        <f>IFERROR(LEFT(C909, FIND("|",C909)-1),C909)</f>
        <v>Electronics</v>
      </c>
      <c r="R909" s="41">
        <f>E909*K909</f>
        <v>2510342168</v>
      </c>
      <c r="S909" s="31">
        <f t="shared" si="59"/>
        <v>1286711.2</v>
      </c>
      <c r="T909" s="6" t="str">
        <f>TRIM(RIGHT(C909,LEN(C909)-FIND("@",SUBSTITUTE(C909,"|","@",LEN(C909)-LEN(SUBSTITUTE(C909,"|",""))))))</f>
        <v>Smartphones</v>
      </c>
      <c r="U909" s="33">
        <v>7999</v>
      </c>
    </row>
    <row r="910" spans="1:21">
      <c r="A910" s="5" t="s">
        <v>3937</v>
      </c>
      <c r="B910" s="6" t="s">
        <v>3938</v>
      </c>
      <c r="C910" s="6" t="s">
        <v>2862</v>
      </c>
      <c r="D910" s="24">
        <v>378</v>
      </c>
      <c r="E910" s="36">
        <v>999</v>
      </c>
      <c r="F910" s="36" t="str">
        <f t="shared" si="56"/>
        <v>&gt;500</v>
      </c>
      <c r="G910" s="27">
        <v>0.62</v>
      </c>
      <c r="H910" s="27" t="str">
        <f t="shared" si="57"/>
        <v>&gt;50%</v>
      </c>
      <c r="I910" s="14" t="str">
        <f>IF(G910&lt;0.5,"&lt;50%","&gt;=50%")</f>
        <v>&gt;=50%</v>
      </c>
      <c r="J910" s="21">
        <v>4.0999999999999996</v>
      </c>
      <c r="K910" s="7">
        <v>1779</v>
      </c>
      <c r="L910" s="7">
        <f t="shared" si="58"/>
        <v>2</v>
      </c>
      <c r="M910" s="6" t="s">
        <v>3939</v>
      </c>
      <c r="N910" s="6" t="s">
        <v>3940</v>
      </c>
      <c r="O910" s="6" t="s">
        <v>3941</v>
      </c>
      <c r="P910" s="6" t="s">
        <v>3942</v>
      </c>
      <c r="Q910" s="6" t="str">
        <f>IFERROR(LEFT(C910, FIND("|",C910)-1),C910)</f>
        <v>Computers&amp;Accessories</v>
      </c>
      <c r="R910" s="41">
        <f>E910*K910</f>
        <v>1777221</v>
      </c>
      <c r="S910" s="31">
        <f t="shared" si="59"/>
        <v>7293.9</v>
      </c>
      <c r="T910" s="6" t="str">
        <f>TRIM(RIGHT(C910,LEN(C910)-FIND("@",SUBSTITUTE(C910,"|","@",LEN(C910)-LEN(SUBSTITUTE(C910,"|",""))))))</f>
        <v>GraphicTablets</v>
      </c>
      <c r="U910" s="33">
        <v>999</v>
      </c>
    </row>
    <row r="911" spans="1:21">
      <c r="A911" s="5" t="s">
        <v>2755</v>
      </c>
      <c r="B911" s="6" t="s">
        <v>2756</v>
      </c>
      <c r="C911" s="6" t="s">
        <v>1788</v>
      </c>
      <c r="D911" s="24">
        <v>7499</v>
      </c>
      <c r="E911" s="36">
        <v>9499</v>
      </c>
      <c r="F911" s="36" t="str">
        <f t="shared" si="56"/>
        <v>&gt;500</v>
      </c>
      <c r="G911" s="27">
        <v>0.21</v>
      </c>
      <c r="H911" s="27" t="str">
        <f t="shared" si="57"/>
        <v>10-25%</v>
      </c>
      <c r="I911" s="14" t="str">
        <f>IF(G911&lt;0.5,"&lt;50%","&gt;=50%")</f>
        <v>&lt;50%</v>
      </c>
      <c r="J911" s="21">
        <v>4.0999999999999996</v>
      </c>
      <c r="K911" s="7">
        <v>313832</v>
      </c>
      <c r="L911" s="7">
        <f t="shared" si="58"/>
        <v>2</v>
      </c>
      <c r="M911" s="6" t="s">
        <v>2757</v>
      </c>
      <c r="N911" s="6" t="s">
        <v>1945</v>
      </c>
      <c r="O911" s="6" t="s">
        <v>1946</v>
      </c>
      <c r="P911" s="6" t="s">
        <v>1947</v>
      </c>
      <c r="Q911" s="6" t="str">
        <f>IFERROR(LEFT(C911, FIND("|",C911)-1),C911)</f>
        <v>Electronics</v>
      </c>
      <c r="R911" s="41">
        <f>E911*K911</f>
        <v>2981090168</v>
      </c>
      <c r="S911" s="31">
        <f t="shared" si="59"/>
        <v>1286711.2</v>
      </c>
      <c r="T911" s="6" t="str">
        <f>TRIM(RIGHT(C911,LEN(C911)-FIND("@",SUBSTITUTE(C911,"|","@",LEN(C911)-LEN(SUBSTITUTE(C911,"|",""))))))</f>
        <v>Smartphones</v>
      </c>
      <c r="U911" s="33">
        <v>9499</v>
      </c>
    </row>
    <row r="912" spans="1:21">
      <c r="A912" s="5" t="s">
        <v>1942</v>
      </c>
      <c r="B912" s="6" t="s">
        <v>1943</v>
      </c>
      <c r="C912" s="6" t="s">
        <v>1788</v>
      </c>
      <c r="D912" s="24">
        <v>8499</v>
      </c>
      <c r="E912" s="36">
        <v>10999</v>
      </c>
      <c r="F912" s="36" t="str">
        <f t="shared" si="56"/>
        <v>&gt;500</v>
      </c>
      <c r="G912" s="27">
        <v>0.23</v>
      </c>
      <c r="H912" s="27" t="str">
        <f t="shared" si="57"/>
        <v>10-25%</v>
      </c>
      <c r="I912" s="14" t="str">
        <f>IF(G912&lt;0.5,"&lt;50%","&gt;=50%")</f>
        <v>&lt;50%</v>
      </c>
      <c r="J912" s="21">
        <v>4.0999999999999996</v>
      </c>
      <c r="K912" s="7">
        <v>313836</v>
      </c>
      <c r="L912" s="7">
        <f t="shared" si="58"/>
        <v>2</v>
      </c>
      <c r="M912" s="6" t="s">
        <v>1944</v>
      </c>
      <c r="N912" s="6" t="s">
        <v>1945</v>
      </c>
      <c r="O912" s="6" t="s">
        <v>1946</v>
      </c>
      <c r="P912" s="6" t="s">
        <v>1947</v>
      </c>
      <c r="Q912" s="6" t="str">
        <f>IFERROR(LEFT(C912, FIND("|",C912)-1),C912)</f>
        <v>Electronics</v>
      </c>
      <c r="R912" s="41">
        <f>E912*K912</f>
        <v>3451882164</v>
      </c>
      <c r="S912" s="31">
        <f t="shared" si="59"/>
        <v>1286727.5999999999</v>
      </c>
      <c r="T912" s="6" t="str">
        <f>TRIM(RIGHT(C912,LEN(C912)-FIND("@",SUBSTITUTE(C912,"|","@",LEN(C912)-LEN(SUBSTITUTE(C912,"|",""))))))</f>
        <v>Smartphones</v>
      </c>
      <c r="U912" s="33">
        <v>10999</v>
      </c>
    </row>
    <row r="913" spans="1:21">
      <c r="A913" s="5" t="s">
        <v>3975</v>
      </c>
      <c r="B913" s="6" t="s">
        <v>3976</v>
      </c>
      <c r="C913" s="6" t="s">
        <v>1834</v>
      </c>
      <c r="D913" s="24">
        <v>499</v>
      </c>
      <c r="E913" s="36">
        <v>1499</v>
      </c>
      <c r="F913" s="36" t="str">
        <f t="shared" si="56"/>
        <v>&gt;500</v>
      </c>
      <c r="G913" s="27">
        <v>0.67</v>
      </c>
      <c r="H913" s="27" t="str">
        <f t="shared" si="57"/>
        <v>&gt;50%</v>
      </c>
      <c r="I913" s="14" t="str">
        <f>IF(G913&lt;0.5,"&lt;50%","&gt;=50%")</f>
        <v>&gt;=50%</v>
      </c>
      <c r="J913" s="21">
        <v>3.6</v>
      </c>
      <c r="K913" s="7">
        <v>9169</v>
      </c>
      <c r="L913" s="7">
        <f t="shared" si="58"/>
        <v>2</v>
      </c>
      <c r="M913" s="6" t="s">
        <v>3977</v>
      </c>
      <c r="N913" s="6" t="s">
        <v>3978</v>
      </c>
      <c r="O913" s="6" t="s">
        <v>3979</v>
      </c>
      <c r="P913" s="6" t="s">
        <v>3980</v>
      </c>
      <c r="Q913" s="6" t="str">
        <f>IFERROR(LEFT(C913, FIND("|",C913)-1),C913)</f>
        <v>Electronics</v>
      </c>
      <c r="R913" s="41">
        <f>E913*K913</f>
        <v>13744331</v>
      </c>
      <c r="S913" s="31">
        <f t="shared" si="59"/>
        <v>33008.400000000001</v>
      </c>
      <c r="T913" s="6" t="str">
        <f>TRIM(RIGHT(C913,LEN(C913)-FIND("@",SUBSTITUTE(C913,"|","@",LEN(C913)-LEN(SUBSTITUTE(C913,"|",""))))))</f>
        <v>In-Ear</v>
      </c>
      <c r="U913" s="33">
        <v>1499</v>
      </c>
    </row>
    <row r="914" spans="1:21">
      <c r="A914" s="5" t="s">
        <v>2561</v>
      </c>
      <c r="B914" s="6" t="s">
        <v>2562</v>
      </c>
      <c r="C914" s="6" t="s">
        <v>2242</v>
      </c>
      <c r="D914" s="24">
        <v>299</v>
      </c>
      <c r="E914" s="36">
        <v>999</v>
      </c>
      <c r="F914" s="36" t="str">
        <f t="shared" si="56"/>
        <v>&gt;500</v>
      </c>
      <c r="G914" s="27">
        <v>0.7</v>
      </c>
      <c r="H914" s="27" t="str">
        <f t="shared" si="57"/>
        <v>&gt;50%</v>
      </c>
      <c r="I914" s="14" t="str">
        <f>IF(G914&lt;0.5,"&lt;50%","&gt;=50%")</f>
        <v>&gt;=50%</v>
      </c>
      <c r="J914" s="21">
        <v>4.3</v>
      </c>
      <c r="K914" s="7">
        <v>8891</v>
      </c>
      <c r="L914" s="7">
        <f t="shared" si="58"/>
        <v>2</v>
      </c>
      <c r="M914" s="6" t="s">
        <v>2563</v>
      </c>
      <c r="N914" s="6" t="s">
        <v>2564</v>
      </c>
      <c r="O914" s="6" t="s">
        <v>2565</v>
      </c>
      <c r="P914" s="6" t="s">
        <v>2566</v>
      </c>
      <c r="Q914" s="6" t="str">
        <f>IFERROR(LEFT(C914, FIND("|",C914)-1),C914)</f>
        <v>Electronics</v>
      </c>
      <c r="R914" s="41">
        <f>E914*K914</f>
        <v>8882109</v>
      </c>
      <c r="S914" s="31">
        <f t="shared" si="59"/>
        <v>38231.299999999996</v>
      </c>
      <c r="T914" s="6" t="str">
        <f>TRIM(RIGHT(C914,LEN(C914)-FIND("@",SUBSTITUTE(C914,"|","@",LEN(C914)-LEN(SUBSTITUTE(C914,"|",""))))))</f>
        <v>ScreenProtectors</v>
      </c>
      <c r="U914" s="33">
        <v>999</v>
      </c>
    </row>
    <row r="915" spans="1:21">
      <c r="A915" s="5" t="s">
        <v>5615</v>
      </c>
      <c r="B915" s="6" t="s">
        <v>5616</v>
      </c>
      <c r="C915" s="6" t="s">
        <v>5127</v>
      </c>
      <c r="D915" s="24">
        <v>1149</v>
      </c>
      <c r="E915" s="36">
        <v>2499</v>
      </c>
      <c r="F915" s="36" t="str">
        <f t="shared" si="56"/>
        <v>&gt;500</v>
      </c>
      <c r="G915" s="27">
        <v>0.54</v>
      </c>
      <c r="H915" s="27" t="str">
        <f t="shared" si="57"/>
        <v>&gt;50%</v>
      </c>
      <c r="I915" s="14" t="str">
        <f>IF(G915&lt;0.5,"&lt;50%","&gt;=50%")</f>
        <v>&gt;=50%</v>
      </c>
      <c r="J915" s="21">
        <v>3.8</v>
      </c>
      <c r="K915" s="7">
        <v>4383</v>
      </c>
      <c r="L915" s="7">
        <f t="shared" si="58"/>
        <v>2</v>
      </c>
      <c r="M915" s="6" t="s">
        <v>5617</v>
      </c>
      <c r="N915" s="6" t="s">
        <v>5618</v>
      </c>
      <c r="O915" s="6" t="s">
        <v>5619</v>
      </c>
      <c r="P915" s="6" t="s">
        <v>5620</v>
      </c>
      <c r="Q915" s="6" t="str">
        <f>IFERROR(LEFT(C915, FIND("|",C915)-1),C915)</f>
        <v>Home&amp;Kitchen</v>
      </c>
      <c r="R915" s="41">
        <f>E915*K915</f>
        <v>10953117</v>
      </c>
      <c r="S915" s="31">
        <f t="shared" si="59"/>
        <v>16655.399999999998</v>
      </c>
      <c r="T915" s="6" t="str">
        <f>TRIM(RIGHT(C915,LEN(C915)-FIND("@",SUBSTITUTE(C915,"|","@",LEN(C915)-LEN(SUBSTITUTE(C915,"|",""))))))</f>
        <v>MixerGrinders</v>
      </c>
      <c r="U915" s="33">
        <v>2499</v>
      </c>
    </row>
    <row r="916" spans="1:21">
      <c r="A916" s="5" t="s">
        <v>6625</v>
      </c>
      <c r="B916" s="6" t="s">
        <v>6626</v>
      </c>
      <c r="C916" s="6" t="s">
        <v>5036</v>
      </c>
      <c r="D916" s="24">
        <v>1349</v>
      </c>
      <c r="E916" s="36">
        <v>2495</v>
      </c>
      <c r="F916" s="36" t="str">
        <f t="shared" si="56"/>
        <v>&gt;500</v>
      </c>
      <c r="G916" s="27">
        <v>0.46</v>
      </c>
      <c r="H916" s="27" t="str">
        <f t="shared" si="57"/>
        <v>25-50%</v>
      </c>
      <c r="I916" s="14" t="str">
        <f>IF(G916&lt;0.5,"&lt;50%","&gt;=50%")</f>
        <v>&lt;50%</v>
      </c>
      <c r="J916" s="21">
        <v>3.8</v>
      </c>
      <c r="K916" s="7">
        <v>166</v>
      </c>
      <c r="L916" s="7">
        <f t="shared" si="58"/>
        <v>1</v>
      </c>
      <c r="M916" s="6" t="s">
        <v>6627</v>
      </c>
      <c r="N916" s="6" t="s">
        <v>6628</v>
      </c>
      <c r="O916" s="6" t="s">
        <v>6629</v>
      </c>
      <c r="P916" s="6" t="s">
        <v>6630</v>
      </c>
      <c r="Q916" s="6" t="str">
        <f>IFERROR(LEFT(C916, FIND("|",C916)-1),C916)</f>
        <v>Home&amp;Kitchen</v>
      </c>
      <c r="R916" s="41">
        <f>E916*K916</f>
        <v>414170</v>
      </c>
      <c r="S916" s="31">
        <f t="shared" si="59"/>
        <v>630.79999999999995</v>
      </c>
      <c r="T916" s="6" t="str">
        <f>TRIM(RIGHT(C916,LEN(C916)-FIND("@",SUBSTITUTE(C916,"|","@",LEN(C916)-LEN(SUBSTITUTE(C916,"|",""))))))</f>
        <v>FanHeaters</v>
      </c>
      <c r="U916" s="33">
        <v>2495</v>
      </c>
    </row>
    <row r="917" spans="1:21">
      <c r="A917" s="5" t="s">
        <v>1200</v>
      </c>
      <c r="B917" s="6" t="s">
        <v>1201</v>
      </c>
      <c r="C917" s="6" t="s">
        <v>282</v>
      </c>
      <c r="D917" s="24">
        <v>213</v>
      </c>
      <c r="E917" s="36">
        <v>499</v>
      </c>
      <c r="F917" s="36" t="str">
        <f t="shared" si="56"/>
        <v>200-500</v>
      </c>
      <c r="G917" s="27">
        <v>0.56999999999999995</v>
      </c>
      <c r="H917" s="27" t="str">
        <f t="shared" si="57"/>
        <v>&gt;50%</v>
      </c>
      <c r="I917" s="14" t="str">
        <f>IF(G917&lt;0.5,"&lt;50%","&gt;=50%")</f>
        <v>&gt;=50%</v>
      </c>
      <c r="J917" s="21">
        <v>3.7</v>
      </c>
      <c r="K917" s="7">
        <v>246</v>
      </c>
      <c r="L917" s="7">
        <f t="shared" si="58"/>
        <v>1</v>
      </c>
      <c r="M917" s="6" t="s">
        <v>1202</v>
      </c>
      <c r="N917" s="6" t="s">
        <v>1203</v>
      </c>
      <c r="O917" s="6" t="s">
        <v>1204</v>
      </c>
      <c r="P917" s="6" t="s">
        <v>1205</v>
      </c>
      <c r="Q917" s="6" t="str">
        <f>IFERROR(LEFT(C917, FIND("|",C917)-1),C917)</f>
        <v>Electronics</v>
      </c>
      <c r="R917" s="41">
        <f>E917*K917</f>
        <v>122754</v>
      </c>
      <c r="S917" s="31">
        <f t="shared" si="59"/>
        <v>910.2</v>
      </c>
      <c r="T917" s="6" t="str">
        <f>TRIM(RIGHT(C917,LEN(C917)-FIND("@",SUBSTITUTE(C917,"|","@",LEN(C917)-LEN(SUBSTITUTE(C917,"|",""))))))</f>
        <v>RemoteControls</v>
      </c>
      <c r="U917" s="33">
        <v>499</v>
      </c>
    </row>
    <row r="918" spans="1:21">
      <c r="A918" s="5" t="s">
        <v>6008</v>
      </c>
      <c r="B918" s="6" t="s">
        <v>6009</v>
      </c>
      <c r="C918" s="6" t="s">
        <v>5050</v>
      </c>
      <c r="D918" s="24">
        <v>599</v>
      </c>
      <c r="E918" s="36">
        <v>2799</v>
      </c>
      <c r="F918" s="36" t="str">
        <f t="shared" si="56"/>
        <v>&gt;500</v>
      </c>
      <c r="G918" s="27">
        <v>0.79</v>
      </c>
      <c r="H918" s="27" t="str">
        <f t="shared" si="57"/>
        <v>&gt;50%</v>
      </c>
      <c r="I918" s="14" t="str">
        <f>IF(G918&lt;0.5,"&lt;50%","&gt;=50%")</f>
        <v>&gt;=50%</v>
      </c>
      <c r="J918" s="21">
        <v>3.9</v>
      </c>
      <c r="K918" s="7">
        <v>578</v>
      </c>
      <c r="L918" s="7">
        <f t="shared" si="58"/>
        <v>1</v>
      </c>
      <c r="M918" s="6" t="s">
        <v>6010</v>
      </c>
      <c r="N918" s="6" t="s">
        <v>6011</v>
      </c>
      <c r="O918" s="6" t="s">
        <v>6012</v>
      </c>
      <c r="P918" s="6" t="s">
        <v>6013</v>
      </c>
      <c r="Q918" s="6" t="str">
        <f>IFERROR(LEFT(C918, FIND("|",C918)-1),C918)</f>
        <v>Home&amp;Kitchen</v>
      </c>
      <c r="R918" s="41">
        <f>E918*K918</f>
        <v>1617822</v>
      </c>
      <c r="S918" s="31">
        <f t="shared" si="59"/>
        <v>2254.1999999999998</v>
      </c>
      <c r="T918" s="6" t="str">
        <f>TRIM(RIGHT(C918,LEN(C918)-FIND("@",SUBSTITUTE(C918,"|","@",LEN(C918)-LEN(SUBSTITUTE(C918,"|",""))))))</f>
        <v>DigitalKitchenScales</v>
      </c>
      <c r="U918" s="33">
        <v>2799</v>
      </c>
    </row>
    <row r="919" spans="1:21">
      <c r="A919" s="5" t="s">
        <v>7602</v>
      </c>
      <c r="B919" s="6" t="s">
        <v>7603</v>
      </c>
      <c r="C919" s="6" t="s">
        <v>5679</v>
      </c>
      <c r="D919" s="24">
        <v>2999</v>
      </c>
      <c r="E919" s="36">
        <v>3595</v>
      </c>
      <c r="F919" s="36" t="str">
        <f t="shared" si="56"/>
        <v>&gt;500</v>
      </c>
      <c r="G919" s="27">
        <v>0.17</v>
      </c>
      <c r="H919" s="27" t="str">
        <f t="shared" si="57"/>
        <v>10-25%</v>
      </c>
      <c r="I919" s="14" t="str">
        <f>IF(G919&lt;0.5,"&lt;50%","&gt;=50%")</f>
        <v>&lt;50%</v>
      </c>
      <c r="J919" s="21">
        <v>4</v>
      </c>
      <c r="K919" s="7">
        <v>178</v>
      </c>
      <c r="L919" s="7">
        <f t="shared" si="58"/>
        <v>1</v>
      </c>
      <c r="M919" s="6" t="s">
        <v>7604</v>
      </c>
      <c r="N919" s="6" t="s">
        <v>7605</v>
      </c>
      <c r="O919" s="6" t="s">
        <v>7606</v>
      </c>
      <c r="P919" s="6" t="s">
        <v>7607</v>
      </c>
      <c r="Q919" s="6" t="str">
        <f>IFERROR(LEFT(C919, FIND("|",C919)-1),C919)</f>
        <v>Home&amp;Kitchen</v>
      </c>
      <c r="R919" s="41">
        <f>E919*K919</f>
        <v>639910</v>
      </c>
      <c r="S919" s="31">
        <f t="shared" si="59"/>
        <v>712</v>
      </c>
      <c r="T919" s="6" t="str">
        <f>TRIM(RIGHT(C919,LEN(C919)-FIND("@",SUBSTITUTE(C919,"|","@",LEN(C919)-LEN(SUBSTITUTE(C919,"|",""))))))</f>
        <v>DripCoffeeMachines</v>
      </c>
      <c r="U919" s="33">
        <v>3595</v>
      </c>
    </row>
    <row r="920" spans="1:21">
      <c r="A920" s="5" t="s">
        <v>1636</v>
      </c>
      <c r="B920" s="6" t="s">
        <v>1637</v>
      </c>
      <c r="C920" s="6" t="s">
        <v>81</v>
      </c>
      <c r="D920" s="24">
        <v>699</v>
      </c>
      <c r="E920" s="36">
        <v>1899</v>
      </c>
      <c r="F920" s="36" t="str">
        <f t="shared" si="56"/>
        <v>&gt;500</v>
      </c>
      <c r="G920" s="27">
        <v>0.63</v>
      </c>
      <c r="H920" s="27" t="str">
        <f t="shared" si="57"/>
        <v>&gt;50%</v>
      </c>
      <c r="I920" s="14" t="str">
        <f>IF(G920&lt;0.5,"&lt;50%","&gt;=50%")</f>
        <v>&gt;=50%</v>
      </c>
      <c r="J920" s="21">
        <v>4.4000000000000004</v>
      </c>
      <c r="K920" s="7">
        <v>390</v>
      </c>
      <c r="L920" s="7">
        <f t="shared" si="58"/>
        <v>1</v>
      </c>
      <c r="M920" s="6" t="s">
        <v>1638</v>
      </c>
      <c r="N920" s="6" t="s">
        <v>1639</v>
      </c>
      <c r="O920" s="6" t="s">
        <v>1640</v>
      </c>
      <c r="P920" s="6" t="s">
        <v>1641</v>
      </c>
      <c r="Q920" s="6" t="str">
        <f>IFERROR(LEFT(C920, FIND("|",C920)-1),C920)</f>
        <v>Electronics</v>
      </c>
      <c r="R920" s="41">
        <f>E920*K920</f>
        <v>740610</v>
      </c>
      <c r="S920" s="31">
        <f t="shared" si="59"/>
        <v>1716.0000000000002</v>
      </c>
      <c r="T920" s="6" t="str">
        <f>TRIM(RIGHT(C920,LEN(C920)-FIND("@",SUBSTITUTE(C920,"|","@",LEN(C920)-LEN(SUBSTITUTE(C920,"|",""))))))</f>
        <v>HDMICables</v>
      </c>
      <c r="U920" s="33">
        <v>1899</v>
      </c>
    </row>
    <row r="921" spans="1:21">
      <c r="A921" s="5" t="s">
        <v>1557</v>
      </c>
      <c r="B921" s="6" t="s">
        <v>1298</v>
      </c>
      <c r="C921" s="6" t="s">
        <v>282</v>
      </c>
      <c r="D921" s="24">
        <v>199</v>
      </c>
      <c r="E921" s="36">
        <v>399</v>
      </c>
      <c r="F921" s="36" t="str">
        <f t="shared" si="56"/>
        <v>200-500</v>
      </c>
      <c r="G921" s="27">
        <v>0.5</v>
      </c>
      <c r="H921" s="27" t="str">
        <f t="shared" si="57"/>
        <v>&gt;50%</v>
      </c>
      <c r="I921" s="14" t="str">
        <f>IF(G921&lt;0.5,"&lt;50%","&gt;=50%")</f>
        <v>&gt;=50%</v>
      </c>
      <c r="J921" s="21">
        <v>4.2</v>
      </c>
      <c r="K921" s="7">
        <v>1335</v>
      </c>
      <c r="L921" s="7">
        <f t="shared" si="58"/>
        <v>2</v>
      </c>
      <c r="M921" s="6" t="s">
        <v>1299</v>
      </c>
      <c r="N921" s="6" t="s">
        <v>1300</v>
      </c>
      <c r="O921" s="6" t="s">
        <v>1301</v>
      </c>
      <c r="P921" s="6" t="s">
        <v>1302</v>
      </c>
      <c r="Q921" s="6" t="str">
        <f>IFERROR(LEFT(C921, FIND("|",C921)-1),C921)</f>
        <v>Electronics</v>
      </c>
      <c r="R921" s="41">
        <f>E921*K921</f>
        <v>532665</v>
      </c>
      <c r="S921" s="31">
        <f t="shared" si="59"/>
        <v>5607</v>
      </c>
      <c r="T921" s="6" t="str">
        <f>TRIM(RIGHT(C921,LEN(C921)-FIND("@",SUBSTITUTE(C921,"|","@",LEN(C921)-LEN(SUBSTITUTE(C921,"|",""))))))</f>
        <v>RemoteControls</v>
      </c>
      <c r="U921" s="33">
        <v>399</v>
      </c>
    </row>
    <row r="922" spans="1:21">
      <c r="A922" s="5" t="s">
        <v>1564</v>
      </c>
      <c r="B922" s="6" t="s">
        <v>1565</v>
      </c>
      <c r="C922" s="6" t="s">
        <v>392</v>
      </c>
      <c r="D922" s="24">
        <v>1850</v>
      </c>
      <c r="E922" s="36">
        <v>4500</v>
      </c>
      <c r="F922" s="36" t="str">
        <f t="shared" si="56"/>
        <v>&gt;500</v>
      </c>
      <c r="G922" s="27">
        <v>0.59</v>
      </c>
      <c r="H922" s="27" t="str">
        <f t="shared" si="57"/>
        <v>&gt;50%</v>
      </c>
      <c r="I922" s="14" t="str">
        <f>IF(G922&lt;0.5,"&lt;50%","&gt;=50%")</f>
        <v>&gt;=50%</v>
      </c>
      <c r="J922" s="21">
        <v>4</v>
      </c>
      <c r="K922" s="7">
        <v>184</v>
      </c>
      <c r="L922" s="7">
        <f t="shared" si="58"/>
        <v>1</v>
      </c>
      <c r="M922" s="6" t="s">
        <v>1566</v>
      </c>
      <c r="N922" s="6" t="s">
        <v>1567</v>
      </c>
      <c r="O922" s="6" t="s">
        <v>1568</v>
      </c>
      <c r="P922" s="6" t="s">
        <v>1569</v>
      </c>
      <c r="Q922" s="6" t="str">
        <f>IFERROR(LEFT(C922, FIND("|",C922)-1),C922)</f>
        <v>Electronics</v>
      </c>
      <c r="R922" s="41">
        <f>E922*K922</f>
        <v>828000</v>
      </c>
      <c r="S922" s="31">
        <f t="shared" si="59"/>
        <v>736</v>
      </c>
      <c r="T922" s="6" t="str">
        <f>TRIM(RIGHT(C922,LEN(C922)-FIND("@",SUBSTITUTE(C922,"|","@",LEN(C922)-LEN(SUBSTITUTE(C922,"|",""))))))</f>
        <v>TVWall&amp;CeilingMounts</v>
      </c>
      <c r="U922" s="33">
        <v>4500</v>
      </c>
    </row>
    <row r="923" spans="1:21">
      <c r="A923" s="5" t="s">
        <v>1470</v>
      </c>
      <c r="B923" s="6" t="s">
        <v>1471</v>
      </c>
      <c r="C923" s="6" t="s">
        <v>105</v>
      </c>
      <c r="D923" s="24">
        <v>21999</v>
      </c>
      <c r="E923" s="36">
        <v>29999</v>
      </c>
      <c r="F923" s="36" t="str">
        <f t="shared" si="56"/>
        <v>&gt;500</v>
      </c>
      <c r="G923" s="27">
        <v>0.27</v>
      </c>
      <c r="H923" s="27" t="str">
        <f t="shared" si="57"/>
        <v>25-50%</v>
      </c>
      <c r="I923" s="14" t="str">
        <f>IF(G923&lt;0.5,"&lt;50%","&gt;=50%")</f>
        <v>&lt;50%</v>
      </c>
      <c r="J923" s="21">
        <v>4.2</v>
      </c>
      <c r="K923" s="7">
        <v>32840</v>
      </c>
      <c r="L923" s="7">
        <f t="shared" si="58"/>
        <v>2</v>
      </c>
      <c r="M923" s="6" t="s">
        <v>1472</v>
      </c>
      <c r="N923" s="6" t="s">
        <v>107</v>
      </c>
      <c r="O923" s="6" t="s">
        <v>108</v>
      </c>
      <c r="P923" s="6" t="s">
        <v>109</v>
      </c>
      <c r="Q923" s="6" t="str">
        <f>IFERROR(LEFT(C923, FIND("|",C923)-1),C923)</f>
        <v>Electronics</v>
      </c>
      <c r="R923" s="41">
        <f>E923*K923</f>
        <v>985167160</v>
      </c>
      <c r="S923" s="31">
        <f t="shared" si="59"/>
        <v>137928</v>
      </c>
      <c r="T923" s="6" t="str">
        <f>TRIM(RIGHT(C923,LEN(C923)-FIND("@",SUBSTITUTE(C923,"|","@",LEN(C923)-LEN(SUBSTITUTE(C923,"|",""))))))</f>
        <v>SmartTelevisions</v>
      </c>
      <c r="U923" s="33">
        <v>29999</v>
      </c>
    </row>
    <row r="924" spans="1:21">
      <c r="A924" s="5" t="s">
        <v>7443</v>
      </c>
      <c r="B924" s="6" t="s">
        <v>7444</v>
      </c>
      <c r="C924" s="6" t="s">
        <v>5236</v>
      </c>
      <c r="D924" s="24">
        <v>390</v>
      </c>
      <c r="E924" s="36">
        <v>799</v>
      </c>
      <c r="F924" s="36" t="str">
        <f t="shared" si="56"/>
        <v>&gt;500</v>
      </c>
      <c r="G924" s="27">
        <v>0.51</v>
      </c>
      <c r="H924" s="27" t="str">
        <f t="shared" si="57"/>
        <v>&gt;50%</v>
      </c>
      <c r="I924" s="14" t="str">
        <f>IF(G924&lt;0.5,"&lt;50%","&gt;=50%")</f>
        <v>&gt;=50%</v>
      </c>
      <c r="J924" s="21">
        <v>3.8</v>
      </c>
      <c r="K924" s="7">
        <v>287</v>
      </c>
      <c r="L924" s="7">
        <f t="shared" si="58"/>
        <v>1</v>
      </c>
      <c r="M924" s="6" t="s">
        <v>7445</v>
      </c>
      <c r="N924" s="6" t="s">
        <v>7446</v>
      </c>
      <c r="O924" s="6" t="s">
        <v>7447</v>
      </c>
      <c r="P924" s="6" t="s">
        <v>7448</v>
      </c>
      <c r="Q924" s="6" t="str">
        <f>IFERROR(LEFT(C924, FIND("|",C924)-1),C924)</f>
        <v>Home&amp;Kitchen</v>
      </c>
      <c r="R924" s="41">
        <f>E924*K924</f>
        <v>229313</v>
      </c>
      <c r="S924" s="31">
        <f t="shared" si="59"/>
        <v>1090.5999999999999</v>
      </c>
      <c r="T924" s="6" t="str">
        <f>TRIM(RIGHT(C924,LEN(C924)-FIND("@",SUBSTITUTE(C924,"|","@",LEN(C924)-LEN(SUBSTITUTE(C924,"|",""))))))</f>
        <v>LaundryBaskets</v>
      </c>
      <c r="U924" s="33">
        <v>799</v>
      </c>
    </row>
    <row r="925" spans="1:21">
      <c r="A925" s="5" t="s">
        <v>2725</v>
      </c>
      <c r="B925" s="6" t="s">
        <v>2726</v>
      </c>
      <c r="C925" s="6" t="s">
        <v>1788</v>
      </c>
      <c r="D925" s="24">
        <v>7915</v>
      </c>
      <c r="E925" s="36">
        <v>9999</v>
      </c>
      <c r="F925" s="36" t="str">
        <f t="shared" si="56"/>
        <v>&gt;500</v>
      </c>
      <c r="G925" s="27">
        <v>0.21</v>
      </c>
      <c r="H925" s="27" t="str">
        <f t="shared" si="57"/>
        <v>10-25%</v>
      </c>
      <c r="I925" s="14" t="str">
        <f>IF(G925&lt;0.5,"&lt;50%","&gt;=50%")</f>
        <v>&lt;50%</v>
      </c>
      <c r="J925" s="21">
        <v>4.3</v>
      </c>
      <c r="K925" s="7">
        <v>1376</v>
      </c>
      <c r="L925" s="7">
        <f t="shared" si="58"/>
        <v>2</v>
      </c>
      <c r="M925" s="6" t="s">
        <v>2727</v>
      </c>
      <c r="N925" s="6" t="s">
        <v>2728</v>
      </c>
      <c r="O925" s="6" t="s">
        <v>2729</v>
      </c>
      <c r="P925" s="6" t="s">
        <v>2730</v>
      </c>
      <c r="Q925" s="6" t="str">
        <f>IFERROR(LEFT(C925, FIND("|",C925)-1),C925)</f>
        <v>Electronics</v>
      </c>
      <c r="R925" s="41">
        <f>E925*K925</f>
        <v>13758624</v>
      </c>
      <c r="S925" s="31">
        <f t="shared" si="59"/>
        <v>5916.8</v>
      </c>
      <c r="T925" s="6" t="str">
        <f>TRIM(RIGHT(C925,LEN(C925)-FIND("@",SUBSTITUTE(C925,"|","@",LEN(C925)-LEN(SUBSTITUTE(C925,"|",""))))))</f>
        <v>Smartphones</v>
      </c>
      <c r="U925" s="33">
        <v>9999</v>
      </c>
    </row>
    <row r="926" spans="1:21">
      <c r="A926" s="5" t="s">
        <v>1440</v>
      </c>
      <c r="B926" s="6" t="s">
        <v>1441</v>
      </c>
      <c r="C926" s="6" t="s">
        <v>13</v>
      </c>
      <c r="D926" s="24">
        <v>719</v>
      </c>
      <c r="E926" s="36">
        <v>1499</v>
      </c>
      <c r="F926" s="36" t="str">
        <f t="shared" si="56"/>
        <v>&gt;500</v>
      </c>
      <c r="G926" s="27">
        <v>0.52</v>
      </c>
      <c r="H926" s="27" t="str">
        <f t="shared" si="57"/>
        <v>&gt;50%</v>
      </c>
      <c r="I926" s="14" t="str">
        <f>IF(G926&lt;0.5,"&lt;50%","&gt;=50%")</f>
        <v>&gt;=50%</v>
      </c>
      <c r="J926" s="21">
        <v>4.0999999999999996</v>
      </c>
      <c r="K926" s="7">
        <v>1045</v>
      </c>
      <c r="L926" s="7">
        <f t="shared" si="58"/>
        <v>2</v>
      </c>
      <c r="M926" s="6" t="s">
        <v>1442</v>
      </c>
      <c r="N926" s="6" t="s">
        <v>551</v>
      </c>
      <c r="O926" s="6" t="s">
        <v>552</v>
      </c>
      <c r="P926" s="6" t="s">
        <v>553</v>
      </c>
      <c r="Q926" s="6" t="str">
        <f>IFERROR(LEFT(C926, FIND("|",C926)-1),C926)</f>
        <v>Computers&amp;Accessories</v>
      </c>
      <c r="R926" s="41">
        <f>E926*K926</f>
        <v>1566455</v>
      </c>
      <c r="S926" s="31">
        <f t="shared" si="59"/>
        <v>4284.5</v>
      </c>
      <c r="T926" s="6" t="str">
        <f>TRIM(RIGHT(C926,LEN(C926)-FIND("@",SUBSTITUTE(C926,"|","@",LEN(C926)-LEN(SUBSTITUTE(C926,"|",""))))))</f>
        <v>USBCables</v>
      </c>
      <c r="U926" s="33">
        <v>1499</v>
      </c>
    </row>
    <row r="927" spans="1:21">
      <c r="A927" s="5" t="s">
        <v>2345</v>
      </c>
      <c r="B927" s="6" t="s">
        <v>2346</v>
      </c>
      <c r="C927" s="6" t="s">
        <v>2347</v>
      </c>
      <c r="D927" s="24">
        <v>279</v>
      </c>
      <c r="E927" s="36">
        <v>1499</v>
      </c>
      <c r="F927" s="36" t="str">
        <f t="shared" si="56"/>
        <v>&gt;500</v>
      </c>
      <c r="G927" s="27">
        <v>0.81</v>
      </c>
      <c r="H927" s="27" t="str">
        <f t="shared" si="57"/>
        <v>&gt;50%</v>
      </c>
      <c r="I927" s="14" t="str">
        <f>IF(G927&lt;0.5,"&lt;50%","&gt;=50%")</f>
        <v>&gt;=50%</v>
      </c>
      <c r="J927" s="21">
        <v>4.2</v>
      </c>
      <c r="K927" s="7">
        <v>2646</v>
      </c>
      <c r="L927" s="7">
        <f t="shared" si="58"/>
        <v>2</v>
      </c>
      <c r="M927" s="6" t="s">
        <v>2348</v>
      </c>
      <c r="N927" s="6" t="s">
        <v>2349</v>
      </c>
      <c r="O927" s="6" t="s">
        <v>2350</v>
      </c>
      <c r="P927" s="6" t="s">
        <v>2351</v>
      </c>
      <c r="Q927" s="6" t="str">
        <f>IFERROR(LEFT(C927, FIND("|",C927)-1),C927)</f>
        <v>Electronics</v>
      </c>
      <c r="R927" s="41">
        <f>E927*K927</f>
        <v>3966354</v>
      </c>
      <c r="S927" s="31">
        <f t="shared" si="59"/>
        <v>11113.2</v>
      </c>
      <c r="T927" s="6" t="str">
        <f>TRIM(RIGHT(C927,LEN(C927)-FIND("@",SUBSTITUTE(C927,"|","@",LEN(C927)-LEN(SUBSTITUTE(C927,"|",""))))))</f>
        <v>BasicCases</v>
      </c>
      <c r="U927" s="33">
        <v>1499</v>
      </c>
    </row>
    <row r="928" spans="1:21">
      <c r="A928" s="5" t="s">
        <v>6631</v>
      </c>
      <c r="B928" s="6" t="s">
        <v>6632</v>
      </c>
      <c r="C928" s="6" t="s">
        <v>5210</v>
      </c>
      <c r="D928" s="24">
        <v>1499</v>
      </c>
      <c r="E928" s="36">
        <v>3500</v>
      </c>
      <c r="F928" s="36" t="str">
        <f t="shared" si="56"/>
        <v>&gt;500</v>
      </c>
      <c r="G928" s="27">
        <v>0.56999999999999995</v>
      </c>
      <c r="H928" s="27" t="str">
        <f t="shared" si="57"/>
        <v>&gt;50%</v>
      </c>
      <c r="I928" s="14" t="str">
        <f>IF(G928&lt;0.5,"&lt;50%","&gt;=50%")</f>
        <v>&gt;=50%</v>
      </c>
      <c r="J928" s="21">
        <v>4.0999999999999996</v>
      </c>
      <c r="K928" s="7">
        <v>303</v>
      </c>
      <c r="L928" s="7">
        <f t="shared" si="58"/>
        <v>1</v>
      </c>
      <c r="M928" s="6" t="s">
        <v>6633</v>
      </c>
      <c r="N928" s="6" t="s">
        <v>6634</v>
      </c>
      <c r="O928" s="6" t="s">
        <v>6635</v>
      </c>
      <c r="P928" s="6" t="s">
        <v>6636</v>
      </c>
      <c r="Q928" s="6" t="str">
        <f>IFERROR(LEFT(C928, FIND("|",C928)-1),C928)</f>
        <v>Home&amp;Kitchen</v>
      </c>
      <c r="R928" s="41">
        <f>E928*K928</f>
        <v>1060500</v>
      </c>
      <c r="S928" s="31">
        <f t="shared" si="59"/>
        <v>1242.3</v>
      </c>
      <c r="T928" s="6" t="str">
        <f>TRIM(RIGHT(C928,LEN(C928)-FIND("@",SUBSTITUTE(C928,"|","@",LEN(C928)-LEN(SUBSTITUTE(C928,"|",""))))))</f>
        <v>ImmersionRods</v>
      </c>
      <c r="U928" s="33">
        <v>3500</v>
      </c>
    </row>
    <row r="929" spans="1:21">
      <c r="A929" s="5" t="s">
        <v>5266</v>
      </c>
      <c r="B929" s="6" t="s">
        <v>5267</v>
      </c>
      <c r="C929" s="6" t="s">
        <v>5268</v>
      </c>
      <c r="D929" s="24">
        <v>1969</v>
      </c>
      <c r="E929" s="36">
        <v>5000</v>
      </c>
      <c r="F929" s="36" t="str">
        <f t="shared" si="56"/>
        <v>&gt;500</v>
      </c>
      <c r="G929" s="27">
        <v>0.61</v>
      </c>
      <c r="H929" s="27" t="str">
        <f t="shared" si="57"/>
        <v>&gt;50%</v>
      </c>
      <c r="I929" s="14" t="str">
        <f>IF(G929&lt;0.5,"&lt;50%","&gt;=50%")</f>
        <v>&gt;=50%</v>
      </c>
      <c r="J929" s="21">
        <v>4.0999999999999996</v>
      </c>
      <c r="K929" s="7">
        <v>4927</v>
      </c>
      <c r="L929" s="7">
        <f t="shared" si="58"/>
        <v>2</v>
      </c>
      <c r="M929" s="6" t="s">
        <v>5269</v>
      </c>
      <c r="N929" s="6" t="s">
        <v>5270</v>
      </c>
      <c r="O929" s="6" t="s">
        <v>5271</v>
      </c>
      <c r="P929" s="6" t="s">
        <v>5272</v>
      </c>
      <c r="Q929" s="6" t="str">
        <f>IFERROR(LEFT(C929, FIND("|",C929)-1),C929)</f>
        <v>Home&amp;Kitchen</v>
      </c>
      <c r="R929" s="41">
        <f>E929*K929</f>
        <v>24635000</v>
      </c>
      <c r="S929" s="31">
        <f t="shared" si="59"/>
        <v>20200.699999999997</v>
      </c>
      <c r="T929" s="6" t="str">
        <f>TRIM(RIGHT(C929,LEN(C929)-FIND("@",SUBSTITUTE(C929,"|","@",LEN(C929)-LEN(SUBSTITUTE(C929,"|",""))))))</f>
        <v>JuicerMixerGrinders</v>
      </c>
      <c r="U929" s="33">
        <v>5000</v>
      </c>
    </row>
    <row r="930" spans="1:21">
      <c r="A930" s="5" t="s">
        <v>6459</v>
      </c>
      <c r="B930" s="6" t="s">
        <v>6460</v>
      </c>
      <c r="C930" s="6" t="s">
        <v>5324</v>
      </c>
      <c r="D930" s="24">
        <v>1399</v>
      </c>
      <c r="E930" s="36">
        <v>2290</v>
      </c>
      <c r="F930" s="36" t="str">
        <f t="shared" si="56"/>
        <v>&gt;500</v>
      </c>
      <c r="G930" s="27">
        <v>0.39</v>
      </c>
      <c r="H930" s="27" t="str">
        <f t="shared" si="57"/>
        <v>25-50%</v>
      </c>
      <c r="I930" s="14" t="str">
        <f>IF(G930&lt;0.5,"&lt;50%","&gt;=50%")</f>
        <v>&lt;50%</v>
      </c>
      <c r="J930" s="21">
        <v>4.4000000000000004</v>
      </c>
      <c r="K930" s="7">
        <v>461</v>
      </c>
      <c r="L930" s="7">
        <f t="shared" si="58"/>
        <v>1</v>
      </c>
      <c r="M930" s="6" t="s">
        <v>6461</v>
      </c>
      <c r="N930" s="6" t="s">
        <v>6462</v>
      </c>
      <c r="O930" s="6" t="s">
        <v>6463</v>
      </c>
      <c r="P930" s="6" t="s">
        <v>6464</v>
      </c>
      <c r="Q930" s="6" t="str">
        <f>IFERROR(LEFT(C930, FIND("|",C930)-1),C930)</f>
        <v>Home&amp;Kitchen</v>
      </c>
      <c r="R930" s="41">
        <f>E930*K930</f>
        <v>1055690</v>
      </c>
      <c r="S930" s="31">
        <f t="shared" si="59"/>
        <v>2028.4</v>
      </c>
      <c r="T930" s="6" t="str">
        <f>TRIM(RIGHT(C930,LEN(C930)-FIND("@",SUBSTITUTE(C930,"|","@",LEN(C930)-LEN(SUBSTITUTE(C930,"|",""))))))</f>
        <v>EggBoilers</v>
      </c>
      <c r="U930" s="33">
        <v>2290</v>
      </c>
    </row>
    <row r="931" spans="1:21">
      <c r="A931" s="5" t="s">
        <v>7196</v>
      </c>
      <c r="B931" s="6" t="s">
        <v>7197</v>
      </c>
      <c r="C931" s="6" t="s">
        <v>5692</v>
      </c>
      <c r="D931" s="24">
        <v>215</v>
      </c>
      <c r="E931" s="36">
        <v>1499</v>
      </c>
      <c r="F931" s="36" t="str">
        <f t="shared" si="56"/>
        <v>&gt;500</v>
      </c>
      <c r="G931" s="27">
        <v>0.86</v>
      </c>
      <c r="H931" s="27" t="str">
        <f t="shared" si="57"/>
        <v>&gt;50%</v>
      </c>
      <c r="I931" s="14" t="str">
        <f>IF(G931&lt;0.5,"&lt;50%","&gt;=50%")</f>
        <v>&gt;=50%</v>
      </c>
      <c r="J931" s="21">
        <v>3.9</v>
      </c>
      <c r="K931" s="7">
        <v>1004</v>
      </c>
      <c r="L931" s="7">
        <f t="shared" si="58"/>
        <v>2</v>
      </c>
      <c r="M931" s="6" t="s">
        <v>7198</v>
      </c>
      <c r="N931" s="6" t="s">
        <v>7199</v>
      </c>
      <c r="O931" s="6" t="s">
        <v>7200</v>
      </c>
      <c r="P931" s="6" t="s">
        <v>7201</v>
      </c>
      <c r="Q931" s="6" t="str">
        <f>IFERROR(LEFT(C931, FIND("|",C931)-1),C931)</f>
        <v>Home&amp;Kitchen</v>
      </c>
      <c r="R931" s="41">
        <f>E931*K931</f>
        <v>1504996</v>
      </c>
      <c r="S931" s="31">
        <f t="shared" si="59"/>
        <v>3915.6</v>
      </c>
      <c r="T931" s="6" t="str">
        <f>TRIM(RIGHT(C931,LEN(C931)-FIND("@",SUBSTITUTE(C931,"|","@",LEN(C931)-LEN(SUBSTITUTE(C931,"|",""))))))</f>
        <v>WaterPurifierAccessories</v>
      </c>
      <c r="U931" s="33">
        <v>1499</v>
      </c>
    </row>
    <row r="932" spans="1:21">
      <c r="A932" s="5" t="s">
        <v>899</v>
      </c>
      <c r="B932" s="6" t="s">
        <v>900</v>
      </c>
      <c r="C932" s="6" t="s">
        <v>282</v>
      </c>
      <c r="D932" s="24">
        <v>339</v>
      </c>
      <c r="E932" s="36">
        <v>1999</v>
      </c>
      <c r="F932" s="36" t="str">
        <f t="shared" si="56"/>
        <v>&gt;500</v>
      </c>
      <c r="G932" s="27">
        <v>0.83</v>
      </c>
      <c r="H932" s="27" t="str">
        <f t="shared" si="57"/>
        <v>&gt;50%</v>
      </c>
      <c r="I932" s="14" t="str">
        <f>IF(G932&lt;0.5,"&lt;50%","&gt;=50%")</f>
        <v>&gt;=50%</v>
      </c>
      <c r="J932" s="21">
        <v>4</v>
      </c>
      <c r="K932" s="7">
        <v>343</v>
      </c>
      <c r="L932" s="7">
        <f t="shared" si="58"/>
        <v>1</v>
      </c>
      <c r="M932" s="6" t="s">
        <v>901</v>
      </c>
      <c r="N932" s="6" t="s">
        <v>902</v>
      </c>
      <c r="O932" s="6" t="s">
        <v>903</v>
      </c>
      <c r="P932" s="6" t="s">
        <v>904</v>
      </c>
      <c r="Q932" s="6" t="str">
        <f>IFERROR(LEFT(C932, FIND("|",C932)-1),C932)</f>
        <v>Electronics</v>
      </c>
      <c r="R932" s="41">
        <f>E932*K932</f>
        <v>685657</v>
      </c>
      <c r="S932" s="31">
        <f t="shared" si="59"/>
        <v>1372</v>
      </c>
      <c r="T932" s="6" t="str">
        <f>TRIM(RIGHT(C932,LEN(C932)-FIND("@",SUBSTITUTE(C932,"|","@",LEN(C932)-LEN(SUBSTITUTE(C932,"|",""))))))</f>
        <v>RemoteControls</v>
      </c>
      <c r="U932" s="33">
        <v>1999</v>
      </c>
    </row>
    <row r="933" spans="1:21">
      <c r="A933" s="5" t="s">
        <v>5634</v>
      </c>
      <c r="B933" s="6" t="s">
        <v>5635</v>
      </c>
      <c r="C933" s="6" t="s">
        <v>5043</v>
      </c>
      <c r="D933" s="24">
        <v>319</v>
      </c>
      <c r="E933" s="36">
        <v>749</v>
      </c>
      <c r="F933" s="36" t="str">
        <f t="shared" si="56"/>
        <v>&gt;500</v>
      </c>
      <c r="G933" s="27">
        <v>0.56999999999999995</v>
      </c>
      <c r="H933" s="27" t="str">
        <f t="shared" si="57"/>
        <v>&gt;50%</v>
      </c>
      <c r="I933" s="14" t="str">
        <f>IF(G933&lt;0.5,"&lt;50%","&gt;=50%")</f>
        <v>&gt;=50%</v>
      </c>
      <c r="J933" s="21">
        <v>4.5999999999999996</v>
      </c>
      <c r="K933" s="7">
        <v>124</v>
      </c>
      <c r="L933" s="7">
        <f t="shared" si="58"/>
        <v>1</v>
      </c>
      <c r="M933" s="6" t="s">
        <v>5636</v>
      </c>
      <c r="N933" s="6" t="s">
        <v>5637</v>
      </c>
      <c r="O933" s="6" t="s">
        <v>5638</v>
      </c>
      <c r="P933" s="6" t="s">
        <v>5639</v>
      </c>
      <c r="Q933" s="6" t="str">
        <f>IFERROR(LEFT(C933, FIND("|",C933)-1),C933)</f>
        <v>Home&amp;Kitchen</v>
      </c>
      <c r="R933" s="41">
        <f>E933*K933</f>
        <v>92876</v>
      </c>
      <c r="S933" s="31">
        <f t="shared" si="59"/>
        <v>570.4</v>
      </c>
      <c r="T933" s="6" t="str">
        <f>TRIM(RIGHT(C933,LEN(C933)-FIND("@",SUBSTITUTE(C933,"|","@",LEN(C933)-LEN(SUBSTITUTE(C933,"|",""))))))</f>
        <v>LintShavers</v>
      </c>
      <c r="U933" s="33">
        <v>749</v>
      </c>
    </row>
    <row r="934" spans="1:21">
      <c r="A934" s="5" t="s">
        <v>247</v>
      </c>
      <c r="B934" s="6" t="s">
        <v>248</v>
      </c>
      <c r="C934" s="6" t="s">
        <v>105</v>
      </c>
      <c r="D934" s="24">
        <v>19999</v>
      </c>
      <c r="E934" s="36">
        <v>34999</v>
      </c>
      <c r="F934" s="36" t="str">
        <f t="shared" si="56"/>
        <v>&gt;500</v>
      </c>
      <c r="G934" s="27">
        <v>0.43</v>
      </c>
      <c r="H934" s="27" t="str">
        <f t="shared" si="57"/>
        <v>25-50%</v>
      </c>
      <c r="I934" s="14" t="str">
        <f>IF(G934&lt;0.5,"&lt;50%","&gt;=50%")</f>
        <v>&lt;50%</v>
      </c>
      <c r="J934" s="21">
        <v>4.3</v>
      </c>
      <c r="K934" s="7">
        <v>27151</v>
      </c>
      <c r="L934" s="7">
        <f t="shared" si="58"/>
        <v>2</v>
      </c>
      <c r="M934" s="6" t="s">
        <v>249</v>
      </c>
      <c r="N934" s="6" t="s">
        <v>250</v>
      </c>
      <c r="O934" s="6" t="s">
        <v>251</v>
      </c>
      <c r="P934" s="6" t="s">
        <v>252</v>
      </c>
      <c r="Q934" s="6" t="str">
        <f>IFERROR(LEFT(C934, FIND("|",C934)-1),C934)</f>
        <v>Electronics</v>
      </c>
      <c r="R934" s="41">
        <f>E934*K934</f>
        <v>950257849</v>
      </c>
      <c r="S934" s="31">
        <f t="shared" si="59"/>
        <v>116749.29999999999</v>
      </c>
      <c r="T934" s="6" t="str">
        <f>TRIM(RIGHT(C934,LEN(C934)-FIND("@",SUBSTITUTE(C934,"|","@",LEN(C934)-LEN(SUBSTITUTE(C934,"|",""))))))</f>
        <v>SmartTelevisions</v>
      </c>
      <c r="U934" s="33">
        <v>34999</v>
      </c>
    </row>
    <row r="935" spans="1:21">
      <c r="A935" s="5" t="s">
        <v>2273</v>
      </c>
      <c r="B935" s="6" t="s">
        <v>2274</v>
      </c>
      <c r="C935" s="6" t="s">
        <v>1821</v>
      </c>
      <c r="D935" s="24">
        <v>1399</v>
      </c>
      <c r="E935" s="36">
        <v>1630</v>
      </c>
      <c r="F935" s="36" t="str">
        <f t="shared" si="56"/>
        <v>&gt;500</v>
      </c>
      <c r="G935" s="27">
        <v>0.14000000000000001</v>
      </c>
      <c r="H935" s="27" t="str">
        <f t="shared" si="57"/>
        <v>10-25%</v>
      </c>
      <c r="I935" s="14" t="str">
        <f>IF(G935&lt;0.5,"&lt;50%","&gt;=50%")</f>
        <v>&lt;50%</v>
      </c>
      <c r="J935" s="21">
        <v>4</v>
      </c>
      <c r="K935" s="7">
        <v>9378</v>
      </c>
      <c r="L935" s="7">
        <f t="shared" si="58"/>
        <v>2</v>
      </c>
      <c r="M935" s="6" t="s">
        <v>2275</v>
      </c>
      <c r="N935" s="6" t="s">
        <v>2276</v>
      </c>
      <c r="O935" s="6" t="s">
        <v>2277</v>
      </c>
      <c r="P935" s="6" t="s">
        <v>2278</v>
      </c>
      <c r="Q935" s="6" t="str">
        <f>IFERROR(LEFT(C935, FIND("|",C935)-1),C935)</f>
        <v>Electronics</v>
      </c>
      <c r="R935" s="41">
        <f>E935*K935</f>
        <v>15286140</v>
      </c>
      <c r="S935" s="31">
        <f t="shared" si="59"/>
        <v>37512</v>
      </c>
      <c r="T935" s="6" t="str">
        <f>TRIM(RIGHT(C935,LEN(C935)-FIND("@",SUBSTITUTE(C935,"|","@",LEN(C935)-LEN(SUBSTITUTE(C935,"|",""))))))</f>
        <v>BasicMobiles</v>
      </c>
      <c r="U935" s="33">
        <v>1630</v>
      </c>
    </row>
    <row r="936" spans="1:21">
      <c r="A936" s="5" t="s">
        <v>2510</v>
      </c>
      <c r="B936" s="6" t="s">
        <v>2511</v>
      </c>
      <c r="C936" s="6" t="s">
        <v>1821</v>
      </c>
      <c r="D936" s="24">
        <v>1399</v>
      </c>
      <c r="E936" s="36">
        <v>1630</v>
      </c>
      <c r="F936" s="36" t="str">
        <f t="shared" si="56"/>
        <v>&gt;500</v>
      </c>
      <c r="G936" s="27">
        <v>0.14000000000000001</v>
      </c>
      <c r="H936" s="27" t="str">
        <f t="shared" si="57"/>
        <v>10-25%</v>
      </c>
      <c r="I936" s="14" t="str">
        <f>IF(G936&lt;0.5,"&lt;50%","&gt;=50%")</f>
        <v>&lt;50%</v>
      </c>
      <c r="J936" s="21">
        <v>4</v>
      </c>
      <c r="K936" s="7">
        <v>9378</v>
      </c>
      <c r="L936" s="7">
        <f t="shared" si="58"/>
        <v>2</v>
      </c>
      <c r="M936" s="6" t="s">
        <v>2512</v>
      </c>
      <c r="N936" s="6" t="s">
        <v>2276</v>
      </c>
      <c r="O936" s="6" t="s">
        <v>2277</v>
      </c>
      <c r="P936" s="6" t="s">
        <v>2278</v>
      </c>
      <c r="Q936" s="6" t="str">
        <f>IFERROR(LEFT(C936, FIND("|",C936)-1),C936)</f>
        <v>Electronics</v>
      </c>
      <c r="R936" s="41">
        <f>E936*K936</f>
        <v>15286140</v>
      </c>
      <c r="S936" s="31">
        <f t="shared" si="59"/>
        <v>37512</v>
      </c>
      <c r="T936" s="6" t="str">
        <f>TRIM(RIGHT(C936,LEN(C936)-FIND("@",SUBSTITUTE(C936,"|","@",LEN(C936)-LEN(SUBSTITUTE(C936,"|",""))))))</f>
        <v>BasicMobiles</v>
      </c>
      <c r="U936" s="33">
        <v>1630</v>
      </c>
    </row>
    <row r="937" spans="1:21">
      <c r="A937" s="5" t="s">
        <v>1166</v>
      </c>
      <c r="B937" s="6" t="s">
        <v>1167</v>
      </c>
      <c r="C937" s="6" t="s">
        <v>13</v>
      </c>
      <c r="D937" s="24">
        <v>848.99</v>
      </c>
      <c r="E937" s="36">
        <v>1490</v>
      </c>
      <c r="F937" s="36" t="str">
        <f t="shared" si="56"/>
        <v>&gt;500</v>
      </c>
      <c r="G937" s="27">
        <v>0.43</v>
      </c>
      <c r="H937" s="27" t="str">
        <f t="shared" si="57"/>
        <v>25-50%</v>
      </c>
      <c r="I937" s="14" t="str">
        <f>IF(G937&lt;0.5,"&lt;50%","&gt;=50%")</f>
        <v>&lt;50%</v>
      </c>
      <c r="J937" s="21">
        <v>3.9</v>
      </c>
      <c r="K937" s="7">
        <v>356</v>
      </c>
      <c r="L937" s="7">
        <f t="shared" si="58"/>
        <v>1</v>
      </c>
      <c r="M937" s="6" t="s">
        <v>1168</v>
      </c>
      <c r="N937" s="6" t="s">
        <v>1169</v>
      </c>
      <c r="O937" s="6" t="s">
        <v>1170</v>
      </c>
      <c r="P937" s="6" t="s">
        <v>1171</v>
      </c>
      <c r="Q937" s="6" t="str">
        <f>IFERROR(LEFT(C937, FIND("|",C937)-1),C937)</f>
        <v>Computers&amp;Accessories</v>
      </c>
      <c r="R937" s="41">
        <f>E937*K937</f>
        <v>530440</v>
      </c>
      <c r="S937" s="31">
        <f t="shared" si="59"/>
        <v>1388.3999999999999</v>
      </c>
      <c r="T937" s="6" t="str">
        <f>TRIM(RIGHT(C937,LEN(C937)-FIND("@",SUBSTITUTE(C937,"|","@",LEN(C937)-LEN(SUBSTITUTE(C937,"|",""))))))</f>
        <v>USBCables</v>
      </c>
      <c r="U937" s="33">
        <v>1490</v>
      </c>
    </row>
    <row r="938" spans="1:21">
      <c r="A938" s="5" t="s">
        <v>2289</v>
      </c>
      <c r="B938" s="6" t="s">
        <v>2290</v>
      </c>
      <c r="C938" s="6" t="s">
        <v>2291</v>
      </c>
      <c r="D938" s="24">
        <v>2099</v>
      </c>
      <c r="E938" s="36">
        <v>5999</v>
      </c>
      <c r="F938" s="36" t="str">
        <f t="shared" si="56"/>
        <v>&gt;500</v>
      </c>
      <c r="G938" s="27">
        <v>0.65</v>
      </c>
      <c r="H938" s="27" t="str">
        <f t="shared" si="57"/>
        <v>&gt;50%</v>
      </c>
      <c r="I938" s="14" t="str">
        <f>IF(G938&lt;0.5,"&lt;50%","&gt;=50%")</f>
        <v>&gt;=50%</v>
      </c>
      <c r="J938" s="21">
        <v>4.3</v>
      </c>
      <c r="K938" s="7">
        <v>17129</v>
      </c>
      <c r="L938" s="7">
        <f t="shared" si="58"/>
        <v>2</v>
      </c>
      <c r="M938" s="6" t="s">
        <v>2292</v>
      </c>
      <c r="N938" s="6" t="s">
        <v>2293</v>
      </c>
      <c r="O938" s="6" t="s">
        <v>2294</v>
      </c>
      <c r="P938" s="6" t="s">
        <v>2295</v>
      </c>
      <c r="Q938" s="6" t="str">
        <f>IFERROR(LEFT(C938, FIND("|",C938)-1),C938)</f>
        <v>Electronics</v>
      </c>
      <c r="R938" s="41">
        <f>E938*K938</f>
        <v>102756871</v>
      </c>
      <c r="S938" s="31">
        <f t="shared" si="59"/>
        <v>73654.7</v>
      </c>
      <c r="T938" s="6" t="str">
        <f>TRIM(RIGHT(C938,LEN(C938)-FIND("@",SUBSTITUTE(C938,"|","@",LEN(C938)-LEN(SUBSTITUTE(C938,"|",""))))))</f>
        <v>StylusPens</v>
      </c>
      <c r="U938" s="33">
        <v>5999</v>
      </c>
    </row>
    <row r="939" spans="1:21">
      <c r="A939" s="5" t="s">
        <v>628</v>
      </c>
      <c r="B939" s="6" t="s">
        <v>629</v>
      </c>
      <c r="C939" s="6" t="s">
        <v>13</v>
      </c>
      <c r="D939" s="24">
        <v>210</v>
      </c>
      <c r="E939" s="36">
        <v>399</v>
      </c>
      <c r="F939" s="36" t="str">
        <f t="shared" si="56"/>
        <v>200-500</v>
      </c>
      <c r="G939" s="27">
        <v>0.47</v>
      </c>
      <c r="H939" s="27" t="str">
        <f t="shared" si="57"/>
        <v>25-50%</v>
      </c>
      <c r="I939" s="14" t="str">
        <f>IF(G939&lt;0.5,"&lt;50%","&gt;=50%")</f>
        <v>&lt;50%</v>
      </c>
      <c r="J939" s="21">
        <v>4.0999999999999996</v>
      </c>
      <c r="K939" s="7">
        <v>1717</v>
      </c>
      <c r="L939" s="7">
        <f t="shared" si="58"/>
        <v>2</v>
      </c>
      <c r="M939" s="6" t="s">
        <v>630</v>
      </c>
      <c r="N939" s="6" t="s">
        <v>631</v>
      </c>
      <c r="O939" s="6" t="s">
        <v>632</v>
      </c>
      <c r="P939" s="6" t="s">
        <v>633</v>
      </c>
      <c r="Q939" s="6" t="str">
        <f>IFERROR(LEFT(C939, FIND("|",C939)-1),C939)</f>
        <v>Computers&amp;Accessories</v>
      </c>
      <c r="R939" s="41">
        <f>E939*K939</f>
        <v>685083</v>
      </c>
      <c r="S939" s="31">
        <f t="shared" si="59"/>
        <v>7039.7</v>
      </c>
      <c r="T939" s="6" t="str">
        <f>TRIM(RIGHT(C939,LEN(C939)-FIND("@",SUBSTITUTE(C939,"|","@",LEN(C939)-LEN(SUBSTITUTE(C939,"|",""))))))</f>
        <v>USBCables</v>
      </c>
      <c r="U939" s="33">
        <v>399</v>
      </c>
    </row>
    <row r="940" spans="1:21">
      <c r="A940" s="5" t="s">
        <v>92</v>
      </c>
      <c r="B940" s="6" t="s">
        <v>93</v>
      </c>
      <c r="C940" s="6" t="s">
        <v>13</v>
      </c>
      <c r="D940" s="24">
        <v>159</v>
      </c>
      <c r="E940" s="36">
        <v>399</v>
      </c>
      <c r="F940" s="36" t="str">
        <f t="shared" si="56"/>
        <v>200-500</v>
      </c>
      <c r="G940" s="27">
        <v>0.6</v>
      </c>
      <c r="H940" s="27" t="str">
        <f t="shared" si="57"/>
        <v>&gt;50%</v>
      </c>
      <c r="I940" s="14" t="str">
        <f>IF(G940&lt;0.5,"&lt;50%","&gt;=50%")</f>
        <v>&gt;=50%</v>
      </c>
      <c r="J940" s="21">
        <v>4.0999999999999996</v>
      </c>
      <c r="K940" s="7">
        <v>4768</v>
      </c>
      <c r="L940" s="7">
        <f t="shared" si="58"/>
        <v>2</v>
      </c>
      <c r="M940" s="6" t="s">
        <v>38</v>
      </c>
      <c r="N940" s="6" t="s">
        <v>94</v>
      </c>
      <c r="O940" s="6" t="s">
        <v>95</v>
      </c>
      <c r="P940" s="6" t="s">
        <v>96</v>
      </c>
      <c r="Q940" s="6" t="str">
        <f>IFERROR(LEFT(C940, FIND("|",C940)-1),C940)</f>
        <v>Computers&amp;Accessories</v>
      </c>
      <c r="R940" s="41">
        <f>E940*K940</f>
        <v>1902432</v>
      </c>
      <c r="S940" s="31">
        <f t="shared" si="59"/>
        <v>19548.8</v>
      </c>
      <c r="T940" s="6" t="str">
        <f>TRIM(RIGHT(C940,LEN(C940)-FIND("@",SUBSTITUTE(C940,"|","@",LEN(C940)-LEN(SUBSTITUTE(C940,"|",""))))))</f>
        <v>USBCables</v>
      </c>
      <c r="U940" s="33">
        <v>399</v>
      </c>
    </row>
    <row r="941" spans="1:21">
      <c r="A941" s="5" t="s">
        <v>5202</v>
      </c>
      <c r="B941" s="6" t="s">
        <v>5203</v>
      </c>
      <c r="C941" s="6" t="s">
        <v>5043</v>
      </c>
      <c r="D941" s="24">
        <v>398</v>
      </c>
      <c r="E941" s="36">
        <v>1999</v>
      </c>
      <c r="F941" s="36" t="str">
        <f t="shared" si="56"/>
        <v>&gt;500</v>
      </c>
      <c r="G941" s="27">
        <v>0.8</v>
      </c>
      <c r="H941" s="27" t="str">
        <f t="shared" si="57"/>
        <v>&gt;50%</v>
      </c>
      <c r="I941" s="14" t="str">
        <f>IF(G941&lt;0.5,"&lt;50%","&gt;=50%")</f>
        <v>&gt;=50%</v>
      </c>
      <c r="J941" s="21">
        <v>4.0999999999999996</v>
      </c>
      <c r="K941" s="7">
        <v>257</v>
      </c>
      <c r="L941" s="7">
        <f t="shared" si="58"/>
        <v>1</v>
      </c>
      <c r="M941" s="6" t="s">
        <v>5204</v>
      </c>
      <c r="N941" s="6" t="s">
        <v>5205</v>
      </c>
      <c r="O941" s="6" t="s">
        <v>5206</v>
      </c>
      <c r="P941" s="6" t="s">
        <v>5207</v>
      </c>
      <c r="Q941" s="6" t="str">
        <f>IFERROR(LEFT(C941, FIND("|",C941)-1),C941)</f>
        <v>Home&amp;Kitchen</v>
      </c>
      <c r="R941" s="41">
        <f>E941*K941</f>
        <v>513743</v>
      </c>
      <c r="S941" s="31">
        <f t="shared" si="59"/>
        <v>1053.6999999999998</v>
      </c>
      <c r="T941" s="6" t="str">
        <f>TRIM(RIGHT(C941,LEN(C941)-FIND("@",SUBSTITUTE(C941,"|","@",LEN(C941)-LEN(SUBSTITUTE(C941,"|",""))))))</f>
        <v>LintShavers</v>
      </c>
      <c r="U941" s="33">
        <v>1999</v>
      </c>
    </row>
    <row r="942" spans="1:21">
      <c r="A942" s="5" t="s">
        <v>6155</v>
      </c>
      <c r="B942" s="6" t="s">
        <v>6156</v>
      </c>
      <c r="C942" s="6" t="s">
        <v>5422</v>
      </c>
      <c r="D942" s="24">
        <v>949</v>
      </c>
      <c r="E942" s="36">
        <v>1999</v>
      </c>
      <c r="F942" s="36" t="str">
        <f t="shared" si="56"/>
        <v>&gt;500</v>
      </c>
      <c r="G942" s="27">
        <v>0.53</v>
      </c>
      <c r="H942" s="27" t="str">
        <f t="shared" si="57"/>
        <v>&gt;50%</v>
      </c>
      <c r="I942" s="14" t="str">
        <f>IF(G942&lt;0.5,"&lt;50%","&gt;=50%")</f>
        <v>&gt;=50%</v>
      </c>
      <c r="J942" s="21">
        <v>4</v>
      </c>
      <c r="K942" s="7">
        <v>1679</v>
      </c>
      <c r="L942" s="7">
        <f t="shared" si="58"/>
        <v>2</v>
      </c>
      <c r="M942" s="6" t="s">
        <v>6157</v>
      </c>
      <c r="N942" s="6" t="s">
        <v>6158</v>
      </c>
      <c r="O942" s="6" t="s">
        <v>6159</v>
      </c>
      <c r="P942" s="6" t="s">
        <v>6160</v>
      </c>
      <c r="Q942" s="6" t="str">
        <f>IFERROR(LEFT(C942, FIND("|",C942)-1),C942)</f>
        <v>Home&amp;Kitchen</v>
      </c>
      <c r="R942" s="41">
        <f>E942*K942</f>
        <v>3356321</v>
      </c>
      <c r="S942" s="31">
        <f t="shared" si="59"/>
        <v>6716</v>
      </c>
      <c r="T942" s="6" t="str">
        <f>TRIM(RIGHT(C942,LEN(C942)-FIND("@",SUBSTITUTE(C942,"|","@",LEN(C942)-LEN(SUBSTITUTE(C942,"|",""))))))</f>
        <v>MiniFoodProcessors&amp;Choppers</v>
      </c>
      <c r="U942" s="33">
        <v>1999</v>
      </c>
    </row>
    <row r="943" spans="1:21">
      <c r="A943" s="5" t="s">
        <v>6619</v>
      </c>
      <c r="B943" s="6" t="s">
        <v>6620</v>
      </c>
      <c r="C943" s="6" t="s">
        <v>5036</v>
      </c>
      <c r="D943" s="24">
        <v>1069</v>
      </c>
      <c r="E943" s="36">
        <v>1699</v>
      </c>
      <c r="F943" s="36" t="str">
        <f t="shared" si="56"/>
        <v>&gt;500</v>
      </c>
      <c r="G943" s="27">
        <v>0.37</v>
      </c>
      <c r="H943" s="27" t="str">
        <f t="shared" si="57"/>
        <v>25-50%</v>
      </c>
      <c r="I943" s="14" t="str">
        <f>IF(G943&lt;0.5,"&lt;50%","&gt;=50%")</f>
        <v>&lt;50%</v>
      </c>
      <c r="J943" s="21">
        <v>3.9</v>
      </c>
      <c r="K943" s="7">
        <v>313</v>
      </c>
      <c r="L943" s="7">
        <f t="shared" si="58"/>
        <v>1</v>
      </c>
      <c r="M943" s="6" t="s">
        <v>6621</v>
      </c>
      <c r="N943" s="6" t="s">
        <v>6622</v>
      </c>
      <c r="O943" s="6" t="s">
        <v>6623</v>
      </c>
      <c r="P943" s="6" t="s">
        <v>6624</v>
      </c>
      <c r="Q943" s="6" t="str">
        <f>IFERROR(LEFT(C943, FIND("|",C943)-1),C943)</f>
        <v>Home&amp;Kitchen</v>
      </c>
      <c r="R943" s="41">
        <f>E943*K943</f>
        <v>531787</v>
      </c>
      <c r="S943" s="31">
        <f t="shared" si="59"/>
        <v>1220.7</v>
      </c>
      <c r="T943" s="6" t="str">
        <f>TRIM(RIGHT(C943,LEN(C943)-FIND("@",SUBSTITUTE(C943,"|","@",LEN(C943)-LEN(SUBSTITUTE(C943,"|",""))))))</f>
        <v>FanHeaters</v>
      </c>
      <c r="U943" s="33">
        <v>1699</v>
      </c>
    </row>
    <row r="944" spans="1:21">
      <c r="A944" s="5" t="s">
        <v>1297</v>
      </c>
      <c r="B944" s="6" t="s">
        <v>1298</v>
      </c>
      <c r="C944" s="6" t="s">
        <v>282</v>
      </c>
      <c r="D944" s="24">
        <v>199</v>
      </c>
      <c r="E944" s="36">
        <v>399</v>
      </c>
      <c r="F944" s="36" t="str">
        <f t="shared" si="56"/>
        <v>200-500</v>
      </c>
      <c r="G944" s="27">
        <v>0.5</v>
      </c>
      <c r="H944" s="27" t="str">
        <f t="shared" si="57"/>
        <v>&gt;50%</v>
      </c>
      <c r="I944" s="14" t="str">
        <f>IF(G944&lt;0.5,"&lt;50%","&gt;=50%")</f>
        <v>&gt;=50%</v>
      </c>
      <c r="J944" s="21">
        <v>4.2</v>
      </c>
      <c r="K944" s="7">
        <v>1335</v>
      </c>
      <c r="L944" s="7">
        <f t="shared" si="58"/>
        <v>2</v>
      </c>
      <c r="M944" s="6" t="s">
        <v>1299</v>
      </c>
      <c r="N944" s="6" t="s">
        <v>1300</v>
      </c>
      <c r="O944" s="6" t="s">
        <v>1301</v>
      </c>
      <c r="P944" s="6" t="s">
        <v>1302</v>
      </c>
      <c r="Q944" s="6" t="str">
        <f>IFERROR(LEFT(C944, FIND("|",C944)-1),C944)</f>
        <v>Electronics</v>
      </c>
      <c r="R944" s="41">
        <f>E944*K944</f>
        <v>532665</v>
      </c>
      <c r="S944" s="31">
        <f t="shared" si="59"/>
        <v>5607</v>
      </c>
      <c r="T944" s="6" t="str">
        <f>TRIM(RIGHT(C944,LEN(C944)-FIND("@",SUBSTITUTE(C944,"|","@",LEN(C944)-LEN(SUBSTITUTE(C944,"|",""))))))</f>
        <v>RemoteControls</v>
      </c>
      <c r="U944" s="33">
        <v>399</v>
      </c>
    </row>
    <row r="945" spans="1:21">
      <c r="A945" s="5" t="s">
        <v>280</v>
      </c>
      <c r="B945" s="6" t="s">
        <v>281</v>
      </c>
      <c r="C945" s="6" t="s">
        <v>282</v>
      </c>
      <c r="D945" s="24">
        <v>399</v>
      </c>
      <c r="E945" s="36">
        <v>999</v>
      </c>
      <c r="F945" s="36" t="str">
        <f t="shared" si="56"/>
        <v>&gt;500</v>
      </c>
      <c r="G945" s="27">
        <v>0.6</v>
      </c>
      <c r="H945" s="27" t="str">
        <f t="shared" si="57"/>
        <v>&gt;50%</v>
      </c>
      <c r="I945" s="14" t="str">
        <f>IF(G945&lt;0.5,"&lt;50%","&gt;=50%")</f>
        <v>&gt;=50%</v>
      </c>
      <c r="J945" s="21">
        <v>3.6</v>
      </c>
      <c r="K945" s="7">
        <v>493</v>
      </c>
      <c r="L945" s="7">
        <f t="shared" si="58"/>
        <v>1</v>
      </c>
      <c r="M945" s="6" t="s">
        <v>283</v>
      </c>
      <c r="N945" s="6" t="s">
        <v>284</v>
      </c>
      <c r="O945" s="6" t="s">
        <v>285</v>
      </c>
      <c r="P945" s="6" t="s">
        <v>286</v>
      </c>
      <c r="Q945" s="6" t="str">
        <f>IFERROR(LEFT(C945, FIND("|",C945)-1),C945)</f>
        <v>Electronics</v>
      </c>
      <c r="R945" s="41">
        <f>E945*K945</f>
        <v>492507</v>
      </c>
      <c r="S945" s="31">
        <f t="shared" si="59"/>
        <v>1774.8</v>
      </c>
      <c r="T945" s="6" t="str">
        <f>TRIM(RIGHT(C945,LEN(C945)-FIND("@",SUBSTITUTE(C945,"|","@",LEN(C945)-LEN(SUBSTITUTE(C945,"|",""))))))</f>
        <v>RemoteControls</v>
      </c>
      <c r="U945" s="33">
        <v>999</v>
      </c>
    </row>
    <row r="946" spans="1:21">
      <c r="A946" s="5" t="s">
        <v>961</v>
      </c>
      <c r="B946" s="6" t="s">
        <v>962</v>
      </c>
      <c r="C946" s="6" t="s">
        <v>282</v>
      </c>
      <c r="D946" s="24">
        <v>205</v>
      </c>
      <c r="E946" s="36">
        <v>499</v>
      </c>
      <c r="F946" s="36" t="str">
        <f t="shared" si="56"/>
        <v>200-500</v>
      </c>
      <c r="G946" s="27">
        <v>0.59</v>
      </c>
      <c r="H946" s="27" t="str">
        <f t="shared" si="57"/>
        <v>&gt;50%</v>
      </c>
      <c r="I946" s="14" t="str">
        <f>IF(G946&lt;0.5,"&lt;50%","&gt;=50%")</f>
        <v>&gt;=50%</v>
      </c>
      <c r="J946" s="21">
        <v>3.8</v>
      </c>
      <c r="K946" s="7">
        <v>313</v>
      </c>
      <c r="L946" s="7">
        <f t="shared" si="58"/>
        <v>1</v>
      </c>
      <c r="M946" s="6" t="s">
        <v>963</v>
      </c>
      <c r="N946" s="6" t="s">
        <v>964</v>
      </c>
      <c r="O946" s="6" t="s">
        <v>965</v>
      </c>
      <c r="P946" s="6" t="s">
        <v>966</v>
      </c>
      <c r="Q946" s="6" t="str">
        <f>IFERROR(LEFT(C946, FIND("|",C946)-1),C946)</f>
        <v>Electronics</v>
      </c>
      <c r="R946" s="41">
        <f>E946*K946</f>
        <v>156187</v>
      </c>
      <c r="S946" s="31">
        <f t="shared" si="59"/>
        <v>1189.3999999999999</v>
      </c>
      <c r="T946" s="6" t="str">
        <f>TRIM(RIGHT(C946,LEN(C946)-FIND("@",SUBSTITUTE(C946,"|","@",LEN(C946)-LEN(SUBSTITUTE(C946,"|",""))))))</f>
        <v>RemoteControls</v>
      </c>
      <c r="U946" s="33">
        <v>499</v>
      </c>
    </row>
    <row r="947" spans="1:21">
      <c r="A947" s="5" t="s">
        <v>4427</v>
      </c>
      <c r="B947" s="6" t="s">
        <v>4428</v>
      </c>
      <c r="C947" s="6" t="s">
        <v>3462</v>
      </c>
      <c r="D947" s="24">
        <v>2490</v>
      </c>
      <c r="E947" s="36">
        <v>3990</v>
      </c>
      <c r="F947" s="36" t="str">
        <f t="shared" si="56"/>
        <v>&gt;500</v>
      </c>
      <c r="G947" s="27">
        <v>0.38</v>
      </c>
      <c r="H947" s="27" t="str">
        <f t="shared" si="57"/>
        <v>25-50%</v>
      </c>
      <c r="I947" s="14" t="str">
        <f>IF(G947&lt;0.5,"&lt;50%","&gt;=50%")</f>
        <v>&lt;50%</v>
      </c>
      <c r="J947" s="21">
        <v>4.0999999999999996</v>
      </c>
      <c r="K947" s="7">
        <v>3606</v>
      </c>
      <c r="L947" s="7">
        <f t="shared" si="58"/>
        <v>2</v>
      </c>
      <c r="M947" s="6" t="s">
        <v>4429</v>
      </c>
      <c r="N947" s="6" t="s">
        <v>4430</v>
      </c>
      <c r="O947" s="6" t="s">
        <v>4431</v>
      </c>
      <c r="P947" s="6" t="s">
        <v>4432</v>
      </c>
      <c r="Q947" s="6" t="str">
        <f>IFERROR(LEFT(C947, FIND("|",C947)-1),C947)</f>
        <v>Electronics</v>
      </c>
      <c r="R947" s="41">
        <f>E947*K947</f>
        <v>14387940</v>
      </c>
      <c r="S947" s="31">
        <f t="shared" si="59"/>
        <v>14784.599999999999</v>
      </c>
      <c r="T947" s="6" t="str">
        <f>TRIM(RIGHT(C947,LEN(C947)-FIND("@",SUBSTITUTE(C947,"|","@",LEN(C947)-LEN(SUBSTITUTE(C947,"|",""))))))</f>
        <v>DomeCameras</v>
      </c>
      <c r="U947" s="33">
        <v>3990</v>
      </c>
    </row>
    <row r="948" spans="1:21">
      <c r="A948" s="5" t="s">
        <v>7109</v>
      </c>
      <c r="B948" s="6" t="s">
        <v>7110</v>
      </c>
      <c r="C948" s="6" t="s">
        <v>7111</v>
      </c>
      <c r="D948" s="24">
        <v>899</v>
      </c>
      <c r="E948" s="36">
        <v>1999</v>
      </c>
      <c r="F948" s="36" t="str">
        <f t="shared" si="56"/>
        <v>&gt;500</v>
      </c>
      <c r="G948" s="27">
        <v>0.55000000000000004</v>
      </c>
      <c r="H948" s="27" t="str">
        <f t="shared" si="57"/>
        <v>&gt;50%</v>
      </c>
      <c r="I948" s="14" t="str">
        <f>IF(G948&lt;0.5,"&lt;50%","&gt;=50%")</f>
        <v>&gt;=50%</v>
      </c>
      <c r="J948" s="21">
        <v>4</v>
      </c>
      <c r="K948" s="7">
        <v>832</v>
      </c>
      <c r="L948" s="7">
        <f t="shared" si="58"/>
        <v>1</v>
      </c>
      <c r="M948" s="6" t="s">
        <v>7112</v>
      </c>
      <c r="N948" s="6" t="s">
        <v>7113</v>
      </c>
      <c r="O948" s="6" t="s">
        <v>7114</v>
      </c>
      <c r="P948" s="6" t="s">
        <v>7115</v>
      </c>
      <c r="Q948" s="6" t="str">
        <f>IFERROR(LEFT(C948, FIND("|",C948)-1),C948)</f>
        <v>Home&amp;Kitchen</v>
      </c>
      <c r="R948" s="41">
        <f>E948*K948</f>
        <v>1663168</v>
      </c>
      <c r="S948" s="31">
        <f t="shared" si="59"/>
        <v>3328</v>
      </c>
      <c r="T948" s="6" t="str">
        <f>TRIM(RIGHT(C948,LEN(C948)-FIND("@",SUBSTITUTE(C948,"|","@",LEN(C948)-LEN(SUBSTITUTE(C948,"|",""))))))</f>
        <v>WaffleMakers&amp;Irons</v>
      </c>
      <c r="U948" s="33">
        <v>1999</v>
      </c>
    </row>
    <row r="949" spans="1:21">
      <c r="A949" s="5" t="s">
        <v>940</v>
      </c>
      <c r="B949" s="6" t="s">
        <v>941</v>
      </c>
      <c r="C949" s="6" t="s">
        <v>62</v>
      </c>
      <c r="D949" s="24">
        <v>199</v>
      </c>
      <c r="E949" s="36">
        <v>499</v>
      </c>
      <c r="F949" s="36" t="str">
        <f t="shared" si="56"/>
        <v>200-500</v>
      </c>
      <c r="G949" s="27">
        <v>0.6</v>
      </c>
      <c r="H949" s="27" t="str">
        <f t="shared" si="57"/>
        <v>&gt;50%</v>
      </c>
      <c r="I949" s="14" t="str">
        <f>IF(G949&lt;0.5,"&lt;50%","&gt;=50%")</f>
        <v>&gt;=50%</v>
      </c>
      <c r="J949" s="21">
        <v>3.7</v>
      </c>
      <c r="K949" s="7">
        <v>612</v>
      </c>
      <c r="L949" s="7">
        <f t="shared" si="58"/>
        <v>1</v>
      </c>
      <c r="M949" s="6" t="s">
        <v>942</v>
      </c>
      <c r="N949" s="6" t="s">
        <v>943</v>
      </c>
      <c r="O949" s="6" t="s">
        <v>944</v>
      </c>
      <c r="P949" s="6" t="s">
        <v>945</v>
      </c>
      <c r="Q949" s="6" t="str">
        <f>IFERROR(LEFT(C949, FIND("|",C949)-1),C949)</f>
        <v>Computers&amp;Accessories</v>
      </c>
      <c r="R949" s="41">
        <f>E949*K949</f>
        <v>305388</v>
      </c>
      <c r="S949" s="31">
        <f t="shared" si="59"/>
        <v>2264.4</v>
      </c>
      <c r="T949" s="6" t="str">
        <f>TRIM(RIGHT(C949,LEN(C949)-FIND("@",SUBSTITUTE(C949,"|","@",LEN(C949)-LEN(SUBSTITUTE(C949,"|",""))))))</f>
        <v>WirelessUSBAdapters</v>
      </c>
      <c r="U949" s="33">
        <v>499</v>
      </c>
    </row>
    <row r="950" spans="1:21">
      <c r="A950" s="5" t="s">
        <v>2450</v>
      </c>
      <c r="B950" s="6" t="s">
        <v>2451</v>
      </c>
      <c r="C950" s="6" t="s">
        <v>1788</v>
      </c>
      <c r="D950" s="24">
        <v>16999</v>
      </c>
      <c r="E950" s="36">
        <v>20999</v>
      </c>
      <c r="F950" s="36" t="str">
        <f t="shared" si="56"/>
        <v>&gt;500</v>
      </c>
      <c r="G950" s="27">
        <v>0.19</v>
      </c>
      <c r="H950" s="27" t="str">
        <f t="shared" si="57"/>
        <v>10-25%</v>
      </c>
      <c r="I950" s="14" t="str">
        <f>IF(G950&lt;0.5,"&lt;50%","&gt;=50%")</f>
        <v>&lt;50%</v>
      </c>
      <c r="J950" s="21">
        <v>4.0999999999999996</v>
      </c>
      <c r="K950" s="7">
        <v>31822</v>
      </c>
      <c r="L950" s="7">
        <f t="shared" si="58"/>
        <v>2</v>
      </c>
      <c r="M950" s="6" t="s">
        <v>2452</v>
      </c>
      <c r="N950" s="6" t="s">
        <v>2453</v>
      </c>
      <c r="O950" s="6" t="s">
        <v>2454</v>
      </c>
      <c r="P950" s="6" t="s">
        <v>2455</v>
      </c>
      <c r="Q950" s="6" t="str">
        <f>IFERROR(LEFT(C950, FIND("|",C950)-1),C950)</f>
        <v>Electronics</v>
      </c>
      <c r="R950" s="41">
        <f>E950*K950</f>
        <v>668230178</v>
      </c>
      <c r="S950" s="31">
        <f t="shared" si="59"/>
        <v>130470.19999999998</v>
      </c>
      <c r="T950" s="6" t="str">
        <f>TRIM(RIGHT(C950,LEN(C950)-FIND("@",SUBSTITUTE(C950,"|","@",LEN(C950)-LEN(SUBSTITUTE(C950,"|",""))))))</f>
        <v>Smartphones</v>
      </c>
      <c r="U950" s="33">
        <v>20999</v>
      </c>
    </row>
    <row r="951" spans="1:21">
      <c r="A951" s="5" t="s">
        <v>2585</v>
      </c>
      <c r="B951" s="6" t="s">
        <v>2586</v>
      </c>
      <c r="C951" s="6" t="s">
        <v>1788</v>
      </c>
      <c r="D951" s="24">
        <v>16999</v>
      </c>
      <c r="E951" s="36">
        <v>20999</v>
      </c>
      <c r="F951" s="36" t="str">
        <f t="shared" si="56"/>
        <v>&gt;500</v>
      </c>
      <c r="G951" s="27">
        <v>0.19</v>
      </c>
      <c r="H951" s="27" t="str">
        <f t="shared" si="57"/>
        <v>10-25%</v>
      </c>
      <c r="I951" s="14" t="str">
        <f>IF(G951&lt;0.5,"&lt;50%","&gt;=50%")</f>
        <v>&lt;50%</v>
      </c>
      <c r="J951" s="21">
        <v>4.0999999999999996</v>
      </c>
      <c r="K951" s="7">
        <v>31822</v>
      </c>
      <c r="L951" s="7">
        <f t="shared" si="58"/>
        <v>2</v>
      </c>
      <c r="M951" s="6" t="s">
        <v>2587</v>
      </c>
      <c r="N951" s="6" t="s">
        <v>2453</v>
      </c>
      <c r="O951" s="6" t="s">
        <v>2454</v>
      </c>
      <c r="P951" s="6" t="s">
        <v>2455</v>
      </c>
      <c r="Q951" s="6" t="str">
        <f>IFERROR(LEFT(C951, FIND("|",C951)-1),C951)</f>
        <v>Electronics</v>
      </c>
      <c r="R951" s="41">
        <f>E951*K951</f>
        <v>668230178</v>
      </c>
      <c r="S951" s="31">
        <f t="shared" si="59"/>
        <v>130470.19999999998</v>
      </c>
      <c r="T951" s="6" t="str">
        <f>TRIM(RIGHT(C951,LEN(C951)-FIND("@",SUBSTITUTE(C951,"|","@",LEN(C951)-LEN(SUBSTITUTE(C951,"|",""))))))</f>
        <v>Smartphones</v>
      </c>
      <c r="U951" s="33">
        <v>20999</v>
      </c>
    </row>
    <row r="952" spans="1:21">
      <c r="A952" s="5" t="s">
        <v>2489</v>
      </c>
      <c r="B952" s="6" t="s">
        <v>2490</v>
      </c>
      <c r="C952" s="6" t="s">
        <v>1788</v>
      </c>
      <c r="D952" s="24">
        <v>16999</v>
      </c>
      <c r="E952" s="36">
        <v>20999</v>
      </c>
      <c r="F952" s="36" t="str">
        <f t="shared" si="56"/>
        <v>&gt;500</v>
      </c>
      <c r="G952" s="27">
        <v>0.19</v>
      </c>
      <c r="H952" s="27" t="str">
        <f t="shared" si="57"/>
        <v>10-25%</v>
      </c>
      <c r="I952" s="14" t="str">
        <f>IF(G952&lt;0.5,"&lt;50%","&gt;=50%")</f>
        <v>&lt;50%</v>
      </c>
      <c r="J952" s="21">
        <v>4.0999999999999996</v>
      </c>
      <c r="K952" s="7">
        <v>31822</v>
      </c>
      <c r="L952" s="7">
        <f t="shared" si="58"/>
        <v>2</v>
      </c>
      <c r="M952" s="6" t="s">
        <v>2491</v>
      </c>
      <c r="N952" s="6" t="s">
        <v>2453</v>
      </c>
      <c r="O952" s="6" t="s">
        <v>2454</v>
      </c>
      <c r="P952" s="6" t="s">
        <v>2455</v>
      </c>
      <c r="Q952" s="6" t="str">
        <f>IFERROR(LEFT(C952, FIND("|",C952)-1),C952)</f>
        <v>Electronics</v>
      </c>
      <c r="R952" s="41">
        <f>E952*K952</f>
        <v>668230178</v>
      </c>
      <c r="S952" s="31">
        <f t="shared" si="59"/>
        <v>130470.19999999998</v>
      </c>
      <c r="T952" s="6" t="str">
        <f>TRIM(RIGHT(C952,LEN(C952)-FIND("@",SUBSTITUTE(C952,"|","@",LEN(C952)-LEN(SUBSTITUTE(C952,"|",""))))))</f>
        <v>Smartphones</v>
      </c>
      <c r="U952" s="33">
        <v>20999</v>
      </c>
    </row>
    <row r="953" spans="1:21">
      <c r="A953" s="5" t="s">
        <v>7633</v>
      </c>
      <c r="B953" s="6" t="s">
        <v>7634</v>
      </c>
      <c r="C953" s="6" t="s">
        <v>6559</v>
      </c>
      <c r="D953" s="24">
        <v>229</v>
      </c>
      <c r="E953" s="36">
        <v>399</v>
      </c>
      <c r="F953" s="36" t="str">
        <f t="shared" si="56"/>
        <v>200-500</v>
      </c>
      <c r="G953" s="27">
        <v>0.43</v>
      </c>
      <c r="H953" s="27" t="str">
        <f t="shared" si="57"/>
        <v>25-50%</v>
      </c>
      <c r="I953" s="14" t="str">
        <f>IF(G953&lt;0.5,"&lt;50%","&gt;=50%")</f>
        <v>&lt;50%</v>
      </c>
      <c r="J953" s="21">
        <v>3.6</v>
      </c>
      <c r="K953" s="7">
        <v>451</v>
      </c>
      <c r="L953" s="7">
        <f t="shared" si="58"/>
        <v>1</v>
      </c>
      <c r="M953" s="6" t="s">
        <v>7635</v>
      </c>
      <c r="N953" s="6" t="s">
        <v>7636</v>
      </c>
      <c r="O953" s="6" t="s">
        <v>7637</v>
      </c>
      <c r="P953" s="6" t="s">
        <v>7638</v>
      </c>
      <c r="Q953" s="6" t="str">
        <f>IFERROR(LEFT(C953, FIND("|",C953)-1),C953)</f>
        <v>Home&amp;Kitchen</v>
      </c>
      <c r="R953" s="41">
        <f>E953*K953</f>
        <v>179949</v>
      </c>
      <c r="S953" s="31">
        <f t="shared" si="59"/>
        <v>1623.6000000000001</v>
      </c>
      <c r="T953" s="6" t="str">
        <f>TRIM(RIGHT(C953,LEN(C953)-FIND("@",SUBSTITUTE(C953,"|","@",LEN(C953)-LEN(SUBSTITUTE(C953,"|",""))))))</f>
        <v>MilkFrothers</v>
      </c>
      <c r="U953" s="33">
        <v>399</v>
      </c>
    </row>
    <row r="954" spans="1:21">
      <c r="A954" s="5" t="s">
        <v>5196</v>
      </c>
      <c r="B954" s="6" t="s">
        <v>5197</v>
      </c>
      <c r="C954" s="6" t="s">
        <v>5029</v>
      </c>
      <c r="D954" s="24">
        <v>999</v>
      </c>
      <c r="E954" s="36">
        <v>2000</v>
      </c>
      <c r="F954" s="36" t="str">
        <f t="shared" si="56"/>
        <v>&gt;500</v>
      </c>
      <c r="G954" s="27">
        <v>0.5</v>
      </c>
      <c r="H954" s="27" t="str">
        <f t="shared" si="57"/>
        <v>&gt;50%</v>
      </c>
      <c r="I954" s="14" t="str">
        <f>IF(G954&lt;0.5,"&lt;50%","&gt;=50%")</f>
        <v>&gt;=50%</v>
      </c>
      <c r="J954" s="21">
        <v>3.8</v>
      </c>
      <c r="K954" s="7">
        <v>1163</v>
      </c>
      <c r="L954" s="7">
        <f t="shared" si="58"/>
        <v>2</v>
      </c>
      <c r="M954" s="6" t="s">
        <v>5198</v>
      </c>
      <c r="N954" s="6" t="s">
        <v>5199</v>
      </c>
      <c r="O954" s="6" t="s">
        <v>5200</v>
      </c>
      <c r="P954" s="6" t="s">
        <v>5201</v>
      </c>
      <c r="Q954" s="6" t="str">
        <f>IFERROR(LEFT(C954, FIND("|",C954)-1),C954)</f>
        <v>Home&amp;Kitchen</v>
      </c>
      <c r="R954" s="41">
        <f>E954*K954</f>
        <v>2326000</v>
      </c>
      <c r="S954" s="31">
        <f t="shared" si="59"/>
        <v>4419.3999999999996</v>
      </c>
      <c r="T954" s="6" t="str">
        <f>TRIM(RIGHT(C954,LEN(C954)-FIND("@",SUBSTITUTE(C954,"|","@",LEN(C954)-LEN(SUBSTITUTE(C954,"|",""))))))</f>
        <v>ElectricHeaters</v>
      </c>
      <c r="U954" s="33">
        <v>2000</v>
      </c>
    </row>
    <row r="955" spans="1:21">
      <c r="A955" s="5" t="s">
        <v>1395</v>
      </c>
      <c r="B955" s="6" t="s">
        <v>1396</v>
      </c>
      <c r="C955" s="6" t="s">
        <v>1397</v>
      </c>
      <c r="D955" s="24">
        <v>4699</v>
      </c>
      <c r="E955" s="36">
        <v>4699</v>
      </c>
      <c r="F955" s="36" t="str">
        <f t="shared" si="56"/>
        <v>&gt;500</v>
      </c>
      <c r="G955" s="27">
        <v>0</v>
      </c>
      <c r="H955" s="27" t="str">
        <f t="shared" si="57"/>
        <v>10%</v>
      </c>
      <c r="I955" s="14" t="str">
        <f>IF(G955&lt;0.5,"&lt;50%","&gt;=50%")</f>
        <v>&lt;50%</v>
      </c>
      <c r="J955" s="21">
        <v>4.5</v>
      </c>
      <c r="K955" s="7">
        <v>224</v>
      </c>
      <c r="L955" s="7">
        <f t="shared" si="58"/>
        <v>1</v>
      </c>
      <c r="M955" s="6" t="s">
        <v>1398</v>
      </c>
      <c r="N955" s="6" t="s">
        <v>1399</v>
      </c>
      <c r="O955" s="6" t="s">
        <v>1400</v>
      </c>
      <c r="P955" s="6" t="s">
        <v>1401</v>
      </c>
      <c r="Q955" s="6" t="str">
        <f>IFERROR(LEFT(C955, FIND("|",C955)-1),C955)</f>
        <v>Electronics</v>
      </c>
      <c r="R955" s="41">
        <f>E955*K955</f>
        <v>1052576</v>
      </c>
      <c r="S955" s="31">
        <f t="shared" si="59"/>
        <v>1008</v>
      </c>
      <c r="T955" s="6" t="str">
        <f>TRIM(RIGHT(C955,LEN(C955)-FIND("@",SUBSTITUTE(C955,"|","@",LEN(C955)-LEN(SUBSTITUTE(C955,"|",""))))))</f>
        <v>StreamingClients</v>
      </c>
      <c r="U955" s="33">
        <v>4699</v>
      </c>
    </row>
    <row r="956" spans="1:21">
      <c r="A956" s="5" t="s">
        <v>1424</v>
      </c>
      <c r="B956" s="6" t="s">
        <v>1425</v>
      </c>
      <c r="C956" s="6" t="s">
        <v>1426</v>
      </c>
      <c r="D956" s="24">
        <v>2299</v>
      </c>
      <c r="E956" s="36">
        <v>3999</v>
      </c>
      <c r="F956" s="36" t="str">
        <f t="shared" si="56"/>
        <v>&gt;500</v>
      </c>
      <c r="G956" s="27">
        <v>0.43</v>
      </c>
      <c r="H956" s="27" t="str">
        <f t="shared" si="57"/>
        <v>25-50%</v>
      </c>
      <c r="I956" s="14" t="str">
        <f>IF(G956&lt;0.5,"&lt;50%","&gt;=50%")</f>
        <v>&lt;50%</v>
      </c>
      <c r="J956" s="21">
        <v>3.8</v>
      </c>
      <c r="K956" s="7">
        <v>282</v>
      </c>
      <c r="L956" s="7">
        <f t="shared" si="58"/>
        <v>1</v>
      </c>
      <c r="M956" s="6" t="s">
        <v>1427</v>
      </c>
      <c r="N956" s="6" t="s">
        <v>1428</v>
      </c>
      <c r="O956" s="6" t="s">
        <v>1429</v>
      </c>
      <c r="P956" s="6" t="s">
        <v>1430</v>
      </c>
      <c r="Q956" s="6" t="str">
        <f>IFERROR(LEFT(C956, FIND("|",C956)-1),C956)</f>
        <v>Electronics</v>
      </c>
      <c r="R956" s="41">
        <f>E956*K956</f>
        <v>1127718</v>
      </c>
      <c r="S956" s="31">
        <f t="shared" si="59"/>
        <v>1071.5999999999999</v>
      </c>
      <c r="T956" s="6" t="str">
        <f>TRIM(RIGHT(C956,LEN(C956)-FIND("@",SUBSTITUTE(C956,"|","@",LEN(C956)-LEN(SUBSTITUTE(C956,"|",""))))))</f>
        <v>TowerSpeakers</v>
      </c>
      <c r="U956" s="33">
        <v>3999</v>
      </c>
    </row>
    <row r="957" spans="1:21">
      <c r="A957" s="5" t="s">
        <v>1455</v>
      </c>
      <c r="B957" s="6" t="s">
        <v>1456</v>
      </c>
      <c r="C957" s="6" t="s">
        <v>282</v>
      </c>
      <c r="D957" s="24">
        <v>399</v>
      </c>
      <c r="E957" s="36">
        <v>999</v>
      </c>
      <c r="F957" s="36" t="str">
        <f t="shared" si="56"/>
        <v>&gt;500</v>
      </c>
      <c r="G957" s="27">
        <v>0.6</v>
      </c>
      <c r="H957" s="27" t="str">
        <f t="shared" si="57"/>
        <v>&gt;50%</v>
      </c>
      <c r="I957" s="14" t="str">
        <f>IF(G957&lt;0.5,"&lt;50%","&gt;=50%")</f>
        <v>&gt;=50%</v>
      </c>
      <c r="J957" s="21">
        <v>3.3</v>
      </c>
      <c r="K957" s="7">
        <v>23</v>
      </c>
      <c r="L957" s="7">
        <f t="shared" si="58"/>
        <v>1</v>
      </c>
      <c r="M957" s="6" t="s">
        <v>1457</v>
      </c>
      <c r="N957" s="6" t="s">
        <v>1458</v>
      </c>
      <c r="O957" s="6" t="s">
        <v>1459</v>
      </c>
      <c r="P957" s="6" t="s">
        <v>1460</v>
      </c>
      <c r="Q957" s="6" t="str">
        <f>IFERROR(LEFT(C957, FIND("|",C957)-1),C957)</f>
        <v>Electronics</v>
      </c>
      <c r="R957" s="41">
        <f>E957*K957</f>
        <v>22977</v>
      </c>
      <c r="S957" s="31">
        <f t="shared" si="59"/>
        <v>75.899999999999991</v>
      </c>
      <c r="T957" s="6" t="str">
        <f>TRIM(RIGHT(C957,LEN(C957)-FIND("@",SUBSTITUTE(C957,"|","@",LEN(C957)-LEN(SUBSTITUTE(C957,"|",""))))))</f>
        <v>RemoteControls</v>
      </c>
      <c r="U957" s="33">
        <v>999</v>
      </c>
    </row>
    <row r="958" spans="1:21">
      <c r="A958" s="5" t="s">
        <v>5354</v>
      </c>
      <c r="B958" s="6" t="s">
        <v>5355</v>
      </c>
      <c r="C958" s="6" t="s">
        <v>5036</v>
      </c>
      <c r="D958" s="24">
        <v>899</v>
      </c>
      <c r="E958" s="36">
        <v>2000</v>
      </c>
      <c r="F958" s="36" t="str">
        <f t="shared" si="56"/>
        <v>&gt;500</v>
      </c>
      <c r="G958" s="27">
        <v>0.55000000000000004</v>
      </c>
      <c r="H958" s="27" t="str">
        <f t="shared" si="57"/>
        <v>&gt;50%</v>
      </c>
      <c r="I958" s="14" t="str">
        <f>IF(G958&lt;0.5,"&lt;50%","&gt;=50%")</f>
        <v>&gt;=50%</v>
      </c>
      <c r="J958" s="21">
        <v>3.6</v>
      </c>
      <c r="K958" s="7">
        <v>291</v>
      </c>
      <c r="L958" s="7">
        <f t="shared" si="58"/>
        <v>1</v>
      </c>
      <c r="M958" s="6" t="s">
        <v>5356</v>
      </c>
      <c r="N958" s="6" t="s">
        <v>5357</v>
      </c>
      <c r="O958" s="6" t="s">
        <v>5358</v>
      </c>
      <c r="P958" s="6" t="s">
        <v>5359</v>
      </c>
      <c r="Q958" s="6" t="str">
        <f>IFERROR(LEFT(C958, FIND("|",C958)-1),C958)</f>
        <v>Home&amp;Kitchen</v>
      </c>
      <c r="R958" s="41">
        <f>E958*K958</f>
        <v>582000</v>
      </c>
      <c r="S958" s="31">
        <f t="shared" si="59"/>
        <v>1047.6000000000001</v>
      </c>
      <c r="T958" s="6" t="str">
        <f>TRIM(RIGHT(C958,LEN(C958)-FIND("@",SUBSTITUTE(C958,"|","@",LEN(C958)-LEN(SUBSTITUTE(C958,"|",""))))))</f>
        <v>FanHeaters</v>
      </c>
      <c r="U958" s="33">
        <v>2000</v>
      </c>
    </row>
    <row r="959" spans="1:21">
      <c r="A959" s="5" t="s">
        <v>7017</v>
      </c>
      <c r="B959" s="6" t="s">
        <v>7018</v>
      </c>
      <c r="C959" s="6" t="s">
        <v>5029</v>
      </c>
      <c r="D959" s="24">
        <v>9495</v>
      </c>
      <c r="E959" s="36">
        <v>18990</v>
      </c>
      <c r="F959" s="36" t="str">
        <f t="shared" si="56"/>
        <v>&gt;500</v>
      </c>
      <c r="G959" s="27">
        <v>0.5</v>
      </c>
      <c r="H959" s="27" t="str">
        <f t="shared" si="57"/>
        <v>&gt;50%</v>
      </c>
      <c r="I959" s="14" t="str">
        <f>IF(G959&lt;0.5,"&lt;50%","&gt;=50%")</f>
        <v>&gt;=50%</v>
      </c>
      <c r="J959" s="21">
        <v>4.2</v>
      </c>
      <c r="K959" s="7">
        <v>79</v>
      </c>
      <c r="L959" s="7">
        <f t="shared" si="58"/>
        <v>1</v>
      </c>
      <c r="M959" s="6" t="s">
        <v>7019</v>
      </c>
      <c r="N959" s="6" t="s">
        <v>7020</v>
      </c>
      <c r="O959" s="6" t="s">
        <v>7021</v>
      </c>
      <c r="P959" s="6" t="s">
        <v>7022</v>
      </c>
      <c r="Q959" s="6" t="str">
        <f>IFERROR(LEFT(C959, FIND("|",C959)-1),C959)</f>
        <v>Home&amp;Kitchen</v>
      </c>
      <c r="R959" s="41">
        <f>E959*K959</f>
        <v>1500210</v>
      </c>
      <c r="S959" s="31">
        <f t="shared" si="59"/>
        <v>331.8</v>
      </c>
      <c r="T959" s="6" t="str">
        <f>TRIM(RIGHT(C959,LEN(C959)-FIND("@",SUBSTITUTE(C959,"|","@",LEN(C959)-LEN(SUBSTITUTE(C959,"|",""))))))</f>
        <v>ElectricHeaters</v>
      </c>
      <c r="U959" s="33">
        <v>18990</v>
      </c>
    </row>
    <row r="960" spans="1:21">
      <c r="A960" s="5" t="s">
        <v>3622</v>
      </c>
      <c r="B960" s="6" t="s">
        <v>3623</v>
      </c>
      <c r="C960" s="6" t="s">
        <v>3577</v>
      </c>
      <c r="D960" s="24">
        <v>570</v>
      </c>
      <c r="E960" s="36">
        <v>999</v>
      </c>
      <c r="F960" s="36" t="str">
        <f t="shared" si="56"/>
        <v>&gt;500</v>
      </c>
      <c r="G960" s="27">
        <v>0.43</v>
      </c>
      <c r="H960" s="27" t="str">
        <f t="shared" si="57"/>
        <v>25-50%</v>
      </c>
      <c r="I960" s="14" t="str">
        <f>IF(G960&lt;0.5,"&lt;50%","&gt;=50%")</f>
        <v>&lt;50%</v>
      </c>
      <c r="J960" s="21">
        <v>4.2</v>
      </c>
      <c r="K960" s="7">
        <v>3201</v>
      </c>
      <c r="L960" s="7">
        <f t="shared" si="58"/>
        <v>2</v>
      </c>
      <c r="M960" s="6" t="s">
        <v>3624</v>
      </c>
      <c r="N960" s="6" t="s">
        <v>3625</v>
      </c>
      <c r="O960" s="6" t="s">
        <v>3626</v>
      </c>
      <c r="P960" s="6" t="s">
        <v>3627</v>
      </c>
      <c r="Q960" s="6" t="str">
        <f>IFERROR(LEFT(C960, FIND("|",C960)-1),C960)</f>
        <v>Computers&amp;Accessories</v>
      </c>
      <c r="R960" s="41">
        <f>E960*K960</f>
        <v>3197799</v>
      </c>
      <c r="S960" s="31">
        <f t="shared" si="59"/>
        <v>13444.2</v>
      </c>
      <c r="T960" s="6" t="str">
        <f>TRIM(RIGHT(C960,LEN(C960)-FIND("@",SUBSTITUTE(C960,"|","@",LEN(C960)-LEN(SUBSTITUTE(C960,"|",""))))))</f>
        <v>USBHubs</v>
      </c>
      <c r="U960" s="33">
        <v>999</v>
      </c>
    </row>
    <row r="961" spans="1:21">
      <c r="A961" s="5" t="s">
        <v>3867</v>
      </c>
      <c r="B961" s="6" t="s">
        <v>3868</v>
      </c>
      <c r="C961" s="6" t="s">
        <v>3577</v>
      </c>
      <c r="D961" s="24">
        <v>499</v>
      </c>
      <c r="E961" s="36">
        <v>799</v>
      </c>
      <c r="F961" s="36" t="str">
        <f t="shared" si="56"/>
        <v>&gt;500</v>
      </c>
      <c r="G961" s="27">
        <v>0.38</v>
      </c>
      <c r="H961" s="27" t="str">
        <f t="shared" si="57"/>
        <v>25-50%</v>
      </c>
      <c r="I961" s="14" t="str">
        <f>IF(G961&lt;0.5,"&lt;50%","&gt;=50%")</f>
        <v>&lt;50%</v>
      </c>
      <c r="J961" s="21">
        <v>4.3</v>
      </c>
      <c r="K961" s="7">
        <v>2125</v>
      </c>
      <c r="L961" s="7">
        <f t="shared" si="58"/>
        <v>2</v>
      </c>
      <c r="M961" s="6" t="s">
        <v>3869</v>
      </c>
      <c r="N961" s="6" t="s">
        <v>3870</v>
      </c>
      <c r="O961" s="6" t="s">
        <v>3871</v>
      </c>
      <c r="P961" s="6" t="s">
        <v>3872</v>
      </c>
      <c r="Q961" s="6" t="str">
        <f>IFERROR(LEFT(C961, FIND("|",C961)-1),C961)</f>
        <v>Computers&amp;Accessories</v>
      </c>
      <c r="R961" s="41">
        <f>E961*K961</f>
        <v>1697875</v>
      </c>
      <c r="S961" s="31">
        <f t="shared" si="59"/>
        <v>9137.5</v>
      </c>
      <c r="T961" s="6" t="str">
        <f>TRIM(RIGHT(C961,LEN(C961)-FIND("@",SUBSTITUTE(C961,"|","@",LEN(C961)-LEN(SUBSTITUTE(C961,"|",""))))))</f>
        <v>USBHubs</v>
      </c>
      <c r="U961" s="33">
        <v>799</v>
      </c>
    </row>
    <row r="962" spans="1:21">
      <c r="A962" s="5" t="s">
        <v>7091</v>
      </c>
      <c r="B962" s="6" t="s">
        <v>7092</v>
      </c>
      <c r="C962" s="6" t="s">
        <v>5548</v>
      </c>
      <c r="D962" s="24">
        <v>2199</v>
      </c>
      <c r="E962" s="36">
        <v>3999</v>
      </c>
      <c r="F962" s="36" t="str">
        <f t="shared" ref="F962:F1025" si="60">IF(E962&lt;200,"&lt;200",IF(E962&lt;=500,"200-500","&gt;500"))</f>
        <v>&gt;500</v>
      </c>
      <c r="G962" s="27">
        <v>0.45</v>
      </c>
      <c r="H962" s="27" t="str">
        <f t="shared" ref="H962:H1025" si="61">IF(G962&lt;10%,"10%", IF(G962&lt;25%,"10-25%", IF(G962&lt;50%,"25-50%","&gt;50%")))</f>
        <v>25-50%</v>
      </c>
      <c r="I962" s="14" t="str">
        <f>IF(G962&lt;0.5,"&lt;50%","&gt;=50%")</f>
        <v>&lt;50%</v>
      </c>
      <c r="J962" s="21">
        <v>3.5</v>
      </c>
      <c r="K962" s="7">
        <v>340</v>
      </c>
      <c r="L962" s="7">
        <f t="shared" ref="L962:L1025" si="62">IF(K962&lt;1000, 1, 2)</f>
        <v>1</v>
      </c>
      <c r="M962" s="6" t="s">
        <v>7093</v>
      </c>
      <c r="N962" s="6" t="s">
        <v>7094</v>
      </c>
      <c r="O962" s="6" t="s">
        <v>7095</v>
      </c>
      <c r="P962" s="6" t="s">
        <v>7096</v>
      </c>
      <c r="Q962" s="6" t="str">
        <f>IFERROR(LEFT(C962, FIND("|",C962)-1),C962)</f>
        <v>Home&amp;Kitchen</v>
      </c>
      <c r="R962" s="41">
        <f>E962*K962</f>
        <v>1359660</v>
      </c>
      <c r="S962" s="31">
        <f t="shared" ref="S962:S1025" si="63">J962*K962</f>
        <v>1190</v>
      </c>
      <c r="T962" s="6" t="str">
        <f>TRIM(RIGHT(C962,LEN(C962)-FIND("@",SUBSTITUTE(C962,"|","@",LEN(C962)-LEN(SUBSTITUTE(C962,"|",""))))))</f>
        <v>HalogenHeaters</v>
      </c>
      <c r="U962" s="33">
        <v>3999</v>
      </c>
    </row>
    <row r="963" spans="1:21">
      <c r="A963" s="5" t="s">
        <v>4585</v>
      </c>
      <c r="B963" s="6" t="s">
        <v>4586</v>
      </c>
      <c r="C963" s="6" t="s">
        <v>4587</v>
      </c>
      <c r="D963" s="24">
        <v>1199</v>
      </c>
      <c r="E963" s="36">
        <v>5499</v>
      </c>
      <c r="F963" s="36" t="str">
        <f t="shared" si="60"/>
        <v>&gt;500</v>
      </c>
      <c r="G963" s="27">
        <v>0.78</v>
      </c>
      <c r="H963" s="27" t="str">
        <f t="shared" si="61"/>
        <v>&gt;50%</v>
      </c>
      <c r="I963" s="14" t="str">
        <f>IF(G963&lt;0.5,"&lt;50%","&gt;=50%")</f>
        <v>&gt;=50%</v>
      </c>
      <c r="J963" s="21">
        <v>3.8</v>
      </c>
      <c r="K963" s="7">
        <v>2043</v>
      </c>
      <c r="L963" s="7">
        <f t="shared" si="62"/>
        <v>2</v>
      </c>
      <c r="M963" s="6" t="s">
        <v>4588</v>
      </c>
      <c r="N963" s="6" t="s">
        <v>4589</v>
      </c>
      <c r="O963" s="6" t="s">
        <v>4590</v>
      </c>
      <c r="P963" s="6" t="s">
        <v>4591</v>
      </c>
      <c r="Q963" s="6" t="str">
        <f>IFERROR(LEFT(C963, FIND("|",C963)-1),C963)</f>
        <v>Computers&amp;Accessories</v>
      </c>
      <c r="R963" s="41">
        <f>E963*K963</f>
        <v>11234457</v>
      </c>
      <c r="S963" s="31">
        <f t="shared" si="63"/>
        <v>7763.4</v>
      </c>
      <c r="T963" s="6" t="str">
        <f>TRIM(RIGHT(C963,LEN(C963)-FIND("@",SUBSTITUTE(C963,"|","@",LEN(C963)-LEN(SUBSTITUTE(C963,"|",""))))))</f>
        <v>Headsets</v>
      </c>
      <c r="U963" s="33">
        <v>5499</v>
      </c>
    </row>
    <row r="964" spans="1:21">
      <c r="A964" s="5" t="s">
        <v>7419</v>
      </c>
      <c r="B964" s="6" t="s">
        <v>7420</v>
      </c>
      <c r="C964" s="6" t="s">
        <v>5127</v>
      </c>
      <c r="D964" s="24">
        <v>3041.67</v>
      </c>
      <c r="E964" s="36">
        <v>5999</v>
      </c>
      <c r="F964" s="36" t="str">
        <f t="shared" si="60"/>
        <v>&gt;500</v>
      </c>
      <c r="G964" s="27">
        <v>0.49</v>
      </c>
      <c r="H964" s="27" t="str">
        <f t="shared" si="61"/>
        <v>25-50%</v>
      </c>
      <c r="I964" s="14" t="str">
        <f>IF(G964&lt;0.5,"&lt;50%","&gt;=50%")</f>
        <v>&lt;50%</v>
      </c>
      <c r="J964" s="21">
        <v>4</v>
      </c>
      <c r="K964" s="7">
        <v>777</v>
      </c>
      <c r="L964" s="7">
        <f t="shared" si="62"/>
        <v>1</v>
      </c>
      <c r="M964" s="6" t="s">
        <v>7421</v>
      </c>
      <c r="N964" s="6" t="s">
        <v>7422</v>
      </c>
      <c r="O964" s="6" t="s">
        <v>7423</v>
      </c>
      <c r="P964" s="6" t="s">
        <v>7424</v>
      </c>
      <c r="Q964" s="6" t="str">
        <f>IFERROR(LEFT(C964, FIND("|",C964)-1),C964)</f>
        <v>Home&amp;Kitchen</v>
      </c>
      <c r="R964" s="41">
        <f>E964*K964</f>
        <v>4661223</v>
      </c>
      <c r="S964" s="31">
        <f t="shared" si="63"/>
        <v>3108</v>
      </c>
      <c r="T964" s="6" t="str">
        <f>TRIM(RIGHT(C964,LEN(C964)-FIND("@",SUBSTITUTE(C964,"|","@",LEN(C964)-LEN(SUBSTITUTE(C964,"|",""))))))</f>
        <v>MixerGrinders</v>
      </c>
      <c r="U964" s="33">
        <v>5999</v>
      </c>
    </row>
    <row r="965" spans="1:21">
      <c r="A965" s="5" t="s">
        <v>1237</v>
      </c>
      <c r="B965" s="6" t="s">
        <v>1238</v>
      </c>
      <c r="C965" s="6" t="s">
        <v>105</v>
      </c>
      <c r="D965" s="24">
        <v>31999</v>
      </c>
      <c r="E965" s="36">
        <v>49999</v>
      </c>
      <c r="F965" s="36" t="str">
        <f t="shared" si="60"/>
        <v>&gt;500</v>
      </c>
      <c r="G965" s="27">
        <v>0.36</v>
      </c>
      <c r="H965" s="27" t="str">
        <f t="shared" si="61"/>
        <v>25-50%</v>
      </c>
      <c r="I965" s="14" t="str">
        <f>IF(G965&lt;0.5,"&lt;50%","&gt;=50%")</f>
        <v>&lt;50%</v>
      </c>
      <c r="J965" s="21">
        <v>4.3</v>
      </c>
      <c r="K965" s="7">
        <v>21252</v>
      </c>
      <c r="L965" s="7">
        <f t="shared" si="62"/>
        <v>2</v>
      </c>
      <c r="M965" s="6" t="s">
        <v>1239</v>
      </c>
      <c r="N965" s="6" t="s">
        <v>1240</v>
      </c>
      <c r="O965" s="6" t="s">
        <v>1241</v>
      </c>
      <c r="P965" s="6" t="s">
        <v>1242</v>
      </c>
      <c r="Q965" s="6" t="str">
        <f>IFERROR(LEFT(C965, FIND("|",C965)-1),C965)</f>
        <v>Electronics</v>
      </c>
      <c r="R965" s="41">
        <f>E965*K965</f>
        <v>1062578748</v>
      </c>
      <c r="S965" s="31">
        <f t="shared" si="63"/>
        <v>91383.599999999991</v>
      </c>
      <c r="T965" s="6" t="str">
        <f>TRIM(RIGHT(C965,LEN(C965)-FIND("@",SUBSTITUTE(C965,"|","@",LEN(C965)-LEN(SUBSTITUTE(C965,"|",""))))))</f>
        <v>SmartTelevisions</v>
      </c>
      <c r="U965" s="33">
        <v>49999</v>
      </c>
    </row>
    <row r="966" spans="1:21">
      <c r="A966" s="5" t="s">
        <v>4724</v>
      </c>
      <c r="B966" s="6" t="s">
        <v>4725</v>
      </c>
      <c r="C966" s="6" t="s">
        <v>3193</v>
      </c>
      <c r="D966" s="24">
        <v>1565</v>
      </c>
      <c r="E966" s="36">
        <v>2999</v>
      </c>
      <c r="F966" s="36" t="str">
        <f t="shared" si="60"/>
        <v>&gt;500</v>
      </c>
      <c r="G966" s="27">
        <v>0.48</v>
      </c>
      <c r="H966" s="27" t="str">
        <f t="shared" si="61"/>
        <v>25-50%</v>
      </c>
      <c r="I966" s="14" t="str">
        <f>IF(G966&lt;0.5,"&lt;50%","&gt;=50%")</f>
        <v>&lt;50%</v>
      </c>
      <c r="J966" s="21">
        <v>4</v>
      </c>
      <c r="K966" s="7">
        <v>11113</v>
      </c>
      <c r="L966" s="7">
        <f t="shared" si="62"/>
        <v>2</v>
      </c>
      <c r="M966" s="6" t="s">
        <v>4726</v>
      </c>
      <c r="N966" s="6" t="s">
        <v>4727</v>
      </c>
      <c r="O966" s="6" t="s">
        <v>4728</v>
      </c>
      <c r="P966" s="6" t="s">
        <v>4729</v>
      </c>
      <c r="Q966" s="6" t="str">
        <f>IFERROR(LEFT(C966, FIND("|",C966)-1),C966)</f>
        <v>Computers&amp;Accessories</v>
      </c>
      <c r="R966" s="41">
        <f>E966*K966</f>
        <v>33327887</v>
      </c>
      <c r="S966" s="31">
        <f t="shared" si="63"/>
        <v>44452</v>
      </c>
      <c r="T966" s="6" t="str">
        <f>TRIM(RIGHT(C966,LEN(C966)-FIND("@",SUBSTITUTE(C966,"|","@",LEN(C966)-LEN(SUBSTITUTE(C966,"|",""))))))</f>
        <v>Routers</v>
      </c>
      <c r="U966" s="33">
        <v>2999</v>
      </c>
    </row>
    <row r="967" spans="1:21">
      <c r="A967" s="5" t="s">
        <v>2573</v>
      </c>
      <c r="B967" s="6" t="s">
        <v>2574</v>
      </c>
      <c r="C967" s="6" t="s">
        <v>1788</v>
      </c>
      <c r="D967" s="24">
        <v>8499</v>
      </c>
      <c r="E967" s="36">
        <v>12999</v>
      </c>
      <c r="F967" s="36" t="str">
        <f t="shared" si="60"/>
        <v>&gt;500</v>
      </c>
      <c r="G967" s="27">
        <v>0.35</v>
      </c>
      <c r="H967" s="27" t="str">
        <f t="shared" si="61"/>
        <v>25-50%</v>
      </c>
      <c r="I967" s="14" t="str">
        <f>IF(G967&lt;0.5,"&lt;50%","&gt;=50%")</f>
        <v>&lt;50%</v>
      </c>
      <c r="J967" s="21">
        <v>4.0999999999999996</v>
      </c>
      <c r="K967" s="7">
        <v>6662</v>
      </c>
      <c r="L967" s="7">
        <f t="shared" si="62"/>
        <v>2</v>
      </c>
      <c r="M967" s="6" t="s">
        <v>2575</v>
      </c>
      <c r="N967" s="6" t="s">
        <v>2576</v>
      </c>
      <c r="O967" s="6" t="s">
        <v>2577</v>
      </c>
      <c r="P967" s="6" t="s">
        <v>2578</v>
      </c>
      <c r="Q967" s="6" t="str">
        <f>IFERROR(LEFT(C967, FIND("|",C967)-1),C967)</f>
        <v>Electronics</v>
      </c>
      <c r="R967" s="41">
        <f>E967*K967</f>
        <v>86599338</v>
      </c>
      <c r="S967" s="31">
        <f t="shared" si="63"/>
        <v>27314.199999999997</v>
      </c>
      <c r="T967" s="6" t="str">
        <f>TRIM(RIGHT(C967,LEN(C967)-FIND("@",SUBSTITUTE(C967,"|","@",LEN(C967)-LEN(SUBSTITUTE(C967,"|",""))))))</f>
        <v>Smartphones</v>
      </c>
      <c r="U967" s="33">
        <v>12999</v>
      </c>
    </row>
    <row r="968" spans="1:21">
      <c r="A968" s="5" t="s">
        <v>700</v>
      </c>
      <c r="B968" s="6" t="s">
        <v>701</v>
      </c>
      <c r="C968" s="6" t="s">
        <v>282</v>
      </c>
      <c r="D968" s="24">
        <v>349</v>
      </c>
      <c r="E968" s="36">
        <v>599</v>
      </c>
      <c r="F968" s="36" t="str">
        <f t="shared" si="60"/>
        <v>&gt;500</v>
      </c>
      <c r="G968" s="27">
        <v>0.42</v>
      </c>
      <c r="H968" s="27" t="str">
        <f t="shared" si="61"/>
        <v>25-50%</v>
      </c>
      <c r="I968" s="14" t="str">
        <f>IF(G968&lt;0.5,"&lt;50%","&gt;=50%")</f>
        <v>&lt;50%</v>
      </c>
      <c r="J968" s="21">
        <v>4.2</v>
      </c>
      <c r="K968" s="7">
        <v>284</v>
      </c>
      <c r="L968" s="7">
        <f t="shared" si="62"/>
        <v>1</v>
      </c>
      <c r="M968" s="6" t="s">
        <v>702</v>
      </c>
      <c r="N968" s="6" t="s">
        <v>703</v>
      </c>
      <c r="O968" s="6" t="s">
        <v>704</v>
      </c>
      <c r="P968" s="6" t="s">
        <v>705</v>
      </c>
      <c r="Q968" s="6" t="str">
        <f>IFERROR(LEFT(C968, FIND("|",C968)-1),C968)</f>
        <v>Electronics</v>
      </c>
      <c r="R968" s="41">
        <f>E968*K968</f>
        <v>170116</v>
      </c>
      <c r="S968" s="31">
        <f t="shared" si="63"/>
        <v>1192.8</v>
      </c>
      <c r="T968" s="6" t="str">
        <f>TRIM(RIGHT(C968,LEN(C968)-FIND("@",SUBSTITUTE(C968,"|","@",LEN(C968)-LEN(SUBSTITUTE(C968,"|",""))))))</f>
        <v>RemoteControls</v>
      </c>
      <c r="U968" s="33">
        <v>599</v>
      </c>
    </row>
    <row r="969" spans="1:21">
      <c r="A969" s="5" t="s">
        <v>1558</v>
      </c>
      <c r="B969" s="6" t="s">
        <v>1559</v>
      </c>
      <c r="C969" s="6" t="s">
        <v>282</v>
      </c>
      <c r="D969" s="24">
        <v>349</v>
      </c>
      <c r="E969" s="36">
        <v>699</v>
      </c>
      <c r="F969" s="36" t="str">
        <f t="shared" si="60"/>
        <v>&gt;500</v>
      </c>
      <c r="G969" s="27">
        <v>0.5</v>
      </c>
      <c r="H969" s="27" t="str">
        <f t="shared" si="61"/>
        <v>&gt;50%</v>
      </c>
      <c r="I969" s="14" t="str">
        <f>IF(G969&lt;0.5,"&lt;50%","&gt;=50%")</f>
        <v>&gt;=50%</v>
      </c>
      <c r="J969" s="21">
        <v>3.9</v>
      </c>
      <c r="K969" s="7">
        <v>214</v>
      </c>
      <c r="L969" s="7">
        <f t="shared" si="62"/>
        <v>1</v>
      </c>
      <c r="M969" s="6" t="s">
        <v>1560</v>
      </c>
      <c r="N969" s="6" t="s">
        <v>1561</v>
      </c>
      <c r="O969" s="6" t="s">
        <v>1562</v>
      </c>
      <c r="P969" s="6" t="s">
        <v>1563</v>
      </c>
      <c r="Q969" s="6" t="str">
        <f>IFERROR(LEFT(C969, FIND("|",C969)-1),C969)</f>
        <v>Electronics</v>
      </c>
      <c r="R969" s="41">
        <f>E969*K969</f>
        <v>149586</v>
      </c>
      <c r="S969" s="31">
        <f t="shared" si="63"/>
        <v>834.6</v>
      </c>
      <c r="T969" s="6" t="str">
        <f>TRIM(RIGHT(C969,LEN(C969)-FIND("@",SUBSTITUTE(C969,"|","@",LEN(C969)-LEN(SUBSTITUTE(C969,"|",""))))))</f>
        <v>RemoteControls</v>
      </c>
      <c r="U969" s="33">
        <v>699</v>
      </c>
    </row>
    <row r="970" spans="1:21">
      <c r="A970" s="5" t="s">
        <v>6975</v>
      </c>
      <c r="B970" s="6" t="s">
        <v>6976</v>
      </c>
      <c r="C970" s="6" t="s">
        <v>5036</v>
      </c>
      <c r="D970" s="24">
        <v>979</v>
      </c>
      <c r="E970" s="36">
        <v>1999</v>
      </c>
      <c r="F970" s="36" t="str">
        <f t="shared" si="60"/>
        <v>&gt;500</v>
      </c>
      <c r="G970" s="27">
        <v>0.51</v>
      </c>
      <c r="H970" s="27" t="str">
        <f t="shared" si="61"/>
        <v>&gt;50%</v>
      </c>
      <c r="I970" s="14" t="str">
        <f>IF(G970&lt;0.5,"&lt;50%","&gt;=50%")</f>
        <v>&gt;=50%</v>
      </c>
      <c r="J970" s="21">
        <v>3.9</v>
      </c>
      <c r="K970" s="7">
        <v>157</v>
      </c>
      <c r="L970" s="7">
        <f t="shared" si="62"/>
        <v>1</v>
      </c>
      <c r="M970" s="6" t="s">
        <v>6977</v>
      </c>
      <c r="N970" s="6" t="s">
        <v>6978</v>
      </c>
      <c r="O970" s="6" t="s">
        <v>6979</v>
      </c>
      <c r="P970" s="6" t="s">
        <v>6980</v>
      </c>
      <c r="Q970" s="6" t="str">
        <f>IFERROR(LEFT(C970, FIND("|",C970)-1),C970)</f>
        <v>Home&amp;Kitchen</v>
      </c>
      <c r="R970" s="41">
        <f>E970*K970</f>
        <v>313843</v>
      </c>
      <c r="S970" s="31">
        <f t="shared" si="63"/>
        <v>612.29999999999995</v>
      </c>
      <c r="T970" s="6" t="str">
        <f>TRIM(RIGHT(C970,LEN(C970)-FIND("@",SUBSTITUTE(C970,"|","@",LEN(C970)-LEN(SUBSTITUTE(C970,"|",""))))))</f>
        <v>FanHeaters</v>
      </c>
      <c r="U970" s="33">
        <v>1999</v>
      </c>
    </row>
    <row r="971" spans="1:21">
      <c r="A971" s="5" t="s">
        <v>2036</v>
      </c>
      <c r="B971" s="6" t="s">
        <v>2037</v>
      </c>
      <c r="C971" s="6" t="s">
        <v>1762</v>
      </c>
      <c r="D971" s="24">
        <v>2299</v>
      </c>
      <c r="E971" s="36">
        <v>7990</v>
      </c>
      <c r="F971" s="36" t="str">
        <f t="shared" si="60"/>
        <v>&gt;500</v>
      </c>
      <c r="G971" s="27">
        <v>0.71</v>
      </c>
      <c r="H971" s="27" t="str">
        <f t="shared" si="61"/>
        <v>&gt;50%</v>
      </c>
      <c r="I971" s="14" t="str">
        <f>IF(G971&lt;0.5,"&lt;50%","&gt;=50%")</f>
        <v>&gt;=50%</v>
      </c>
      <c r="J971" s="21">
        <v>4.2</v>
      </c>
      <c r="K971" s="7">
        <v>69622</v>
      </c>
      <c r="L971" s="7">
        <f t="shared" si="62"/>
        <v>2</v>
      </c>
      <c r="M971" s="6" t="s">
        <v>2038</v>
      </c>
      <c r="N971" s="6" t="s">
        <v>2039</v>
      </c>
      <c r="O971" s="6" t="s">
        <v>2040</v>
      </c>
      <c r="P971" s="6" t="s">
        <v>2041</v>
      </c>
      <c r="Q971" s="6" t="str">
        <f>IFERROR(LEFT(C971, FIND("|",C971)-1),C971)</f>
        <v>Electronics</v>
      </c>
      <c r="R971" s="41">
        <f>E971*K971</f>
        <v>556279780</v>
      </c>
      <c r="S971" s="31">
        <f t="shared" si="63"/>
        <v>292412.40000000002</v>
      </c>
      <c r="T971" s="6" t="str">
        <f>TRIM(RIGHT(C971,LEN(C971)-FIND("@",SUBSTITUTE(C971,"|","@",LEN(C971)-LEN(SUBSTITUTE(C971,"|",""))))))</f>
        <v>SmartWatches</v>
      </c>
      <c r="U971" s="33">
        <v>7990</v>
      </c>
    </row>
    <row r="972" spans="1:21">
      <c r="A972" s="5" t="s">
        <v>2135</v>
      </c>
      <c r="B972" s="6" t="s">
        <v>2136</v>
      </c>
      <c r="C972" s="6" t="s">
        <v>1808</v>
      </c>
      <c r="D972" s="24">
        <v>599</v>
      </c>
      <c r="E972" s="36">
        <v>1899</v>
      </c>
      <c r="F972" s="36" t="str">
        <f t="shared" si="60"/>
        <v>&gt;500</v>
      </c>
      <c r="G972" s="27">
        <v>0.68</v>
      </c>
      <c r="H972" s="27" t="str">
        <f t="shared" si="61"/>
        <v>&gt;50%</v>
      </c>
      <c r="I972" s="14" t="str">
        <f>IF(G972&lt;0.5,"&lt;50%","&gt;=50%")</f>
        <v>&gt;=50%</v>
      </c>
      <c r="J972" s="21">
        <v>4.3</v>
      </c>
      <c r="K972" s="7">
        <v>140036</v>
      </c>
      <c r="L972" s="7">
        <f t="shared" si="62"/>
        <v>2</v>
      </c>
      <c r="M972" s="6" t="s">
        <v>2051</v>
      </c>
      <c r="N972" s="6" t="s">
        <v>2052</v>
      </c>
      <c r="O972" s="6" t="s">
        <v>2053</v>
      </c>
      <c r="P972" s="6" t="s">
        <v>2054</v>
      </c>
      <c r="Q972" s="6" t="str">
        <f>IFERROR(LEFT(C972, FIND("|",C972)-1),C972)</f>
        <v>Electronics</v>
      </c>
      <c r="R972" s="41">
        <f>E972*K972</f>
        <v>265928364</v>
      </c>
      <c r="S972" s="31">
        <f t="shared" si="63"/>
        <v>602154.79999999993</v>
      </c>
      <c r="T972" s="6" t="str">
        <f>TRIM(RIGHT(C972,LEN(C972)-FIND("@",SUBSTITUTE(C972,"|","@",LEN(C972)-LEN(SUBSTITUTE(C972,"|",""))))))</f>
        <v>MicroSD</v>
      </c>
      <c r="U972" s="33">
        <v>1899</v>
      </c>
    </row>
    <row r="973" spans="1:21">
      <c r="A973" s="5" t="s">
        <v>2049</v>
      </c>
      <c r="B973" s="6" t="s">
        <v>2050</v>
      </c>
      <c r="C973" s="6" t="s">
        <v>1808</v>
      </c>
      <c r="D973" s="24">
        <v>1059</v>
      </c>
      <c r="E973" s="36">
        <v>3999</v>
      </c>
      <c r="F973" s="36" t="str">
        <f t="shared" si="60"/>
        <v>&gt;500</v>
      </c>
      <c r="G973" s="27">
        <v>0.74</v>
      </c>
      <c r="H973" s="27" t="str">
        <f t="shared" si="61"/>
        <v>&gt;50%</v>
      </c>
      <c r="I973" s="14" t="str">
        <f>IF(G973&lt;0.5,"&lt;50%","&gt;=50%")</f>
        <v>&gt;=50%</v>
      </c>
      <c r="J973" s="21">
        <v>4.3</v>
      </c>
      <c r="K973" s="7">
        <v>140035</v>
      </c>
      <c r="L973" s="7">
        <f t="shared" si="62"/>
        <v>2</v>
      </c>
      <c r="M973" s="6" t="s">
        <v>2051</v>
      </c>
      <c r="N973" s="6" t="s">
        <v>3078</v>
      </c>
      <c r="O973" s="6" t="s">
        <v>3079</v>
      </c>
      <c r="P973" s="6" t="s">
        <v>3080</v>
      </c>
      <c r="Q973" s="6" t="str">
        <f>IFERROR(LEFT(C973, FIND("|",C973)-1),C973)</f>
        <v>Electronics</v>
      </c>
      <c r="R973" s="41">
        <f>E973*K973</f>
        <v>559999965</v>
      </c>
      <c r="S973" s="31">
        <f t="shared" si="63"/>
        <v>602150.5</v>
      </c>
      <c r="T973" s="6" t="str">
        <f>TRIM(RIGHT(C973,LEN(C973)-FIND("@",SUBSTITUTE(C973,"|","@",LEN(C973)-LEN(SUBSTITUTE(C973,"|",""))))))</f>
        <v>MicroSD</v>
      </c>
      <c r="U973" s="33">
        <v>3999</v>
      </c>
    </row>
    <row r="974" spans="1:21">
      <c r="A974" s="5" t="s">
        <v>6143</v>
      </c>
      <c r="B974" s="6" t="s">
        <v>6144</v>
      </c>
      <c r="C974" s="6" t="s">
        <v>5485</v>
      </c>
      <c r="D974" s="24">
        <v>1999</v>
      </c>
      <c r="E974" s="36">
        <v>4775</v>
      </c>
      <c r="F974" s="36" t="str">
        <f t="shared" si="60"/>
        <v>&gt;500</v>
      </c>
      <c r="G974" s="27">
        <v>0.57999999999999996</v>
      </c>
      <c r="H974" s="27" t="str">
        <f t="shared" si="61"/>
        <v>&gt;50%</v>
      </c>
      <c r="I974" s="14" t="str">
        <f>IF(G974&lt;0.5,"&lt;50%","&gt;=50%")</f>
        <v>&gt;=50%</v>
      </c>
      <c r="J974" s="21">
        <v>4.2</v>
      </c>
      <c r="K974" s="7">
        <v>1353</v>
      </c>
      <c r="L974" s="7">
        <f t="shared" si="62"/>
        <v>2</v>
      </c>
      <c r="M974" s="6" t="s">
        <v>6145</v>
      </c>
      <c r="N974" s="6" t="s">
        <v>6146</v>
      </c>
      <c r="O974" s="6" t="s">
        <v>6147</v>
      </c>
      <c r="P974" s="6" t="s">
        <v>6148</v>
      </c>
      <c r="Q974" s="6" t="str">
        <f>IFERROR(LEFT(C974, FIND("|",C974)-1),C974)</f>
        <v>Home&amp;Kitchen</v>
      </c>
      <c r="R974" s="41">
        <f>E974*K974</f>
        <v>6460575</v>
      </c>
      <c r="S974" s="31">
        <f t="shared" si="63"/>
        <v>5682.6</v>
      </c>
      <c r="T974" s="6" t="str">
        <f>TRIM(RIGHT(C974,LEN(C974)-FIND("@",SUBSTITUTE(C974,"|","@",LEN(C974)-LEN(SUBSTITUTE(C974,"|",""))))))</f>
        <v>CeilingFans</v>
      </c>
      <c r="U974" s="33">
        <v>4775</v>
      </c>
    </row>
    <row r="975" spans="1:21">
      <c r="A975" s="5" t="s">
        <v>5777</v>
      </c>
      <c r="B975" s="6" t="s">
        <v>5778</v>
      </c>
      <c r="C975" s="6" t="s">
        <v>5043</v>
      </c>
      <c r="D975" s="24">
        <v>453</v>
      </c>
      <c r="E975" s="36">
        <v>999</v>
      </c>
      <c r="F975" s="36" t="str">
        <f t="shared" si="60"/>
        <v>&gt;500</v>
      </c>
      <c r="G975" s="27">
        <v>0.55000000000000004</v>
      </c>
      <c r="H975" s="27" t="str">
        <f t="shared" si="61"/>
        <v>&gt;50%</v>
      </c>
      <c r="I975" s="14" t="str">
        <f>IF(G975&lt;0.5,"&lt;50%","&gt;=50%")</f>
        <v>&gt;=50%</v>
      </c>
      <c r="J975" s="21">
        <v>4.3</v>
      </c>
      <c r="K975" s="7">
        <v>610</v>
      </c>
      <c r="L975" s="7">
        <f t="shared" si="62"/>
        <v>1</v>
      </c>
      <c r="M975" s="6" t="s">
        <v>5779</v>
      </c>
      <c r="N975" s="6" t="s">
        <v>5780</v>
      </c>
      <c r="O975" s="6" t="s">
        <v>5781</v>
      </c>
      <c r="P975" s="6" t="s">
        <v>5782</v>
      </c>
      <c r="Q975" s="6" t="str">
        <f>IFERROR(LEFT(C975, FIND("|",C975)-1),C975)</f>
        <v>Home&amp;Kitchen</v>
      </c>
      <c r="R975" s="41">
        <f>E975*K975</f>
        <v>609390</v>
      </c>
      <c r="S975" s="31">
        <f t="shared" si="63"/>
        <v>2623</v>
      </c>
      <c r="T975" s="6" t="str">
        <f>TRIM(RIGHT(C975,LEN(C975)-FIND("@",SUBSTITUTE(C975,"|","@",LEN(C975)-LEN(SUBSTITUTE(C975,"|",""))))))</f>
        <v>LintShavers</v>
      </c>
      <c r="U975" s="33">
        <v>999</v>
      </c>
    </row>
    <row r="976" spans="1:21">
      <c r="A976" s="5" t="s">
        <v>2746</v>
      </c>
      <c r="B976" s="6" t="s">
        <v>2747</v>
      </c>
      <c r="C976" s="6" t="s">
        <v>2347</v>
      </c>
      <c r="D976" s="24">
        <v>474</v>
      </c>
      <c r="E976" s="36">
        <v>1799</v>
      </c>
      <c r="F976" s="36" t="str">
        <f t="shared" si="60"/>
        <v>&gt;500</v>
      </c>
      <c r="G976" s="27">
        <v>0.74</v>
      </c>
      <c r="H976" s="27" t="str">
        <f t="shared" si="61"/>
        <v>&gt;50%</v>
      </c>
      <c r="I976" s="14" t="str">
        <f>IF(G976&lt;0.5,"&lt;50%","&gt;=50%")</f>
        <v>&gt;=50%</v>
      </c>
      <c r="J976" s="21">
        <v>4.3</v>
      </c>
      <c r="K976" s="7">
        <v>1454</v>
      </c>
      <c r="L976" s="7">
        <f t="shared" si="62"/>
        <v>2</v>
      </c>
      <c r="M976" s="6" t="s">
        <v>2748</v>
      </c>
      <c r="N976" s="6" t="s">
        <v>2749</v>
      </c>
      <c r="O976" s="6" t="s">
        <v>2750</v>
      </c>
      <c r="P976" s="6" t="s">
        <v>2751</v>
      </c>
      <c r="Q976" s="6" t="str">
        <f>IFERROR(LEFT(C976, FIND("|",C976)-1),C976)</f>
        <v>Electronics</v>
      </c>
      <c r="R976" s="41">
        <f>E976*K976</f>
        <v>2615746</v>
      </c>
      <c r="S976" s="31">
        <f t="shared" si="63"/>
        <v>6252.2</v>
      </c>
      <c r="T976" s="6" t="str">
        <f>TRIM(RIGHT(C976,LEN(C976)-FIND("@",SUBSTITUTE(C976,"|","@",LEN(C976)-LEN(SUBSTITUTE(C976,"|",""))))))</f>
        <v>BasicCases</v>
      </c>
      <c r="U976" s="33">
        <v>1799</v>
      </c>
    </row>
    <row r="977" spans="1:21">
      <c r="A977" s="5" t="s">
        <v>3981</v>
      </c>
      <c r="B977" s="6" t="s">
        <v>3982</v>
      </c>
      <c r="C977" s="6" t="s">
        <v>3141</v>
      </c>
      <c r="D977" s="24">
        <v>499</v>
      </c>
      <c r="E977" s="36">
        <v>999</v>
      </c>
      <c r="F977" s="36" t="str">
        <f t="shared" si="60"/>
        <v>&gt;500</v>
      </c>
      <c r="G977" s="27">
        <v>0.5</v>
      </c>
      <c r="H977" s="27" t="str">
        <f t="shared" si="61"/>
        <v>&gt;50%</v>
      </c>
      <c r="I977" s="14" t="str">
        <f>IF(G977&lt;0.5,"&lt;50%","&gt;=50%")</f>
        <v>&gt;=50%</v>
      </c>
      <c r="J977" s="21">
        <v>4.4000000000000004</v>
      </c>
      <c r="K977" s="7">
        <v>1030</v>
      </c>
      <c r="L977" s="7">
        <f t="shared" si="62"/>
        <v>2</v>
      </c>
      <c r="M977" s="6" t="s">
        <v>3983</v>
      </c>
      <c r="N977" s="6" t="s">
        <v>3984</v>
      </c>
      <c r="O977" s="6" t="s">
        <v>3985</v>
      </c>
      <c r="P977" s="6" t="s">
        <v>3986</v>
      </c>
      <c r="Q977" s="6" t="str">
        <f>IFERROR(LEFT(C977, FIND("|",C977)-1),C977)</f>
        <v>Computers&amp;Accessories</v>
      </c>
      <c r="R977" s="41">
        <f>E977*K977</f>
        <v>1028970</v>
      </c>
      <c r="S977" s="31">
        <f t="shared" si="63"/>
        <v>4532</v>
      </c>
      <c r="T977" s="6" t="str">
        <f>TRIM(RIGHT(C977,LEN(C977)-FIND("@",SUBSTITUTE(C977,"|","@",LEN(C977)-LEN(SUBSTITUTE(C977,"|",""))))))</f>
        <v>MousePads</v>
      </c>
      <c r="U977" s="33">
        <v>999</v>
      </c>
    </row>
    <row r="978" spans="1:21">
      <c r="A978" s="5" t="s">
        <v>2232</v>
      </c>
      <c r="B978" s="6" t="s">
        <v>2233</v>
      </c>
      <c r="C978" s="6" t="s">
        <v>1781</v>
      </c>
      <c r="D978" s="24">
        <v>999</v>
      </c>
      <c r="E978" s="36">
        <v>1599</v>
      </c>
      <c r="F978" s="36" t="str">
        <f t="shared" si="60"/>
        <v>&gt;500</v>
      </c>
      <c r="G978" s="27">
        <v>0.38</v>
      </c>
      <c r="H978" s="27" t="str">
        <f t="shared" si="61"/>
        <v>25-50%</v>
      </c>
      <c r="I978" s="14" t="str">
        <f>IF(G978&lt;0.5,"&lt;50%","&gt;=50%")</f>
        <v>&lt;50%</v>
      </c>
      <c r="J978" s="21">
        <v>4</v>
      </c>
      <c r="K978" s="7">
        <v>7222</v>
      </c>
      <c r="L978" s="7">
        <f t="shared" si="62"/>
        <v>2</v>
      </c>
      <c r="M978" s="6" t="s">
        <v>2234</v>
      </c>
      <c r="N978" s="6" t="s">
        <v>2124</v>
      </c>
      <c r="O978" s="6" t="s">
        <v>2125</v>
      </c>
      <c r="P978" s="6" t="s">
        <v>2126</v>
      </c>
      <c r="Q978" s="6" t="str">
        <f>IFERROR(LEFT(C978, FIND("|",C978)-1),C978)</f>
        <v>Electronics</v>
      </c>
      <c r="R978" s="41">
        <f>E978*K978</f>
        <v>11547978</v>
      </c>
      <c r="S978" s="31">
        <f t="shared" si="63"/>
        <v>28888</v>
      </c>
      <c r="T978" s="6" t="str">
        <f>TRIM(RIGHT(C978,LEN(C978)-FIND("@",SUBSTITUTE(C978,"|","@",LEN(C978)-LEN(SUBSTITUTE(C978,"|",""))))))</f>
        <v>PowerBanks</v>
      </c>
      <c r="U978" s="33">
        <v>1599</v>
      </c>
    </row>
    <row r="979" spans="1:21">
      <c r="A979" s="5" t="s">
        <v>6570</v>
      </c>
      <c r="B979" s="6" t="s">
        <v>6571</v>
      </c>
      <c r="C979" s="6" t="s">
        <v>5167</v>
      </c>
      <c r="D979" s="24">
        <v>5499</v>
      </c>
      <c r="E979" s="36">
        <v>11500</v>
      </c>
      <c r="F979" s="36" t="str">
        <f t="shared" si="60"/>
        <v>&gt;500</v>
      </c>
      <c r="G979" s="27">
        <v>0.52</v>
      </c>
      <c r="H979" s="27" t="str">
        <f t="shared" si="61"/>
        <v>&gt;50%</v>
      </c>
      <c r="I979" s="14" t="str">
        <f>IF(G979&lt;0.5,"&lt;50%","&gt;=50%")</f>
        <v>&gt;=50%</v>
      </c>
      <c r="J979" s="21">
        <v>3.9</v>
      </c>
      <c r="K979" s="7">
        <v>959</v>
      </c>
      <c r="L979" s="7">
        <f t="shared" si="62"/>
        <v>1</v>
      </c>
      <c r="M979" s="6" t="s">
        <v>6572</v>
      </c>
      <c r="N979" s="6" t="s">
        <v>6573</v>
      </c>
      <c r="O979" s="6" t="s">
        <v>6574</v>
      </c>
      <c r="P979" s="6" t="s">
        <v>6575</v>
      </c>
      <c r="Q979" s="6" t="str">
        <f>IFERROR(LEFT(C979, FIND("|",C979)-1),C979)</f>
        <v>Home&amp;Kitchen</v>
      </c>
      <c r="R979" s="41">
        <f>E979*K979</f>
        <v>11028500</v>
      </c>
      <c r="S979" s="31">
        <f t="shared" si="63"/>
        <v>3740.1</v>
      </c>
      <c r="T979" s="6" t="str">
        <f>TRIM(RIGHT(C979,LEN(C979)-FIND("@",SUBSTITUTE(C979,"|","@",LEN(C979)-LEN(SUBSTITUTE(C979,"|",""))))))</f>
        <v>StorageWaterHeaters</v>
      </c>
      <c r="U979" s="33">
        <v>11500</v>
      </c>
    </row>
    <row r="980" spans="1:21">
      <c r="A980" s="5" t="s">
        <v>2840</v>
      </c>
      <c r="B980" s="6" t="s">
        <v>2841</v>
      </c>
      <c r="C980" s="6" t="s">
        <v>1834</v>
      </c>
      <c r="D980" s="24">
        <v>1499</v>
      </c>
      <c r="E980" s="36">
        <v>4490</v>
      </c>
      <c r="F980" s="36" t="str">
        <f t="shared" si="60"/>
        <v>&gt;500</v>
      </c>
      <c r="G980" s="27">
        <v>0.67</v>
      </c>
      <c r="H980" s="27" t="str">
        <f t="shared" si="61"/>
        <v>&gt;50%</v>
      </c>
      <c r="I980" s="14" t="str">
        <f>IF(G980&lt;0.5,"&lt;50%","&gt;=50%")</f>
        <v>&gt;=50%</v>
      </c>
      <c r="J980" s="21">
        <v>3.9</v>
      </c>
      <c r="K980" s="7">
        <v>136954</v>
      </c>
      <c r="L980" s="7">
        <f t="shared" si="62"/>
        <v>2</v>
      </c>
      <c r="M980" s="6" t="s">
        <v>2842</v>
      </c>
      <c r="N980" s="6" t="s">
        <v>2843</v>
      </c>
      <c r="O980" s="6" t="s">
        <v>2844</v>
      </c>
      <c r="P980" s="6" t="s">
        <v>2845</v>
      </c>
      <c r="Q980" s="6" t="str">
        <f>IFERROR(LEFT(C980, FIND("|",C980)-1),C980)</f>
        <v>Electronics</v>
      </c>
      <c r="R980" s="41">
        <f>E980*K980</f>
        <v>614923460</v>
      </c>
      <c r="S980" s="31">
        <f t="shared" si="63"/>
        <v>534120.6</v>
      </c>
      <c r="T980" s="6" t="str">
        <f>TRIM(RIGHT(C980,LEN(C980)-FIND("@",SUBSTITUTE(C980,"|","@",LEN(C980)-LEN(SUBSTITUTE(C980,"|",""))))))</f>
        <v>In-Ear</v>
      </c>
      <c r="U980" s="33">
        <v>4490</v>
      </c>
    </row>
    <row r="981" spans="1:21">
      <c r="A981" s="5" t="s">
        <v>3797</v>
      </c>
      <c r="B981" s="6" t="s">
        <v>3798</v>
      </c>
      <c r="C981" s="6" t="s">
        <v>3418</v>
      </c>
      <c r="D981" s="24">
        <v>89</v>
      </c>
      <c r="E981" s="36">
        <v>99</v>
      </c>
      <c r="F981" s="36" t="str">
        <f t="shared" si="60"/>
        <v>&lt;200</v>
      </c>
      <c r="G981" s="27">
        <v>0.1</v>
      </c>
      <c r="H981" s="27" t="str">
        <f t="shared" si="61"/>
        <v>10-25%</v>
      </c>
      <c r="I981" s="14" t="str">
        <f>IF(G981&lt;0.5,"&lt;50%","&gt;=50%")</f>
        <v>&lt;50%</v>
      </c>
      <c r="J981" s="21">
        <v>4.2</v>
      </c>
      <c r="K981" s="7">
        <v>241</v>
      </c>
      <c r="L981" s="7">
        <f t="shared" si="62"/>
        <v>1</v>
      </c>
      <c r="M981" s="6" t="s">
        <v>3799</v>
      </c>
      <c r="N981" s="6" t="s">
        <v>3800</v>
      </c>
      <c r="O981" s="6" t="s">
        <v>3801</v>
      </c>
      <c r="P981" s="6" t="s">
        <v>3802</v>
      </c>
      <c r="Q981" s="6" t="str">
        <f>IFERROR(LEFT(C981, FIND("|",C981)-1),C981)</f>
        <v>Computers&amp;Accessories</v>
      </c>
      <c r="R981" s="41">
        <f>E981*K981</f>
        <v>23859</v>
      </c>
      <c r="S981" s="31">
        <f t="shared" si="63"/>
        <v>1012.2</v>
      </c>
      <c r="T981" s="6" t="str">
        <f>TRIM(RIGHT(C981,LEN(C981)-FIND("@",SUBSTITUTE(C981,"|","@",LEN(C981)-LEN(SUBSTITUTE(C981,"|",""))))))</f>
        <v>Lamps</v>
      </c>
      <c r="U981" s="33">
        <v>99</v>
      </c>
    </row>
    <row r="982" spans="1:21">
      <c r="A982" s="5" t="s">
        <v>5860</v>
      </c>
      <c r="B982" s="6" t="s">
        <v>5861</v>
      </c>
      <c r="C982" s="6" t="s">
        <v>5088</v>
      </c>
      <c r="D982" s="24">
        <v>2089</v>
      </c>
      <c r="E982" s="36">
        <v>4000</v>
      </c>
      <c r="F982" s="36" t="str">
        <f t="shared" si="60"/>
        <v>&gt;500</v>
      </c>
      <c r="G982" s="27">
        <v>0.48</v>
      </c>
      <c r="H982" s="27" t="str">
        <f t="shared" si="61"/>
        <v>25-50%</v>
      </c>
      <c r="I982" s="14" t="str">
        <f>IF(G982&lt;0.5,"&lt;50%","&gt;=50%")</f>
        <v>&lt;50%</v>
      </c>
      <c r="J982" s="21">
        <v>4.2</v>
      </c>
      <c r="K982" s="7">
        <v>11199</v>
      </c>
      <c r="L982" s="7">
        <f t="shared" si="62"/>
        <v>2</v>
      </c>
      <c r="M982" s="6" t="s">
        <v>5862</v>
      </c>
      <c r="N982" s="6" t="s">
        <v>5863</v>
      </c>
      <c r="O982" s="6" t="s">
        <v>5864</v>
      </c>
      <c r="P982" s="6" t="s">
        <v>5865</v>
      </c>
      <c r="Q982" s="6" t="str">
        <f>IFERROR(LEFT(C982, FIND("|",C982)-1),C982)</f>
        <v>Home&amp;Kitchen</v>
      </c>
      <c r="R982" s="41">
        <f>E982*K982</f>
        <v>44796000</v>
      </c>
      <c r="S982" s="31">
        <f t="shared" si="63"/>
        <v>47035.8</v>
      </c>
      <c r="T982" s="6" t="str">
        <f>TRIM(RIGHT(C982,LEN(C982)-FIND("@",SUBSTITUTE(C982,"|","@",LEN(C982)-LEN(SUBSTITUTE(C982,"|",""))))))</f>
        <v>InductionCooktop</v>
      </c>
      <c r="U982" s="33">
        <v>4000</v>
      </c>
    </row>
    <row r="983" spans="1:21">
      <c r="A983" s="5" t="s">
        <v>4223</v>
      </c>
      <c r="B983" s="6" t="s">
        <v>4224</v>
      </c>
      <c r="C983" s="6" t="s">
        <v>1762</v>
      </c>
      <c r="D983" s="24">
        <v>2499</v>
      </c>
      <c r="E983" s="36">
        <v>5999</v>
      </c>
      <c r="F983" s="36" t="str">
        <f t="shared" si="60"/>
        <v>&gt;500</v>
      </c>
      <c r="G983" s="27">
        <v>0.57999999999999996</v>
      </c>
      <c r="H983" s="27" t="str">
        <f t="shared" si="61"/>
        <v>&gt;50%</v>
      </c>
      <c r="I983" s="14" t="str">
        <f>IF(G983&lt;0.5,"&lt;50%","&gt;=50%")</f>
        <v>&gt;=50%</v>
      </c>
      <c r="J983" s="21">
        <v>4.0999999999999996</v>
      </c>
      <c r="K983" s="7">
        <v>5852</v>
      </c>
      <c r="L983" s="7">
        <f t="shared" si="62"/>
        <v>2</v>
      </c>
      <c r="M983" s="6" t="s">
        <v>4225</v>
      </c>
      <c r="N983" s="6" t="s">
        <v>4226</v>
      </c>
      <c r="O983" s="6" t="s">
        <v>4227</v>
      </c>
      <c r="P983" s="6" t="s">
        <v>4228</v>
      </c>
      <c r="Q983" s="6" t="str">
        <f>IFERROR(LEFT(C983, FIND("|",C983)-1),C983)</f>
        <v>Electronics</v>
      </c>
      <c r="R983" s="41">
        <f>E983*K983</f>
        <v>35106148</v>
      </c>
      <c r="S983" s="31">
        <f t="shared" si="63"/>
        <v>23993.199999999997</v>
      </c>
      <c r="T983" s="6" t="str">
        <f>TRIM(RIGHT(C983,LEN(C983)-FIND("@",SUBSTITUTE(C983,"|","@",LEN(C983)-LEN(SUBSTITUTE(C983,"|",""))))))</f>
        <v>SmartWatches</v>
      </c>
      <c r="U983" s="33">
        <v>5999</v>
      </c>
    </row>
    <row r="984" spans="1:21">
      <c r="A984" s="5" t="s">
        <v>4254</v>
      </c>
      <c r="B984" s="6" t="s">
        <v>4255</v>
      </c>
      <c r="C984" s="6" t="s">
        <v>1834</v>
      </c>
      <c r="D984" s="24">
        <v>1099</v>
      </c>
      <c r="E984" s="36">
        <v>5999</v>
      </c>
      <c r="F984" s="36" t="str">
        <f t="shared" si="60"/>
        <v>&gt;500</v>
      </c>
      <c r="G984" s="27">
        <v>0.82</v>
      </c>
      <c r="H984" s="27" t="str">
        <f t="shared" si="61"/>
        <v>&gt;50%</v>
      </c>
      <c r="I984" s="14" t="str">
        <f>IF(G984&lt;0.5,"&lt;50%","&gt;=50%")</f>
        <v>&gt;=50%</v>
      </c>
      <c r="J984" s="21">
        <v>3.5</v>
      </c>
      <c r="K984" s="7">
        <v>12966</v>
      </c>
      <c r="L984" s="7">
        <f t="shared" si="62"/>
        <v>2</v>
      </c>
      <c r="M984" s="6" t="s">
        <v>3103</v>
      </c>
      <c r="N984" s="6" t="s">
        <v>4256</v>
      </c>
      <c r="O984" s="6" t="s">
        <v>4257</v>
      </c>
      <c r="P984" s="6" t="s">
        <v>4258</v>
      </c>
      <c r="Q984" s="6" t="str">
        <f>IFERROR(LEFT(C984, FIND("|",C984)-1),C984)</f>
        <v>Electronics</v>
      </c>
      <c r="R984" s="41">
        <f>E984*K984</f>
        <v>77783034</v>
      </c>
      <c r="S984" s="31">
        <f t="shared" si="63"/>
        <v>45381</v>
      </c>
      <c r="T984" s="6" t="str">
        <f>TRIM(RIGHT(C984,LEN(C984)-FIND("@",SUBSTITUTE(C984,"|","@",LEN(C984)-LEN(SUBSTITUTE(C984,"|",""))))))</f>
        <v>In-Ear</v>
      </c>
      <c r="U984" s="33">
        <v>5999</v>
      </c>
    </row>
    <row r="985" spans="1:21">
      <c r="A985" s="5" t="s">
        <v>7621</v>
      </c>
      <c r="B985" s="6" t="s">
        <v>7622</v>
      </c>
      <c r="C985" s="6" t="s">
        <v>5029</v>
      </c>
      <c r="D985" s="24">
        <v>1149</v>
      </c>
      <c r="E985" s="36">
        <v>1899</v>
      </c>
      <c r="F985" s="36" t="str">
        <f t="shared" si="60"/>
        <v>&gt;500</v>
      </c>
      <c r="G985" s="27">
        <v>0.39</v>
      </c>
      <c r="H985" s="27" t="str">
        <f t="shared" si="61"/>
        <v>25-50%</v>
      </c>
      <c r="I985" s="14" t="str">
        <f>IF(G985&lt;0.5,"&lt;50%","&gt;=50%")</f>
        <v>&lt;50%</v>
      </c>
      <c r="J985" s="21">
        <v>3.5</v>
      </c>
      <c r="K985" s="7">
        <v>24</v>
      </c>
      <c r="L985" s="7">
        <f t="shared" si="62"/>
        <v>1</v>
      </c>
      <c r="M985" s="6" t="s">
        <v>7623</v>
      </c>
      <c r="N985" s="6" t="s">
        <v>7624</v>
      </c>
      <c r="O985" s="6" t="s">
        <v>7625</v>
      </c>
      <c r="P985" s="6" t="s">
        <v>7626</v>
      </c>
      <c r="Q985" s="6" t="str">
        <f>IFERROR(LEFT(C985, FIND("|",C985)-1),C985)</f>
        <v>Home&amp;Kitchen</v>
      </c>
      <c r="R985" s="41">
        <f>E985*K985</f>
        <v>45576</v>
      </c>
      <c r="S985" s="31">
        <f t="shared" si="63"/>
        <v>84</v>
      </c>
      <c r="T985" s="6" t="str">
        <f>TRIM(RIGHT(C985,LEN(C985)-FIND("@",SUBSTITUTE(C985,"|","@",LEN(C985)-LEN(SUBSTITUTE(C985,"|",""))))))</f>
        <v>ElectricHeaters</v>
      </c>
      <c r="U985" s="33">
        <v>1899</v>
      </c>
    </row>
    <row r="986" spans="1:21">
      <c r="A986" s="5" t="s">
        <v>143</v>
      </c>
      <c r="B986" s="6" t="s">
        <v>144</v>
      </c>
      <c r="C986" s="6" t="s">
        <v>13</v>
      </c>
      <c r="D986" s="24">
        <v>59</v>
      </c>
      <c r="E986" s="36">
        <v>199</v>
      </c>
      <c r="F986" s="36" t="str">
        <f t="shared" si="60"/>
        <v>&lt;200</v>
      </c>
      <c r="G986" s="27">
        <v>0.7</v>
      </c>
      <c r="H986" s="27" t="str">
        <f t="shared" si="61"/>
        <v>&gt;50%</v>
      </c>
      <c r="I986" s="14" t="str">
        <f>IF(G986&lt;0.5,"&lt;50%","&gt;=50%")</f>
        <v>&gt;=50%</v>
      </c>
      <c r="J986" s="21">
        <v>4</v>
      </c>
      <c r="K986" s="7">
        <v>9378</v>
      </c>
      <c r="L986" s="7">
        <f t="shared" si="62"/>
        <v>2</v>
      </c>
      <c r="M986" s="6" t="s">
        <v>145</v>
      </c>
      <c r="N986" s="6" t="s">
        <v>146</v>
      </c>
      <c r="O986" s="6" t="s">
        <v>147</v>
      </c>
      <c r="P986" s="6" t="s">
        <v>148</v>
      </c>
      <c r="Q986" s="6" t="str">
        <f>IFERROR(LEFT(C986, FIND("|",C986)-1),C986)</f>
        <v>Computers&amp;Accessories</v>
      </c>
      <c r="R986" s="41">
        <f>E986*K986</f>
        <v>1866222</v>
      </c>
      <c r="S986" s="31">
        <f t="shared" si="63"/>
        <v>37512</v>
      </c>
      <c r="T986" s="6" t="str">
        <f>TRIM(RIGHT(C986,LEN(C986)-FIND("@",SUBSTITUTE(C986,"|","@",LEN(C986)-LEN(SUBSTITUTE(C986,"|",""))))))</f>
        <v>USBCables</v>
      </c>
      <c r="U986" s="33">
        <v>199</v>
      </c>
    </row>
    <row r="987" spans="1:21">
      <c r="A987" s="5" t="s">
        <v>262</v>
      </c>
      <c r="B987" s="6" t="s">
        <v>263</v>
      </c>
      <c r="C987" s="6" t="s">
        <v>13</v>
      </c>
      <c r="D987" s="24">
        <v>59</v>
      </c>
      <c r="E987" s="36">
        <v>199</v>
      </c>
      <c r="F987" s="36" t="str">
        <f t="shared" si="60"/>
        <v>&lt;200</v>
      </c>
      <c r="G987" s="27">
        <v>0.7</v>
      </c>
      <c r="H987" s="27" t="str">
        <f t="shared" si="61"/>
        <v>&gt;50%</v>
      </c>
      <c r="I987" s="14" t="str">
        <f>IF(G987&lt;0.5,"&lt;50%","&gt;=50%")</f>
        <v>&gt;=50%</v>
      </c>
      <c r="J987" s="21">
        <v>4</v>
      </c>
      <c r="K987" s="7">
        <v>9378</v>
      </c>
      <c r="L987" s="7">
        <f t="shared" si="62"/>
        <v>2</v>
      </c>
      <c r="M987" s="6" t="s">
        <v>264</v>
      </c>
      <c r="N987" s="6" t="s">
        <v>146</v>
      </c>
      <c r="O987" s="6" t="s">
        <v>147</v>
      </c>
      <c r="P987" s="6" t="s">
        <v>148</v>
      </c>
      <c r="Q987" s="6" t="str">
        <f>IFERROR(LEFT(C987, FIND("|",C987)-1),C987)</f>
        <v>Computers&amp;Accessories</v>
      </c>
      <c r="R987" s="41">
        <f>E987*K987</f>
        <v>1866222</v>
      </c>
      <c r="S987" s="31">
        <f t="shared" si="63"/>
        <v>37512</v>
      </c>
      <c r="T987" s="6" t="str">
        <f>TRIM(RIGHT(C987,LEN(C987)-FIND("@",SUBSTITUTE(C987,"|","@",LEN(C987)-LEN(SUBSTITUTE(C987,"|",""))))))</f>
        <v>USBCables</v>
      </c>
      <c r="U987" s="33">
        <v>199</v>
      </c>
    </row>
    <row r="988" spans="1:21">
      <c r="A988" s="5" t="s">
        <v>463</v>
      </c>
      <c r="B988" s="6" t="s">
        <v>464</v>
      </c>
      <c r="C988" s="6" t="s">
        <v>13</v>
      </c>
      <c r="D988" s="24">
        <v>139</v>
      </c>
      <c r="E988" s="36">
        <v>249</v>
      </c>
      <c r="F988" s="36" t="str">
        <f t="shared" si="60"/>
        <v>200-500</v>
      </c>
      <c r="G988" s="27">
        <v>0.44</v>
      </c>
      <c r="H988" s="27" t="str">
        <f t="shared" si="61"/>
        <v>25-50%</v>
      </c>
      <c r="I988" s="14" t="str">
        <f>IF(G988&lt;0.5,"&lt;50%","&gt;=50%")</f>
        <v>&lt;50%</v>
      </c>
      <c r="J988" s="21">
        <v>4</v>
      </c>
      <c r="K988" s="7">
        <v>9378</v>
      </c>
      <c r="L988" s="7">
        <f t="shared" si="62"/>
        <v>2</v>
      </c>
      <c r="M988" s="6" t="s">
        <v>465</v>
      </c>
      <c r="N988" s="6" t="s">
        <v>146</v>
      </c>
      <c r="O988" s="6" t="s">
        <v>147</v>
      </c>
      <c r="P988" s="6" t="s">
        <v>148</v>
      </c>
      <c r="Q988" s="6" t="str">
        <f>IFERROR(LEFT(C988, FIND("|",C988)-1),C988)</f>
        <v>Computers&amp;Accessories</v>
      </c>
      <c r="R988" s="41">
        <f>E988*K988</f>
        <v>2335122</v>
      </c>
      <c r="S988" s="31">
        <f t="shared" si="63"/>
        <v>37512</v>
      </c>
      <c r="T988" s="6" t="str">
        <f>TRIM(RIGHT(C988,LEN(C988)-FIND("@",SUBSTITUTE(C988,"|","@",LEN(C988)-LEN(SUBSTITUTE(C988,"|",""))))))</f>
        <v>USBCables</v>
      </c>
      <c r="U988" s="33">
        <v>249</v>
      </c>
    </row>
    <row r="989" spans="1:21">
      <c r="A989" s="5" t="s">
        <v>2516</v>
      </c>
      <c r="B989" s="6" t="s">
        <v>2517</v>
      </c>
      <c r="C989" s="6" t="s">
        <v>1892</v>
      </c>
      <c r="D989" s="24">
        <v>249</v>
      </c>
      <c r="E989" s="36">
        <v>599</v>
      </c>
      <c r="F989" s="36" t="str">
        <f t="shared" si="60"/>
        <v>&gt;500</v>
      </c>
      <c r="G989" s="27">
        <v>0.57999999999999996</v>
      </c>
      <c r="H989" s="27" t="str">
        <f t="shared" si="61"/>
        <v>&gt;50%</v>
      </c>
      <c r="I989" s="14" t="str">
        <f>IF(G989&lt;0.5,"&lt;50%","&gt;=50%")</f>
        <v>&gt;=50%</v>
      </c>
      <c r="J989" s="21">
        <v>3.9</v>
      </c>
      <c r="K989" s="7">
        <v>2147</v>
      </c>
      <c r="L989" s="7">
        <f t="shared" si="62"/>
        <v>2</v>
      </c>
      <c r="M989" s="6" t="s">
        <v>2518</v>
      </c>
      <c r="N989" s="6" t="s">
        <v>2519</v>
      </c>
      <c r="O989" s="6" t="s">
        <v>2520</v>
      </c>
      <c r="P989" s="6" t="s">
        <v>2521</v>
      </c>
      <c r="Q989" s="6" t="str">
        <f>IFERROR(LEFT(C989, FIND("|",C989)-1),C989)</f>
        <v>Electronics</v>
      </c>
      <c r="R989" s="41">
        <f>E989*K989</f>
        <v>1286053</v>
      </c>
      <c r="S989" s="31">
        <f t="shared" si="63"/>
        <v>8373.2999999999993</v>
      </c>
      <c r="T989" s="6" t="str">
        <f>TRIM(RIGHT(C989,LEN(C989)-FIND("@",SUBSTITUTE(C989,"|","@",LEN(C989)-LEN(SUBSTITUTE(C989,"|",""))))))</f>
        <v>WallChargers</v>
      </c>
      <c r="U989" s="33">
        <v>599</v>
      </c>
    </row>
    <row r="990" spans="1:21">
      <c r="A990" s="5" t="s">
        <v>2391</v>
      </c>
      <c r="B990" s="6" t="s">
        <v>2392</v>
      </c>
      <c r="C990" s="6" t="s">
        <v>13</v>
      </c>
      <c r="D990" s="24">
        <v>139</v>
      </c>
      <c r="E990" s="36">
        <v>249</v>
      </c>
      <c r="F990" s="36" t="str">
        <f t="shared" si="60"/>
        <v>200-500</v>
      </c>
      <c r="G990" s="27">
        <v>0.44</v>
      </c>
      <c r="H990" s="27" t="str">
        <f t="shared" si="61"/>
        <v>25-50%</v>
      </c>
      <c r="I990" s="14" t="str">
        <f>IF(G990&lt;0.5,"&lt;50%","&gt;=50%")</f>
        <v>&lt;50%</v>
      </c>
      <c r="J990" s="21">
        <v>4</v>
      </c>
      <c r="K990" s="7">
        <v>9377</v>
      </c>
      <c r="L990" s="7">
        <f t="shared" si="62"/>
        <v>2</v>
      </c>
      <c r="M990" s="6" t="s">
        <v>465</v>
      </c>
      <c r="N990" s="6" t="s">
        <v>146</v>
      </c>
      <c r="O990" s="6" t="s">
        <v>147</v>
      </c>
      <c r="P990" s="6" t="s">
        <v>148</v>
      </c>
      <c r="Q990" s="6" t="str">
        <f>IFERROR(LEFT(C990, FIND("|",C990)-1),C990)</f>
        <v>Computers&amp;Accessories</v>
      </c>
      <c r="R990" s="41">
        <f>E990*K990</f>
        <v>2334873</v>
      </c>
      <c r="S990" s="31">
        <f t="shared" si="63"/>
        <v>37508</v>
      </c>
      <c r="T990" s="6" t="str">
        <f>TRIM(RIGHT(C990,LEN(C990)-FIND("@",SUBSTITUTE(C990,"|","@",LEN(C990)-LEN(SUBSTITUTE(C990,"|",""))))))</f>
        <v>USBCables</v>
      </c>
      <c r="U990" s="33">
        <v>249</v>
      </c>
    </row>
    <row r="991" spans="1:21">
      <c r="A991" s="5" t="s">
        <v>5366</v>
      </c>
      <c r="B991" s="6" t="s">
        <v>5367</v>
      </c>
      <c r="C991" s="6" t="s">
        <v>5043</v>
      </c>
      <c r="D991" s="24">
        <v>1099</v>
      </c>
      <c r="E991" s="36">
        <v>1999</v>
      </c>
      <c r="F991" s="36" t="str">
        <f t="shared" si="60"/>
        <v>&gt;500</v>
      </c>
      <c r="G991" s="27">
        <v>0.45</v>
      </c>
      <c r="H991" s="27" t="str">
        <f t="shared" si="61"/>
        <v>25-50%</v>
      </c>
      <c r="I991" s="14" t="str">
        <f>IF(G991&lt;0.5,"&lt;50%","&gt;=50%")</f>
        <v>&lt;50%</v>
      </c>
      <c r="J991" s="21">
        <v>4</v>
      </c>
      <c r="K991" s="7">
        <v>604</v>
      </c>
      <c r="L991" s="7">
        <f t="shared" si="62"/>
        <v>1</v>
      </c>
      <c r="M991" s="6" t="s">
        <v>5368</v>
      </c>
      <c r="N991" s="6" t="s">
        <v>5369</v>
      </c>
      <c r="O991" s="6" t="s">
        <v>5370</v>
      </c>
      <c r="P991" s="6" t="s">
        <v>5371</v>
      </c>
      <c r="Q991" s="6" t="str">
        <f>IFERROR(LEFT(C991, FIND("|",C991)-1),C991)</f>
        <v>Home&amp;Kitchen</v>
      </c>
      <c r="R991" s="41">
        <f>E991*K991</f>
        <v>1207396</v>
      </c>
      <c r="S991" s="31">
        <f t="shared" si="63"/>
        <v>2416</v>
      </c>
      <c r="T991" s="6" t="str">
        <f>TRIM(RIGHT(C991,LEN(C991)-FIND("@",SUBSTITUTE(C991,"|","@",LEN(C991)-LEN(SUBSTITUTE(C991,"|",""))))))</f>
        <v>LintShavers</v>
      </c>
      <c r="U991" s="33">
        <v>1999</v>
      </c>
    </row>
    <row r="992" spans="1:21">
      <c r="A992" s="5" t="s">
        <v>1243</v>
      </c>
      <c r="B992" s="6" t="s">
        <v>1244</v>
      </c>
      <c r="C992" s="6" t="s">
        <v>105</v>
      </c>
      <c r="D992" s="24">
        <v>32990</v>
      </c>
      <c r="E992" s="36">
        <v>56790</v>
      </c>
      <c r="F992" s="36" t="str">
        <f t="shared" si="60"/>
        <v>&gt;500</v>
      </c>
      <c r="G992" s="27">
        <v>0.42</v>
      </c>
      <c r="H992" s="27" t="str">
        <f t="shared" si="61"/>
        <v>25-50%</v>
      </c>
      <c r="I992" s="14" t="str">
        <f>IF(G992&lt;0.5,"&lt;50%","&gt;=50%")</f>
        <v>&lt;50%</v>
      </c>
      <c r="J992" s="21">
        <v>4.3</v>
      </c>
      <c r="K992" s="7">
        <v>567</v>
      </c>
      <c r="L992" s="7">
        <f t="shared" si="62"/>
        <v>1</v>
      </c>
      <c r="M992" s="6" t="s">
        <v>1245</v>
      </c>
      <c r="N992" s="6" t="s">
        <v>1246</v>
      </c>
      <c r="O992" s="6" t="s">
        <v>1247</v>
      </c>
      <c r="P992" s="6" t="s">
        <v>1248</v>
      </c>
      <c r="Q992" s="6" t="str">
        <f>IFERROR(LEFT(C992, FIND("|",C992)-1),C992)</f>
        <v>Electronics</v>
      </c>
      <c r="R992" s="41">
        <f>E992*K992</f>
        <v>32199930</v>
      </c>
      <c r="S992" s="31">
        <f t="shared" si="63"/>
        <v>2438.1</v>
      </c>
      <c r="T992" s="6" t="str">
        <f>TRIM(RIGHT(C992,LEN(C992)-FIND("@",SUBSTITUTE(C992,"|","@",LEN(C992)-LEN(SUBSTITUTE(C992,"|",""))))))</f>
        <v>SmartTelevisions</v>
      </c>
      <c r="U992" s="33">
        <v>56790</v>
      </c>
    </row>
    <row r="993" spans="1:21">
      <c r="A993" s="5" t="s">
        <v>4277</v>
      </c>
      <c r="B993" s="6" t="s">
        <v>4278</v>
      </c>
      <c r="C993" s="6" t="s">
        <v>3462</v>
      </c>
      <c r="D993" s="24">
        <v>1999</v>
      </c>
      <c r="E993" s="36">
        <v>4700</v>
      </c>
      <c r="F993" s="36" t="str">
        <f t="shared" si="60"/>
        <v>&gt;500</v>
      </c>
      <c r="G993" s="27">
        <v>0.56999999999999995</v>
      </c>
      <c r="H993" s="27" t="str">
        <f t="shared" si="61"/>
        <v>&gt;50%</v>
      </c>
      <c r="I993" s="14" t="str">
        <f>IF(G993&lt;0.5,"&lt;50%","&gt;=50%")</f>
        <v>&gt;=50%</v>
      </c>
      <c r="J993" s="21">
        <v>3.8</v>
      </c>
      <c r="K993" s="7">
        <v>1880</v>
      </c>
      <c r="L993" s="7">
        <f t="shared" si="62"/>
        <v>2</v>
      </c>
      <c r="M993" s="6" t="s">
        <v>4279</v>
      </c>
      <c r="N993" s="6" t="s">
        <v>4280</v>
      </c>
      <c r="O993" s="6" t="s">
        <v>4281</v>
      </c>
      <c r="P993" s="6" t="s">
        <v>4282</v>
      </c>
      <c r="Q993" s="6" t="str">
        <f>IFERROR(LEFT(C993, FIND("|",C993)-1),C993)</f>
        <v>Electronics</v>
      </c>
      <c r="R993" s="41">
        <f>E993*K993</f>
        <v>8836000</v>
      </c>
      <c r="S993" s="31">
        <f t="shared" si="63"/>
        <v>7144</v>
      </c>
      <c r="T993" s="6" t="str">
        <f>TRIM(RIGHT(C993,LEN(C993)-FIND("@",SUBSTITUTE(C993,"|","@",LEN(C993)-LEN(SUBSTITUTE(C993,"|",""))))))</f>
        <v>DomeCameras</v>
      </c>
      <c r="U993" s="33">
        <v>4700</v>
      </c>
    </row>
    <row r="994" spans="1:21">
      <c r="A994" s="5" t="s">
        <v>1621</v>
      </c>
      <c r="B994" s="6" t="s">
        <v>1622</v>
      </c>
      <c r="C994" s="6" t="s">
        <v>105</v>
      </c>
      <c r="D994" s="24">
        <v>10990</v>
      </c>
      <c r="E994" s="36">
        <v>19990</v>
      </c>
      <c r="F994" s="36" t="str">
        <f t="shared" si="60"/>
        <v>&gt;500</v>
      </c>
      <c r="G994" s="27">
        <v>0.45</v>
      </c>
      <c r="H994" s="27" t="str">
        <f t="shared" si="61"/>
        <v>25-50%</v>
      </c>
      <c r="I994" s="14" t="str">
        <f>IF(G994&lt;0.5,"&lt;50%","&gt;=50%")</f>
        <v>&lt;50%</v>
      </c>
      <c r="J994" s="21">
        <v>3.7</v>
      </c>
      <c r="K994" s="7">
        <v>129</v>
      </c>
      <c r="L994" s="7">
        <f t="shared" si="62"/>
        <v>1</v>
      </c>
      <c r="M994" s="6" t="s">
        <v>1623</v>
      </c>
      <c r="N994" s="6" t="s">
        <v>1624</v>
      </c>
      <c r="O994" s="6" t="s">
        <v>1625</v>
      </c>
      <c r="P994" s="6" t="s">
        <v>1626</v>
      </c>
      <c r="Q994" s="6" t="str">
        <f>IFERROR(LEFT(C994, FIND("|",C994)-1),C994)</f>
        <v>Electronics</v>
      </c>
      <c r="R994" s="41">
        <f>E994*K994</f>
        <v>2578710</v>
      </c>
      <c r="S994" s="31">
        <f t="shared" si="63"/>
        <v>477.3</v>
      </c>
      <c r="T994" s="6" t="str">
        <f>TRIM(RIGHT(C994,LEN(C994)-FIND("@",SUBSTITUTE(C994,"|","@",LEN(C994)-LEN(SUBSTITUTE(C994,"|",""))))))</f>
        <v>SmartTelevisions</v>
      </c>
      <c r="U994" s="33">
        <v>19990</v>
      </c>
    </row>
    <row r="995" spans="1:21">
      <c r="A995" s="5" t="s">
        <v>7468</v>
      </c>
      <c r="B995" s="6" t="s">
        <v>7469</v>
      </c>
      <c r="C995" s="6" t="s">
        <v>5043</v>
      </c>
      <c r="D995" s="24">
        <v>445</v>
      </c>
      <c r="E995" s="36">
        <v>999</v>
      </c>
      <c r="F995" s="36" t="str">
        <f t="shared" si="60"/>
        <v>&gt;500</v>
      </c>
      <c r="G995" s="27">
        <v>0.55000000000000004</v>
      </c>
      <c r="H995" s="27" t="str">
        <f t="shared" si="61"/>
        <v>&gt;50%</v>
      </c>
      <c r="I995" s="14" t="str">
        <f>IF(G995&lt;0.5,"&lt;50%","&gt;=50%")</f>
        <v>&gt;=50%</v>
      </c>
      <c r="J995" s="21">
        <v>4.3</v>
      </c>
      <c r="K995" s="7">
        <v>229</v>
      </c>
      <c r="L995" s="7">
        <f t="shared" si="62"/>
        <v>1</v>
      </c>
      <c r="M995" s="6" t="s">
        <v>7470</v>
      </c>
      <c r="N995" s="6" t="s">
        <v>7471</v>
      </c>
      <c r="O995" s="6" t="s">
        <v>7472</v>
      </c>
      <c r="P995" s="6" t="s">
        <v>7473</v>
      </c>
      <c r="Q995" s="6" t="str">
        <f>IFERROR(LEFT(C995, FIND("|",C995)-1),C995)</f>
        <v>Home&amp;Kitchen</v>
      </c>
      <c r="R995" s="41">
        <f>E995*K995</f>
        <v>228771</v>
      </c>
      <c r="S995" s="31">
        <f t="shared" si="63"/>
        <v>984.69999999999993</v>
      </c>
      <c r="T995" s="6" t="str">
        <f>TRIM(RIGHT(C995,LEN(C995)-FIND("@",SUBSTITUTE(C995,"|","@",LEN(C995)-LEN(SUBSTITUTE(C995,"|",""))))))</f>
        <v>LintShavers</v>
      </c>
      <c r="U995" s="33">
        <v>999</v>
      </c>
    </row>
    <row r="996" spans="1:21">
      <c r="A996" s="5" t="s">
        <v>3101</v>
      </c>
      <c r="B996" s="6" t="s">
        <v>3102</v>
      </c>
      <c r="C996" s="6" t="s">
        <v>1834</v>
      </c>
      <c r="D996" s="24">
        <v>1199</v>
      </c>
      <c r="E996" s="36">
        <v>4999</v>
      </c>
      <c r="F996" s="36" t="str">
        <f t="shared" si="60"/>
        <v>&gt;500</v>
      </c>
      <c r="G996" s="27">
        <v>0.76</v>
      </c>
      <c r="H996" s="27" t="str">
        <f t="shared" si="61"/>
        <v>&gt;50%</v>
      </c>
      <c r="I996" s="14" t="str">
        <f>IF(G996&lt;0.5,"&lt;50%","&gt;=50%")</f>
        <v>&gt;=50%</v>
      </c>
      <c r="J996" s="21">
        <v>3.8</v>
      </c>
      <c r="K996" s="7">
        <v>14961</v>
      </c>
      <c r="L996" s="7">
        <f t="shared" si="62"/>
        <v>2</v>
      </c>
      <c r="M996" s="6" t="s">
        <v>3103</v>
      </c>
      <c r="N996" s="6" t="s">
        <v>3104</v>
      </c>
      <c r="O996" s="6" t="s">
        <v>3105</v>
      </c>
      <c r="P996" s="6" t="s">
        <v>3106</v>
      </c>
      <c r="Q996" s="6" t="str">
        <f>IFERROR(LEFT(C996, FIND("|",C996)-1),C996)</f>
        <v>Electronics</v>
      </c>
      <c r="R996" s="41">
        <f>E996*K996</f>
        <v>74790039</v>
      </c>
      <c r="S996" s="31">
        <f t="shared" si="63"/>
        <v>56851.799999999996</v>
      </c>
      <c r="T996" s="6" t="str">
        <f>TRIM(RIGHT(C996,LEN(C996)-FIND("@",SUBSTITUTE(C996,"|","@",LEN(C996)-LEN(SUBSTITUTE(C996,"|",""))))))</f>
        <v>In-Ear</v>
      </c>
      <c r="U996" s="33">
        <v>4999</v>
      </c>
    </row>
    <row r="997" spans="1:21">
      <c r="A997" s="5" t="s">
        <v>7059</v>
      </c>
      <c r="B997" s="6" t="s">
        <v>7060</v>
      </c>
      <c r="C997" s="6" t="s">
        <v>7061</v>
      </c>
      <c r="D997" s="24">
        <v>42990</v>
      </c>
      <c r="E997" s="36">
        <v>75990</v>
      </c>
      <c r="F997" s="36" t="str">
        <f t="shared" si="60"/>
        <v>&gt;500</v>
      </c>
      <c r="G997" s="27">
        <v>0.43</v>
      </c>
      <c r="H997" s="27" t="str">
        <f t="shared" si="61"/>
        <v>25-50%</v>
      </c>
      <c r="I997" s="14" t="str">
        <f>IF(G997&lt;0.5,"&lt;50%","&gt;=50%")</f>
        <v>&lt;50%</v>
      </c>
      <c r="J997" s="21">
        <v>4.3</v>
      </c>
      <c r="K997" s="7">
        <v>3231</v>
      </c>
      <c r="L997" s="7">
        <f t="shared" si="62"/>
        <v>2</v>
      </c>
      <c r="M997" s="6" t="s">
        <v>7062</v>
      </c>
      <c r="N997" s="6" t="s">
        <v>7063</v>
      </c>
      <c r="O997" s="6" t="s">
        <v>7064</v>
      </c>
      <c r="P997" s="6" t="s">
        <v>7065</v>
      </c>
      <c r="Q997" s="6" t="str">
        <f>IFERROR(LEFT(C997, FIND("|",C997)-1),C997)</f>
        <v>Home&amp;Kitchen</v>
      </c>
      <c r="R997" s="41">
        <f>E997*K997</f>
        <v>245523690</v>
      </c>
      <c r="S997" s="31">
        <f t="shared" si="63"/>
        <v>13893.3</v>
      </c>
      <c r="T997" s="6" t="str">
        <f>TRIM(RIGHT(C997,LEN(C997)-FIND("@",SUBSTITUTE(C997,"|","@",LEN(C997)-LEN(SUBSTITUTE(C997,"|",""))))))</f>
        <v>Split-SystemAirConditioners</v>
      </c>
      <c r="U997" s="33">
        <v>75990</v>
      </c>
    </row>
    <row r="998" spans="1:21">
      <c r="A998" s="5" t="s">
        <v>5735</v>
      </c>
      <c r="B998" s="6" t="s">
        <v>5736</v>
      </c>
      <c r="C998" s="6" t="s">
        <v>5113</v>
      </c>
      <c r="D998" s="24">
        <v>1999</v>
      </c>
      <c r="E998" s="36">
        <v>2499</v>
      </c>
      <c r="F998" s="36" t="str">
        <f t="shared" si="60"/>
        <v>&gt;500</v>
      </c>
      <c r="G998" s="27">
        <v>0.2</v>
      </c>
      <c r="H998" s="27" t="str">
        <f t="shared" si="61"/>
        <v>10-25%</v>
      </c>
      <c r="I998" s="14" t="str">
        <f>IF(G998&lt;0.5,"&lt;50%","&gt;=50%")</f>
        <v>&lt;50%</v>
      </c>
      <c r="J998" s="21">
        <v>4.0999999999999996</v>
      </c>
      <c r="K998" s="7">
        <v>1034</v>
      </c>
      <c r="L998" s="7">
        <f t="shared" si="62"/>
        <v>2</v>
      </c>
      <c r="M998" s="6" t="s">
        <v>5737</v>
      </c>
      <c r="N998" s="6" t="s">
        <v>5738</v>
      </c>
      <c r="O998" s="6" t="s">
        <v>5739</v>
      </c>
      <c r="P998" s="6" t="s">
        <v>5740</v>
      </c>
      <c r="Q998" s="6" t="str">
        <f>IFERROR(LEFT(C998, FIND("|",C998)-1),C998)</f>
        <v>Home&amp;Kitchen</v>
      </c>
      <c r="R998" s="41">
        <f>E998*K998</f>
        <v>2583966</v>
      </c>
      <c r="S998" s="31">
        <f t="shared" si="63"/>
        <v>4239.3999999999996</v>
      </c>
      <c r="T998" s="6" t="str">
        <f>TRIM(RIGHT(C998,LEN(C998)-FIND("@",SUBSTITUTE(C998,"|","@",LEN(C998)-LEN(SUBSTITUTE(C998,"|",""))))))</f>
        <v>HandBlenders</v>
      </c>
      <c r="U998" s="33">
        <v>2499</v>
      </c>
    </row>
    <row r="999" spans="1:21">
      <c r="A999" s="5" t="s">
        <v>2782</v>
      </c>
      <c r="B999" s="6" t="s">
        <v>2783</v>
      </c>
      <c r="C999" s="6" t="s">
        <v>1762</v>
      </c>
      <c r="D999" s="24">
        <v>1999</v>
      </c>
      <c r="E999" s="36">
        <v>3999</v>
      </c>
      <c r="F999" s="36" t="str">
        <f t="shared" si="60"/>
        <v>&gt;500</v>
      </c>
      <c r="G999" s="27">
        <v>0.5</v>
      </c>
      <c r="H999" s="27" t="str">
        <f t="shared" si="61"/>
        <v>&gt;50%</v>
      </c>
      <c r="I999" s="14" t="str">
        <f>IF(G999&lt;0.5,"&lt;50%","&gt;=50%")</f>
        <v>&gt;=50%</v>
      </c>
      <c r="J999" s="21">
        <v>4</v>
      </c>
      <c r="K999" s="7">
        <v>30254</v>
      </c>
      <c r="L999" s="7">
        <f t="shared" si="62"/>
        <v>2</v>
      </c>
      <c r="M999" s="6" t="s">
        <v>2784</v>
      </c>
      <c r="N999" s="6" t="s">
        <v>2785</v>
      </c>
      <c r="O999" s="6" t="s">
        <v>2786</v>
      </c>
      <c r="P999" s="6" t="s">
        <v>2787</v>
      </c>
      <c r="Q999" s="6" t="str">
        <f>IFERROR(LEFT(C999, FIND("|",C999)-1),C999)</f>
        <v>Electronics</v>
      </c>
      <c r="R999" s="41">
        <f>E999*K999</f>
        <v>120985746</v>
      </c>
      <c r="S999" s="31">
        <f t="shared" si="63"/>
        <v>121016</v>
      </c>
      <c r="T999" s="6" t="str">
        <f>TRIM(RIGHT(C999,LEN(C999)-FIND("@",SUBSTITUTE(C999,"|","@",LEN(C999)-LEN(SUBSTITUTE(C999,"|",""))))))</f>
        <v>SmartWatches</v>
      </c>
      <c r="U999" s="33">
        <v>3999</v>
      </c>
    </row>
    <row r="1000" spans="1:21">
      <c r="A1000" s="5" t="s">
        <v>1897</v>
      </c>
      <c r="B1000" s="6" t="s">
        <v>1898</v>
      </c>
      <c r="C1000" s="6" t="s">
        <v>1762</v>
      </c>
      <c r="D1000" s="24">
        <v>1599</v>
      </c>
      <c r="E1000" s="36">
        <v>3999</v>
      </c>
      <c r="F1000" s="36" t="str">
        <f t="shared" si="60"/>
        <v>&gt;500</v>
      </c>
      <c r="G1000" s="27">
        <v>0.6</v>
      </c>
      <c r="H1000" s="27" t="str">
        <f t="shared" si="61"/>
        <v>&gt;50%</v>
      </c>
      <c r="I1000" s="14" t="str">
        <f>IF(G1000&lt;0.5,"&lt;50%","&gt;=50%")</f>
        <v>&gt;=50%</v>
      </c>
      <c r="J1000" s="21">
        <v>4</v>
      </c>
      <c r="K1000" s="7">
        <v>30254</v>
      </c>
      <c r="L1000" s="7">
        <f t="shared" si="62"/>
        <v>2</v>
      </c>
      <c r="M1000" s="6" t="s">
        <v>1899</v>
      </c>
      <c r="N1000" s="6" t="s">
        <v>1900</v>
      </c>
      <c r="O1000" s="6" t="s">
        <v>1901</v>
      </c>
      <c r="P1000" s="6" t="s">
        <v>1902</v>
      </c>
      <c r="Q1000" s="6" t="str">
        <f>IFERROR(LEFT(C1000, FIND("|",C1000)-1),C1000)</f>
        <v>Electronics</v>
      </c>
      <c r="R1000" s="41">
        <f>E1000*K1000</f>
        <v>120985746</v>
      </c>
      <c r="S1000" s="31">
        <f t="shared" si="63"/>
        <v>121016</v>
      </c>
      <c r="T1000" s="6" t="str">
        <f>TRIM(RIGHT(C1000,LEN(C1000)-FIND("@",SUBSTITUTE(C1000,"|","@",LEN(C1000)-LEN(SUBSTITUTE(C1000,"|",""))))))</f>
        <v>SmartWatches</v>
      </c>
      <c r="U1000" s="33">
        <v>3999</v>
      </c>
    </row>
    <row r="1001" spans="1:21">
      <c r="A1001" s="5" t="s">
        <v>2776</v>
      </c>
      <c r="B1001" s="6" t="s">
        <v>2777</v>
      </c>
      <c r="C1001" s="6" t="s">
        <v>1788</v>
      </c>
      <c r="D1001" s="24">
        <v>8499</v>
      </c>
      <c r="E1001" s="36">
        <v>11999</v>
      </c>
      <c r="F1001" s="36" t="str">
        <f t="shared" si="60"/>
        <v>&gt;500</v>
      </c>
      <c r="G1001" s="27">
        <v>0.28999999999999998</v>
      </c>
      <c r="H1001" s="27" t="str">
        <f t="shared" si="61"/>
        <v>25-50%</v>
      </c>
      <c r="I1001" s="14" t="str">
        <f>IF(G1001&lt;0.5,"&lt;50%","&gt;=50%")</f>
        <v>&lt;50%</v>
      </c>
      <c r="J1001" s="21">
        <v>3.9</v>
      </c>
      <c r="K1001" s="7">
        <v>276</v>
      </c>
      <c r="L1001" s="7">
        <f t="shared" si="62"/>
        <v>1</v>
      </c>
      <c r="M1001" s="6" t="s">
        <v>2778</v>
      </c>
      <c r="N1001" s="6" t="s">
        <v>2779</v>
      </c>
      <c r="O1001" s="6" t="s">
        <v>2780</v>
      </c>
      <c r="P1001" s="6" t="s">
        <v>2781</v>
      </c>
      <c r="Q1001" s="6" t="str">
        <f>IFERROR(LEFT(C1001, FIND("|",C1001)-1),C1001)</f>
        <v>Electronics</v>
      </c>
      <c r="R1001" s="41">
        <f>E1001*K1001</f>
        <v>3311724</v>
      </c>
      <c r="S1001" s="31">
        <f t="shared" si="63"/>
        <v>1076.3999999999999</v>
      </c>
      <c r="T1001" s="6" t="str">
        <f>TRIM(RIGHT(C1001,LEN(C1001)-FIND("@",SUBSTITUTE(C1001,"|","@",LEN(C1001)-LEN(SUBSTITUTE(C1001,"|",""))))))</f>
        <v>Smartphones</v>
      </c>
      <c r="U1001" s="33">
        <v>11999</v>
      </c>
    </row>
    <row r="1002" spans="1:21">
      <c r="A1002" s="5" t="s">
        <v>2659</v>
      </c>
      <c r="B1002" s="6" t="s">
        <v>2660</v>
      </c>
      <c r="C1002" s="6" t="s">
        <v>1788</v>
      </c>
      <c r="D1002" s="24">
        <v>7998</v>
      </c>
      <c r="E1002" s="36">
        <v>11999</v>
      </c>
      <c r="F1002" s="36" t="str">
        <f t="shared" si="60"/>
        <v>&gt;500</v>
      </c>
      <c r="G1002" s="27">
        <v>0.33</v>
      </c>
      <c r="H1002" s="27" t="str">
        <f t="shared" si="61"/>
        <v>25-50%</v>
      </c>
      <c r="I1002" s="14" t="str">
        <f>IF(G1002&lt;0.5,"&lt;50%","&gt;=50%")</f>
        <v>&lt;50%</v>
      </c>
      <c r="J1002" s="21">
        <v>3.8</v>
      </c>
      <c r="K1002" s="7">
        <v>125</v>
      </c>
      <c r="L1002" s="7">
        <f t="shared" si="62"/>
        <v>1</v>
      </c>
      <c r="M1002" s="6" t="s">
        <v>2661</v>
      </c>
      <c r="N1002" s="6" t="s">
        <v>2662</v>
      </c>
      <c r="O1002" s="6" t="s">
        <v>2663</v>
      </c>
      <c r="P1002" s="6" t="s">
        <v>2664</v>
      </c>
      <c r="Q1002" s="6" t="str">
        <f>IFERROR(LEFT(C1002, FIND("|",C1002)-1),C1002)</f>
        <v>Electronics</v>
      </c>
      <c r="R1002" s="41">
        <f>E1002*K1002</f>
        <v>1499875</v>
      </c>
      <c r="S1002" s="31">
        <f t="shared" si="63"/>
        <v>475</v>
      </c>
      <c r="T1002" s="6" t="str">
        <f>TRIM(RIGHT(C1002,LEN(C1002)-FIND("@",SUBSTITUTE(C1002,"|","@",LEN(C1002)-LEN(SUBSTITUTE(C1002,"|",""))))))</f>
        <v>Smartphones</v>
      </c>
      <c r="U1002" s="33">
        <v>11999</v>
      </c>
    </row>
    <row r="1003" spans="1:21">
      <c r="A1003" s="5" t="s">
        <v>7383</v>
      </c>
      <c r="B1003" s="6" t="s">
        <v>7384</v>
      </c>
      <c r="C1003" s="6" t="s">
        <v>6584</v>
      </c>
      <c r="D1003" s="24">
        <v>3290</v>
      </c>
      <c r="E1003" s="36">
        <v>5799</v>
      </c>
      <c r="F1003" s="36" t="str">
        <f t="shared" si="60"/>
        <v>&gt;500</v>
      </c>
      <c r="G1003" s="27">
        <v>0.43</v>
      </c>
      <c r="H1003" s="27" t="str">
        <f t="shared" si="61"/>
        <v>25-50%</v>
      </c>
      <c r="I1003" s="14" t="str">
        <f>IF(G1003&lt;0.5,"&lt;50%","&gt;=50%")</f>
        <v>&lt;50%</v>
      </c>
      <c r="J1003" s="21">
        <v>4.3</v>
      </c>
      <c r="K1003" s="7">
        <v>168</v>
      </c>
      <c r="L1003" s="7">
        <f t="shared" si="62"/>
        <v>1</v>
      </c>
      <c r="M1003" s="6" t="s">
        <v>7385</v>
      </c>
      <c r="N1003" s="6" t="s">
        <v>7386</v>
      </c>
      <c r="O1003" s="6" t="s">
        <v>7387</v>
      </c>
      <c r="P1003" s="6" t="s">
        <v>7388</v>
      </c>
      <c r="Q1003" s="6" t="str">
        <f>IFERROR(LEFT(C1003, FIND("|",C1003)-1),C1003)</f>
        <v>Home&amp;Kitchen</v>
      </c>
      <c r="R1003" s="41">
        <f>E1003*K1003</f>
        <v>974232</v>
      </c>
      <c r="S1003" s="31">
        <f t="shared" si="63"/>
        <v>722.4</v>
      </c>
      <c r="T1003" s="6" t="str">
        <f>TRIM(RIGHT(C1003,LEN(C1003)-FIND("@",SUBSTITUTE(C1003,"|","@",LEN(C1003)-LEN(SUBSTITUTE(C1003,"|",""))))))</f>
        <v>Humidifiers</v>
      </c>
      <c r="U1003" s="33">
        <v>5799</v>
      </c>
    </row>
    <row r="1004" spans="1:21">
      <c r="A1004" s="5" t="s">
        <v>3485</v>
      </c>
      <c r="B1004" s="6" t="s">
        <v>3486</v>
      </c>
      <c r="C1004" s="6" t="s">
        <v>1762</v>
      </c>
      <c r="D1004" s="24">
        <v>2499</v>
      </c>
      <c r="E1004" s="36">
        <v>4999</v>
      </c>
      <c r="F1004" s="36" t="str">
        <f t="shared" si="60"/>
        <v>&gt;500</v>
      </c>
      <c r="G1004" s="27">
        <v>0.5</v>
      </c>
      <c r="H1004" s="27" t="str">
        <f t="shared" si="61"/>
        <v>&gt;50%</v>
      </c>
      <c r="I1004" s="14" t="str">
        <f>IF(G1004&lt;0.5,"&lt;50%","&gt;=50%")</f>
        <v>&gt;=50%</v>
      </c>
      <c r="J1004" s="21">
        <v>3.9</v>
      </c>
      <c r="K1004" s="7">
        <v>7571</v>
      </c>
      <c r="L1004" s="7">
        <f t="shared" si="62"/>
        <v>2</v>
      </c>
      <c r="M1004" s="6" t="s">
        <v>3487</v>
      </c>
      <c r="N1004" s="6" t="s">
        <v>2416</v>
      </c>
      <c r="O1004" s="6" t="s">
        <v>2417</v>
      </c>
      <c r="P1004" s="6" t="s">
        <v>2418</v>
      </c>
      <c r="Q1004" s="6" t="str">
        <f>IFERROR(LEFT(C1004, FIND("|",C1004)-1),C1004)</f>
        <v>Electronics</v>
      </c>
      <c r="R1004" s="41">
        <f>E1004*K1004</f>
        <v>37847429</v>
      </c>
      <c r="S1004" s="31">
        <f t="shared" si="63"/>
        <v>29526.899999999998</v>
      </c>
      <c r="T1004" s="6" t="str">
        <f>TRIM(RIGHT(C1004,LEN(C1004)-FIND("@",SUBSTITUTE(C1004,"|","@",LEN(C1004)-LEN(SUBSTITUTE(C1004,"|",""))))))</f>
        <v>SmartWatches</v>
      </c>
      <c r="U1004" s="33">
        <v>4999</v>
      </c>
    </row>
    <row r="1005" spans="1:21">
      <c r="A1005" s="5" t="s">
        <v>6691</v>
      </c>
      <c r="B1005" s="6" t="s">
        <v>6692</v>
      </c>
      <c r="C1005" s="6" t="s">
        <v>5036</v>
      </c>
      <c r="D1005" s="24">
        <v>998</v>
      </c>
      <c r="E1005" s="36">
        <v>2999</v>
      </c>
      <c r="F1005" s="36" t="str">
        <f t="shared" si="60"/>
        <v>&gt;500</v>
      </c>
      <c r="G1005" s="27">
        <v>0.67</v>
      </c>
      <c r="H1005" s="27" t="str">
        <f t="shared" si="61"/>
        <v>&gt;50%</v>
      </c>
      <c r="I1005" s="14" t="str">
        <f>IF(G1005&lt;0.5,"&lt;50%","&gt;=50%")</f>
        <v>&gt;=50%</v>
      </c>
      <c r="J1005" s="21">
        <v>4.5999999999999996</v>
      </c>
      <c r="K1005" s="7">
        <v>9</v>
      </c>
      <c r="L1005" s="7">
        <f t="shared" si="62"/>
        <v>1</v>
      </c>
      <c r="M1005" s="6" t="s">
        <v>6693</v>
      </c>
      <c r="N1005" s="6" t="s">
        <v>6694</v>
      </c>
      <c r="O1005" s="6" t="s">
        <v>6695</v>
      </c>
      <c r="P1005" s="6" t="s">
        <v>6696</v>
      </c>
      <c r="Q1005" s="6" t="str">
        <f>IFERROR(LEFT(C1005, FIND("|",C1005)-1),C1005)</f>
        <v>Home&amp;Kitchen</v>
      </c>
      <c r="R1005" s="41">
        <f>E1005*K1005</f>
        <v>26991</v>
      </c>
      <c r="S1005" s="31">
        <f t="shared" si="63"/>
        <v>41.4</v>
      </c>
      <c r="T1005" s="6" t="str">
        <f>TRIM(RIGHT(C1005,LEN(C1005)-FIND("@",SUBSTITUTE(C1005,"|","@",LEN(C1005)-LEN(SUBSTITUTE(C1005,"|",""))))))</f>
        <v>FanHeaters</v>
      </c>
      <c r="U1005" s="33">
        <v>2999</v>
      </c>
    </row>
    <row r="1006" spans="1:21">
      <c r="A1006" s="5" t="s">
        <v>4308</v>
      </c>
      <c r="B1006" s="6" t="s">
        <v>4309</v>
      </c>
      <c r="C1006" s="6" t="s">
        <v>3862</v>
      </c>
      <c r="D1006" s="24">
        <v>1890</v>
      </c>
      <c r="E1006" s="36">
        <v>5490</v>
      </c>
      <c r="F1006" s="36" t="str">
        <f t="shared" si="60"/>
        <v>&gt;500</v>
      </c>
      <c r="G1006" s="27">
        <v>0.66</v>
      </c>
      <c r="H1006" s="27" t="str">
        <f t="shared" si="61"/>
        <v>&gt;50%</v>
      </c>
      <c r="I1006" s="14" t="str">
        <f>IF(G1006&lt;0.5,"&lt;50%","&gt;=50%")</f>
        <v>&gt;=50%</v>
      </c>
      <c r="J1006" s="21">
        <v>4.0999999999999996</v>
      </c>
      <c r="K1006" s="7">
        <v>10976</v>
      </c>
      <c r="L1006" s="7">
        <f t="shared" si="62"/>
        <v>2</v>
      </c>
      <c r="M1006" s="6" t="s">
        <v>4310</v>
      </c>
      <c r="N1006" s="6" t="s">
        <v>4311</v>
      </c>
      <c r="O1006" s="6" t="s">
        <v>4312</v>
      </c>
      <c r="P1006" s="6" t="s">
        <v>4313</v>
      </c>
      <c r="Q1006" s="6" t="str">
        <f>IFERROR(LEFT(C1006, FIND("|",C1006)-1),C1006)</f>
        <v>Computers&amp;Accessories</v>
      </c>
      <c r="R1006" s="41">
        <f>E1006*K1006</f>
        <v>60258240</v>
      </c>
      <c r="S1006" s="31">
        <f t="shared" si="63"/>
        <v>45001.599999999999</v>
      </c>
      <c r="T1006" s="6" t="str">
        <f>TRIM(RIGHT(C1006,LEN(C1006)-FIND("@",SUBSTITUTE(C1006,"|","@",LEN(C1006)-LEN(SUBSTITUTE(C1006,"|",""))))))</f>
        <v>Webcams</v>
      </c>
      <c r="U1006" s="33">
        <v>5490</v>
      </c>
    </row>
    <row r="1007" spans="1:21">
      <c r="A1007" s="5" t="s">
        <v>3785</v>
      </c>
      <c r="B1007" s="6" t="s">
        <v>3786</v>
      </c>
      <c r="C1007" s="6" t="s">
        <v>2862</v>
      </c>
      <c r="D1007" s="24">
        <v>235</v>
      </c>
      <c r="E1007" s="36">
        <v>1599</v>
      </c>
      <c r="F1007" s="36" t="str">
        <f t="shared" si="60"/>
        <v>&gt;500</v>
      </c>
      <c r="G1007" s="27">
        <v>0.85</v>
      </c>
      <c r="H1007" s="27" t="str">
        <f t="shared" si="61"/>
        <v>&gt;50%</v>
      </c>
      <c r="I1007" s="14" t="str">
        <f>IF(G1007&lt;0.5,"&lt;50%","&gt;=50%")</f>
        <v>&gt;=50%</v>
      </c>
      <c r="J1007" s="21">
        <v>3.8</v>
      </c>
      <c r="K1007" s="7">
        <v>1173</v>
      </c>
      <c r="L1007" s="7">
        <f t="shared" si="62"/>
        <v>2</v>
      </c>
      <c r="M1007" s="6" t="s">
        <v>3787</v>
      </c>
      <c r="N1007" s="6" t="s">
        <v>3788</v>
      </c>
      <c r="O1007" s="6" t="s">
        <v>3789</v>
      </c>
      <c r="P1007" s="6" t="s">
        <v>3790</v>
      </c>
      <c r="Q1007" s="6" t="str">
        <f>IFERROR(LEFT(C1007, FIND("|",C1007)-1),C1007)</f>
        <v>Computers&amp;Accessories</v>
      </c>
      <c r="R1007" s="41">
        <f>E1007*K1007</f>
        <v>1875627</v>
      </c>
      <c r="S1007" s="31">
        <f t="shared" si="63"/>
        <v>4457.3999999999996</v>
      </c>
      <c r="T1007" s="6" t="str">
        <f>TRIM(RIGHT(C1007,LEN(C1007)-FIND("@",SUBSTITUTE(C1007,"|","@",LEN(C1007)-LEN(SUBSTITUTE(C1007,"|",""))))))</f>
        <v>GraphicTablets</v>
      </c>
      <c r="U1007" s="33">
        <v>1599</v>
      </c>
    </row>
    <row r="1008" spans="1:21">
      <c r="A1008" s="5" t="s">
        <v>2187</v>
      </c>
      <c r="B1008" s="6" t="s">
        <v>2188</v>
      </c>
      <c r="C1008" s="6" t="s">
        <v>1885</v>
      </c>
      <c r="D1008" s="24">
        <v>489</v>
      </c>
      <c r="E1008" s="36">
        <v>1999</v>
      </c>
      <c r="F1008" s="36" t="str">
        <f t="shared" si="60"/>
        <v>&gt;500</v>
      </c>
      <c r="G1008" s="27">
        <v>0.76</v>
      </c>
      <c r="H1008" s="27" t="str">
        <f t="shared" si="61"/>
        <v>&gt;50%</v>
      </c>
      <c r="I1008" s="14" t="str">
        <f>IF(G1008&lt;0.5,"&lt;50%","&gt;=50%")</f>
        <v>&gt;=50%</v>
      </c>
      <c r="J1008" s="21">
        <v>4</v>
      </c>
      <c r="K1008" s="7">
        <v>3626</v>
      </c>
      <c r="L1008" s="7">
        <f t="shared" si="62"/>
        <v>2</v>
      </c>
      <c r="M1008" s="6" t="s">
        <v>2189</v>
      </c>
      <c r="N1008" s="6" t="s">
        <v>2190</v>
      </c>
      <c r="O1008" s="6" t="s">
        <v>2191</v>
      </c>
      <c r="P1008" s="6" t="s">
        <v>2192</v>
      </c>
      <c r="Q1008" s="6" t="str">
        <f>IFERROR(LEFT(C1008, FIND("|",C1008)-1),C1008)</f>
        <v>Electronics</v>
      </c>
      <c r="R1008" s="41">
        <f>E1008*K1008</f>
        <v>7248374</v>
      </c>
      <c r="S1008" s="31">
        <f t="shared" si="63"/>
        <v>14504</v>
      </c>
      <c r="T1008" s="6" t="str">
        <f>TRIM(RIGHT(C1008,LEN(C1008)-FIND("@",SUBSTITUTE(C1008,"|","@",LEN(C1008)-LEN(SUBSTITUTE(C1008,"|",""))))))</f>
        <v>Cradles</v>
      </c>
      <c r="U1008" s="33">
        <v>1999</v>
      </c>
    </row>
    <row r="1009" spans="1:21">
      <c r="A1009" s="5" t="s">
        <v>1679</v>
      </c>
      <c r="B1009" s="6" t="s">
        <v>1680</v>
      </c>
      <c r="C1009" s="6" t="s">
        <v>282</v>
      </c>
      <c r="D1009" s="24">
        <v>1369</v>
      </c>
      <c r="E1009" s="36">
        <v>2999</v>
      </c>
      <c r="F1009" s="36" t="str">
        <f t="shared" si="60"/>
        <v>&gt;500</v>
      </c>
      <c r="G1009" s="27">
        <v>0.54</v>
      </c>
      <c r="H1009" s="27" t="str">
        <f t="shared" si="61"/>
        <v>&gt;50%</v>
      </c>
      <c r="I1009" s="14" t="str">
        <f>IF(G1009&lt;0.5,"&lt;50%","&gt;=50%")</f>
        <v>&gt;=50%</v>
      </c>
      <c r="J1009" s="21">
        <v>3.3</v>
      </c>
      <c r="K1009" s="7">
        <v>227</v>
      </c>
      <c r="L1009" s="7">
        <f t="shared" si="62"/>
        <v>1</v>
      </c>
      <c r="M1009" s="6" t="s">
        <v>1681</v>
      </c>
      <c r="N1009" s="6" t="s">
        <v>1682</v>
      </c>
      <c r="O1009" s="6" t="s">
        <v>1683</v>
      </c>
      <c r="P1009" s="6" t="s">
        <v>1684</v>
      </c>
      <c r="Q1009" s="6" t="str">
        <f>IFERROR(LEFT(C1009, FIND("|",C1009)-1),C1009)</f>
        <v>Electronics</v>
      </c>
      <c r="R1009" s="41">
        <f>E1009*K1009</f>
        <v>680773</v>
      </c>
      <c r="S1009" s="31">
        <f t="shared" si="63"/>
        <v>749.09999999999991</v>
      </c>
      <c r="T1009" s="6" t="str">
        <f>TRIM(RIGHT(C1009,LEN(C1009)-FIND("@",SUBSTITUTE(C1009,"|","@",LEN(C1009)-LEN(SUBSTITUTE(C1009,"|",""))))))</f>
        <v>RemoteControls</v>
      </c>
      <c r="U1009" s="33">
        <v>2999</v>
      </c>
    </row>
    <row r="1010" spans="1:21">
      <c r="A1010" s="5" t="s">
        <v>6914</v>
      </c>
      <c r="B1010" s="6" t="s">
        <v>6915</v>
      </c>
      <c r="C1010" s="6" t="s">
        <v>5243</v>
      </c>
      <c r="D1010" s="24">
        <v>2575</v>
      </c>
      <c r="E1010" s="36">
        <v>6700</v>
      </c>
      <c r="F1010" s="36" t="str">
        <f t="shared" si="60"/>
        <v>&gt;500</v>
      </c>
      <c r="G1010" s="27">
        <v>0.62</v>
      </c>
      <c r="H1010" s="27" t="str">
        <f t="shared" si="61"/>
        <v>&gt;50%</v>
      </c>
      <c r="I1010" s="14" t="str">
        <f>IF(G1010&lt;0.5,"&lt;50%","&gt;=50%")</f>
        <v>&gt;=50%</v>
      </c>
      <c r="J1010" s="21">
        <v>4.2</v>
      </c>
      <c r="K1010" s="7">
        <v>611</v>
      </c>
      <c r="L1010" s="7">
        <f t="shared" si="62"/>
        <v>1</v>
      </c>
      <c r="M1010" s="6" t="s">
        <v>6916</v>
      </c>
      <c r="N1010" s="6" t="s">
        <v>6917</v>
      </c>
      <c r="O1010" s="6" t="s">
        <v>6918</v>
      </c>
      <c r="P1010" s="6" t="s">
        <v>6919</v>
      </c>
      <c r="Q1010" s="6" t="str">
        <f>IFERROR(LEFT(C1010, FIND("|",C1010)-1),C1010)</f>
        <v>Home&amp;Kitchen</v>
      </c>
      <c r="R1010" s="41">
        <f>E1010*K1010</f>
        <v>4093700</v>
      </c>
      <c r="S1010" s="31">
        <f t="shared" si="63"/>
        <v>2566.2000000000003</v>
      </c>
      <c r="T1010" s="6" t="str">
        <f>TRIM(RIGHT(C1010,LEN(C1010)-FIND("@",SUBSTITUTE(C1010,"|","@",LEN(C1010)-LEN(SUBSTITUTE(C1010,"|",""))))))</f>
        <v>SteamIrons</v>
      </c>
      <c r="U1010" s="33">
        <v>6700</v>
      </c>
    </row>
    <row r="1011" spans="1:21">
      <c r="A1011" s="5" t="s">
        <v>3317</v>
      </c>
      <c r="B1011" s="6" t="s">
        <v>3318</v>
      </c>
      <c r="C1011" s="6" t="s">
        <v>1834</v>
      </c>
      <c r="D1011" s="24">
        <v>1598</v>
      </c>
      <c r="E1011" s="36">
        <v>2990</v>
      </c>
      <c r="F1011" s="36" t="str">
        <f t="shared" si="60"/>
        <v>&gt;500</v>
      </c>
      <c r="G1011" s="27">
        <v>0.47</v>
      </c>
      <c r="H1011" s="27" t="str">
        <f t="shared" si="61"/>
        <v>25-50%</v>
      </c>
      <c r="I1011" s="14" t="str">
        <f>IF(G1011&lt;0.5,"&lt;50%","&gt;=50%")</f>
        <v>&lt;50%</v>
      </c>
      <c r="J1011" s="21">
        <v>3.8</v>
      </c>
      <c r="K1011" s="7">
        <v>11015</v>
      </c>
      <c r="L1011" s="7">
        <f t="shared" si="62"/>
        <v>2</v>
      </c>
      <c r="M1011" s="6" t="s">
        <v>3319</v>
      </c>
      <c r="N1011" s="6" t="s">
        <v>3320</v>
      </c>
      <c r="O1011" s="6" t="s">
        <v>3321</v>
      </c>
      <c r="P1011" s="6" t="s">
        <v>3322</v>
      </c>
      <c r="Q1011" s="6" t="str">
        <f>IFERROR(LEFT(C1011, FIND("|",C1011)-1),C1011)</f>
        <v>Electronics</v>
      </c>
      <c r="R1011" s="41">
        <f>E1011*K1011</f>
        <v>32934850</v>
      </c>
      <c r="S1011" s="31">
        <f t="shared" si="63"/>
        <v>41857</v>
      </c>
      <c r="T1011" s="6" t="str">
        <f>TRIM(RIGHT(C1011,LEN(C1011)-FIND("@",SUBSTITUTE(C1011,"|","@",LEN(C1011)-LEN(SUBSTITUTE(C1011,"|",""))))))</f>
        <v>In-Ear</v>
      </c>
      <c r="U1011" s="33">
        <v>2990</v>
      </c>
    </row>
    <row r="1012" spans="1:21">
      <c r="A1012" s="5" t="s">
        <v>1609</v>
      </c>
      <c r="B1012" s="6" t="s">
        <v>1610</v>
      </c>
      <c r="C1012" s="6" t="s">
        <v>105</v>
      </c>
      <c r="D1012" s="24">
        <v>26999</v>
      </c>
      <c r="E1012" s="36">
        <v>42999</v>
      </c>
      <c r="F1012" s="36" t="str">
        <f t="shared" si="60"/>
        <v>&gt;500</v>
      </c>
      <c r="G1012" s="27">
        <v>0.37</v>
      </c>
      <c r="H1012" s="27" t="str">
        <f t="shared" si="61"/>
        <v>25-50%</v>
      </c>
      <c r="I1012" s="14" t="str">
        <f>IF(G1012&lt;0.5,"&lt;50%","&gt;=50%")</f>
        <v>&lt;50%</v>
      </c>
      <c r="J1012" s="21">
        <v>4.2</v>
      </c>
      <c r="K1012" s="7">
        <v>1510</v>
      </c>
      <c r="L1012" s="7">
        <f t="shared" si="62"/>
        <v>2</v>
      </c>
      <c r="M1012" s="6" t="s">
        <v>1611</v>
      </c>
      <c r="N1012" s="6" t="s">
        <v>1612</v>
      </c>
      <c r="O1012" s="6" t="s">
        <v>1613</v>
      </c>
      <c r="P1012" s="6" t="s">
        <v>1614</v>
      </c>
      <c r="Q1012" s="6" t="str">
        <f>IFERROR(LEFT(C1012, FIND("|",C1012)-1),C1012)</f>
        <v>Electronics</v>
      </c>
      <c r="R1012" s="41">
        <f>E1012*K1012</f>
        <v>64928490</v>
      </c>
      <c r="S1012" s="31">
        <f t="shared" si="63"/>
        <v>6342</v>
      </c>
      <c r="T1012" s="6" t="str">
        <f>TRIM(RIGHT(C1012,LEN(C1012)-FIND("@",SUBSTITUTE(C1012,"|","@",LEN(C1012)-LEN(SUBSTITUTE(C1012,"|",""))))))</f>
        <v>SmartTelevisions</v>
      </c>
      <c r="U1012" s="33">
        <v>42999</v>
      </c>
    </row>
    <row r="1013" spans="1:21">
      <c r="A1013" s="5" t="s">
        <v>2413</v>
      </c>
      <c r="B1013" s="6" t="s">
        <v>2414</v>
      </c>
      <c r="C1013" s="6" t="s">
        <v>1762</v>
      </c>
      <c r="D1013" s="24">
        <v>1999</v>
      </c>
      <c r="E1013" s="36">
        <v>4999</v>
      </c>
      <c r="F1013" s="36" t="str">
        <f t="shared" si="60"/>
        <v>&gt;500</v>
      </c>
      <c r="G1013" s="27">
        <v>0.6</v>
      </c>
      <c r="H1013" s="27" t="str">
        <f t="shared" si="61"/>
        <v>&gt;50%</v>
      </c>
      <c r="I1013" s="14" t="str">
        <f>IF(G1013&lt;0.5,"&lt;50%","&gt;=50%")</f>
        <v>&gt;=50%</v>
      </c>
      <c r="J1013" s="21">
        <v>3.9</v>
      </c>
      <c r="K1013" s="7">
        <v>7571</v>
      </c>
      <c r="L1013" s="7">
        <f t="shared" si="62"/>
        <v>2</v>
      </c>
      <c r="M1013" s="6" t="s">
        <v>2415</v>
      </c>
      <c r="N1013" s="6" t="s">
        <v>2416</v>
      </c>
      <c r="O1013" s="6" t="s">
        <v>2417</v>
      </c>
      <c r="P1013" s="6" t="s">
        <v>2418</v>
      </c>
      <c r="Q1013" s="6" t="str">
        <f>IFERROR(LEFT(C1013, FIND("|",C1013)-1),C1013)</f>
        <v>Electronics</v>
      </c>
      <c r="R1013" s="41">
        <f>E1013*K1013</f>
        <v>37847429</v>
      </c>
      <c r="S1013" s="31">
        <f t="shared" si="63"/>
        <v>29526.899999999998</v>
      </c>
      <c r="T1013" s="6" t="str">
        <f>TRIM(RIGHT(C1013,LEN(C1013)-FIND("@",SUBSTITUTE(C1013,"|","@",LEN(C1013)-LEN(SUBSTITUTE(C1013,"|",""))))))</f>
        <v>SmartWatches</v>
      </c>
      <c r="U1013" s="33">
        <v>4999</v>
      </c>
    </row>
    <row r="1014" spans="1:21">
      <c r="A1014" s="5" t="s">
        <v>2025</v>
      </c>
      <c r="B1014" s="6" t="s">
        <v>2026</v>
      </c>
      <c r="C1014" s="6" t="s">
        <v>1762</v>
      </c>
      <c r="D1014" s="24">
        <v>1999</v>
      </c>
      <c r="E1014" s="36">
        <v>3990</v>
      </c>
      <c r="F1014" s="36" t="str">
        <f t="shared" si="60"/>
        <v>&gt;500</v>
      </c>
      <c r="G1014" s="27">
        <v>0.5</v>
      </c>
      <c r="H1014" s="27" t="str">
        <f t="shared" si="61"/>
        <v>&gt;50%</v>
      </c>
      <c r="I1014" s="14" t="str">
        <f>IF(G1014&lt;0.5,"&lt;50%","&gt;=50%")</f>
        <v>&gt;=50%</v>
      </c>
      <c r="J1014" s="21">
        <v>4</v>
      </c>
      <c r="K1014" s="7">
        <v>30254</v>
      </c>
      <c r="L1014" s="7">
        <f t="shared" si="62"/>
        <v>2</v>
      </c>
      <c r="M1014" s="6" t="s">
        <v>2027</v>
      </c>
      <c r="N1014" s="6" t="s">
        <v>1900</v>
      </c>
      <c r="O1014" s="6" t="s">
        <v>1901</v>
      </c>
      <c r="P1014" s="6" t="s">
        <v>1902</v>
      </c>
      <c r="Q1014" s="6" t="str">
        <f>IFERROR(LEFT(C1014, FIND("|",C1014)-1),C1014)</f>
        <v>Electronics</v>
      </c>
      <c r="R1014" s="41">
        <f>E1014*K1014</f>
        <v>120713460</v>
      </c>
      <c r="S1014" s="31">
        <f t="shared" si="63"/>
        <v>121016</v>
      </c>
      <c r="T1014" s="6" t="str">
        <f>TRIM(RIGHT(C1014,LEN(C1014)-FIND("@",SUBSTITUTE(C1014,"|","@",LEN(C1014)-LEN(SUBSTITUTE(C1014,"|",""))))))</f>
        <v>SmartWatches</v>
      </c>
      <c r="U1014" s="33">
        <v>3990</v>
      </c>
    </row>
    <row r="1015" spans="1:21">
      <c r="A1015" s="5" t="s">
        <v>911</v>
      </c>
      <c r="B1015" s="6" t="s">
        <v>912</v>
      </c>
      <c r="C1015" s="6" t="s">
        <v>13</v>
      </c>
      <c r="D1015" s="24">
        <v>249</v>
      </c>
      <c r="E1015" s="36">
        <v>399</v>
      </c>
      <c r="F1015" s="36" t="str">
        <f t="shared" si="60"/>
        <v>200-500</v>
      </c>
      <c r="G1015" s="27">
        <v>0.38</v>
      </c>
      <c r="H1015" s="27" t="str">
        <f t="shared" si="61"/>
        <v>25-50%</v>
      </c>
      <c r="I1015" s="14" t="str">
        <f>IF(G1015&lt;0.5,"&lt;50%","&gt;=50%")</f>
        <v>&lt;50%</v>
      </c>
      <c r="J1015" s="21">
        <v>4</v>
      </c>
      <c r="K1015" s="7">
        <v>6558</v>
      </c>
      <c r="L1015" s="7">
        <f t="shared" si="62"/>
        <v>2</v>
      </c>
      <c r="M1015" s="6" t="s">
        <v>913</v>
      </c>
      <c r="N1015" s="6" t="s">
        <v>914</v>
      </c>
      <c r="O1015" s="6" t="s">
        <v>915</v>
      </c>
      <c r="P1015" s="6" t="s">
        <v>916</v>
      </c>
      <c r="Q1015" s="6" t="str">
        <f>IFERROR(LEFT(C1015, FIND("|",C1015)-1),C1015)</f>
        <v>Computers&amp;Accessories</v>
      </c>
      <c r="R1015" s="41">
        <f>E1015*K1015</f>
        <v>2616642</v>
      </c>
      <c r="S1015" s="31">
        <f t="shared" si="63"/>
        <v>26232</v>
      </c>
      <c r="T1015" s="6" t="str">
        <f>TRIM(RIGHT(C1015,LEN(C1015)-FIND("@",SUBSTITUTE(C1015,"|","@",LEN(C1015)-LEN(SUBSTITUTE(C1015,"|",""))))))</f>
        <v>USBCables</v>
      </c>
      <c r="U1015" s="33">
        <v>399</v>
      </c>
    </row>
    <row r="1016" spans="1:21">
      <c r="A1016" s="5" t="s">
        <v>1485</v>
      </c>
      <c r="B1016" s="6" t="s">
        <v>1486</v>
      </c>
      <c r="C1016" s="6" t="s">
        <v>13</v>
      </c>
      <c r="D1016" s="24">
        <v>417.44</v>
      </c>
      <c r="E1016" s="36">
        <v>670</v>
      </c>
      <c r="F1016" s="36" t="str">
        <f t="shared" si="60"/>
        <v>&gt;500</v>
      </c>
      <c r="G1016" s="27">
        <v>0.38</v>
      </c>
      <c r="H1016" s="27" t="str">
        <f t="shared" si="61"/>
        <v>25-50%</v>
      </c>
      <c r="I1016" s="14" t="str">
        <f>IF(G1016&lt;0.5,"&lt;50%","&gt;=50%")</f>
        <v>&lt;50%</v>
      </c>
      <c r="J1016" s="21">
        <v>3.9</v>
      </c>
      <c r="K1016" s="7">
        <v>523</v>
      </c>
      <c r="L1016" s="7">
        <f t="shared" si="62"/>
        <v>1</v>
      </c>
      <c r="M1016" s="6" t="s">
        <v>1487</v>
      </c>
      <c r="N1016" s="6" t="s">
        <v>1488</v>
      </c>
      <c r="O1016" s="6" t="s">
        <v>1489</v>
      </c>
      <c r="P1016" s="6" t="s">
        <v>1490</v>
      </c>
      <c r="Q1016" s="6" t="str">
        <f>IFERROR(LEFT(C1016, FIND("|",C1016)-1),C1016)</f>
        <v>Computers&amp;Accessories</v>
      </c>
      <c r="R1016" s="41">
        <f>E1016*K1016</f>
        <v>350410</v>
      </c>
      <c r="S1016" s="31">
        <f t="shared" si="63"/>
        <v>2039.7</v>
      </c>
      <c r="T1016" s="6" t="str">
        <f>TRIM(RIGHT(C1016,LEN(C1016)-FIND("@",SUBSTITUTE(C1016,"|","@",LEN(C1016)-LEN(SUBSTITUTE(C1016,"|",""))))))</f>
        <v>USBCables</v>
      </c>
      <c r="U1016" s="33">
        <v>670</v>
      </c>
    </row>
    <row r="1017" spans="1:21">
      <c r="A1017" s="5" t="s">
        <v>4861</v>
      </c>
      <c r="B1017" s="6" t="s">
        <v>4862</v>
      </c>
      <c r="C1017" s="6" t="s">
        <v>3514</v>
      </c>
      <c r="D1017" s="24">
        <v>399</v>
      </c>
      <c r="E1017" s="36">
        <v>1499</v>
      </c>
      <c r="F1017" s="36" t="str">
        <f t="shared" si="60"/>
        <v>&gt;500</v>
      </c>
      <c r="G1017" s="27">
        <v>0.73</v>
      </c>
      <c r="H1017" s="27" t="str">
        <f t="shared" si="61"/>
        <v>&gt;50%</v>
      </c>
      <c r="I1017" s="14" t="str">
        <f>IF(G1017&lt;0.5,"&lt;50%","&gt;=50%")</f>
        <v>&gt;=50%</v>
      </c>
      <c r="J1017" s="21">
        <v>4</v>
      </c>
      <c r="K1017" s="7">
        <v>691</v>
      </c>
      <c r="L1017" s="7">
        <f t="shared" si="62"/>
        <v>1</v>
      </c>
      <c r="M1017" s="6" t="s">
        <v>4863</v>
      </c>
      <c r="N1017" s="6" t="s">
        <v>4864</v>
      </c>
      <c r="O1017" s="6" t="s">
        <v>4865</v>
      </c>
      <c r="P1017" s="6" t="s">
        <v>4866</v>
      </c>
      <c r="Q1017" s="6" t="str">
        <f>IFERROR(LEFT(C1017, FIND("|",C1017)-1),C1017)</f>
        <v>Computers&amp;Accessories</v>
      </c>
      <c r="R1017" s="41">
        <f>E1017*K1017</f>
        <v>1035809</v>
      </c>
      <c r="S1017" s="31">
        <f t="shared" si="63"/>
        <v>2764</v>
      </c>
      <c r="T1017" s="6" t="str">
        <f>TRIM(RIGHT(C1017,LEN(C1017)-FIND("@",SUBSTITUTE(C1017,"|","@",LEN(C1017)-LEN(SUBSTITUTE(C1017,"|",""))))))</f>
        <v>ScreenProtectors</v>
      </c>
      <c r="U1017" s="33">
        <v>1499</v>
      </c>
    </row>
    <row r="1018" spans="1:21">
      <c r="A1018" s="5" t="s">
        <v>507</v>
      </c>
      <c r="B1018" s="6" t="s">
        <v>508</v>
      </c>
      <c r="C1018" s="6" t="s">
        <v>105</v>
      </c>
      <c r="D1018" s="24">
        <v>24999</v>
      </c>
      <c r="E1018" s="36">
        <v>31999</v>
      </c>
      <c r="F1018" s="36" t="str">
        <f t="shared" si="60"/>
        <v>&gt;500</v>
      </c>
      <c r="G1018" s="27">
        <v>0.22</v>
      </c>
      <c r="H1018" s="27" t="str">
        <f t="shared" si="61"/>
        <v>10-25%</v>
      </c>
      <c r="I1018" s="14" t="str">
        <f>IF(G1018&lt;0.5,"&lt;50%","&gt;=50%")</f>
        <v>&lt;50%</v>
      </c>
      <c r="J1018" s="21">
        <v>4.2</v>
      </c>
      <c r="K1018" s="7">
        <v>34899</v>
      </c>
      <c r="L1018" s="7">
        <f t="shared" si="62"/>
        <v>2</v>
      </c>
      <c r="M1018" s="6" t="s">
        <v>509</v>
      </c>
      <c r="N1018" s="6" t="s">
        <v>164</v>
      </c>
      <c r="O1018" s="6" t="s">
        <v>165</v>
      </c>
      <c r="P1018" s="6" t="s">
        <v>166</v>
      </c>
      <c r="Q1018" s="6" t="str">
        <f>IFERROR(LEFT(C1018, FIND("|",C1018)-1),C1018)</f>
        <v>Electronics</v>
      </c>
      <c r="R1018" s="41">
        <f>E1018*K1018</f>
        <v>1116733101</v>
      </c>
      <c r="S1018" s="31">
        <f t="shared" si="63"/>
        <v>146575.80000000002</v>
      </c>
      <c r="T1018" s="6" t="str">
        <f>TRIM(RIGHT(C1018,LEN(C1018)-FIND("@",SUBSTITUTE(C1018,"|","@",LEN(C1018)-LEN(SUBSTITUTE(C1018,"|",""))))))</f>
        <v>SmartTelevisions</v>
      </c>
      <c r="U1018" s="33">
        <v>31999</v>
      </c>
    </row>
    <row r="1019" spans="1:21">
      <c r="A1019" s="5" t="s">
        <v>330</v>
      </c>
      <c r="B1019" s="6" t="s">
        <v>331</v>
      </c>
      <c r="C1019" s="6" t="s">
        <v>105</v>
      </c>
      <c r="D1019" s="24">
        <v>15999</v>
      </c>
      <c r="E1019" s="36">
        <v>21999</v>
      </c>
      <c r="F1019" s="36" t="str">
        <f t="shared" si="60"/>
        <v>&gt;500</v>
      </c>
      <c r="G1019" s="27">
        <v>0.27</v>
      </c>
      <c r="H1019" s="27" t="str">
        <f t="shared" si="61"/>
        <v>25-50%</v>
      </c>
      <c r="I1019" s="14" t="str">
        <f>IF(G1019&lt;0.5,"&lt;50%","&gt;=50%")</f>
        <v>&lt;50%</v>
      </c>
      <c r="J1019" s="21">
        <v>4.2</v>
      </c>
      <c r="K1019" s="7">
        <v>34899</v>
      </c>
      <c r="L1019" s="7">
        <f t="shared" si="62"/>
        <v>2</v>
      </c>
      <c r="M1019" s="6" t="s">
        <v>332</v>
      </c>
      <c r="N1019" s="6" t="s">
        <v>164</v>
      </c>
      <c r="O1019" s="6" t="s">
        <v>165</v>
      </c>
      <c r="P1019" s="6" t="s">
        <v>166</v>
      </c>
      <c r="Q1019" s="6" t="str">
        <f>IFERROR(LEFT(C1019, FIND("|",C1019)-1),C1019)</f>
        <v>Electronics</v>
      </c>
      <c r="R1019" s="41">
        <f>E1019*K1019</f>
        <v>767743101</v>
      </c>
      <c r="S1019" s="31">
        <f t="shared" si="63"/>
        <v>146575.80000000002</v>
      </c>
      <c r="T1019" s="6" t="str">
        <f>TRIM(RIGHT(C1019,LEN(C1019)-FIND("@",SUBSTITUTE(C1019,"|","@",LEN(C1019)-LEN(SUBSTITUTE(C1019,"|",""))))))</f>
        <v>SmartTelevisions</v>
      </c>
      <c r="U1019" s="33">
        <v>21999</v>
      </c>
    </row>
    <row r="1020" spans="1:21">
      <c r="A1020" s="5" t="s">
        <v>378</v>
      </c>
      <c r="B1020" s="6" t="s">
        <v>379</v>
      </c>
      <c r="C1020" s="6" t="s">
        <v>13</v>
      </c>
      <c r="D1020" s="24">
        <v>263</v>
      </c>
      <c r="E1020" s="36">
        <v>699</v>
      </c>
      <c r="F1020" s="36" t="str">
        <f t="shared" si="60"/>
        <v>&gt;500</v>
      </c>
      <c r="G1020" s="27">
        <v>0.62</v>
      </c>
      <c r="H1020" s="27" t="str">
        <f t="shared" si="61"/>
        <v>&gt;50%</v>
      </c>
      <c r="I1020" s="14" t="str">
        <f>IF(G1020&lt;0.5,"&lt;50%","&gt;=50%")</f>
        <v>&gt;=50%</v>
      </c>
      <c r="J1020" s="21">
        <v>4.0999999999999996</v>
      </c>
      <c r="K1020" s="7">
        <v>450</v>
      </c>
      <c r="L1020" s="7">
        <f t="shared" si="62"/>
        <v>1</v>
      </c>
      <c r="M1020" s="6" t="s">
        <v>380</v>
      </c>
      <c r="N1020" s="6" t="s">
        <v>381</v>
      </c>
      <c r="O1020" s="6" t="s">
        <v>382</v>
      </c>
      <c r="P1020" s="6" t="s">
        <v>383</v>
      </c>
      <c r="Q1020" s="6" t="str">
        <f>IFERROR(LEFT(C1020, FIND("|",C1020)-1),C1020)</f>
        <v>Computers&amp;Accessories</v>
      </c>
      <c r="R1020" s="41">
        <f>E1020*K1020</f>
        <v>314550</v>
      </c>
      <c r="S1020" s="31">
        <f t="shared" si="63"/>
        <v>1844.9999999999998</v>
      </c>
      <c r="T1020" s="6" t="str">
        <f>TRIM(RIGHT(C1020,LEN(C1020)-FIND("@",SUBSTITUTE(C1020,"|","@",LEN(C1020)-LEN(SUBSTITUTE(C1020,"|",""))))))</f>
        <v>USBCables</v>
      </c>
      <c r="U1020" s="33">
        <v>699</v>
      </c>
    </row>
    <row r="1021" spans="1:21">
      <c r="A1021" s="5" t="s">
        <v>1187</v>
      </c>
      <c r="B1021" s="6" t="s">
        <v>1188</v>
      </c>
      <c r="C1021" s="6" t="s">
        <v>13</v>
      </c>
      <c r="D1021" s="24">
        <v>249</v>
      </c>
      <c r="E1021" s="36">
        <v>499</v>
      </c>
      <c r="F1021" s="36" t="str">
        <f t="shared" si="60"/>
        <v>200-500</v>
      </c>
      <c r="G1021" s="27">
        <v>0.5</v>
      </c>
      <c r="H1021" s="27" t="str">
        <f t="shared" si="61"/>
        <v>&gt;50%</v>
      </c>
      <c r="I1021" s="14" t="str">
        <f>IF(G1021&lt;0.5,"&lt;50%","&gt;=50%")</f>
        <v>&gt;=50%</v>
      </c>
      <c r="J1021" s="21">
        <v>4.0999999999999996</v>
      </c>
      <c r="K1021" s="7">
        <v>1508</v>
      </c>
      <c r="L1021" s="7">
        <f t="shared" si="62"/>
        <v>2</v>
      </c>
      <c r="M1021" s="6" t="s">
        <v>1189</v>
      </c>
      <c r="N1021" s="6" t="s">
        <v>1190</v>
      </c>
      <c r="O1021" s="6" t="s">
        <v>1191</v>
      </c>
      <c r="P1021" s="6" t="s">
        <v>1192</v>
      </c>
      <c r="Q1021" s="6" t="str">
        <f>IFERROR(LEFT(C1021, FIND("|",C1021)-1),C1021)</f>
        <v>Computers&amp;Accessories</v>
      </c>
      <c r="R1021" s="41">
        <f>E1021*K1021</f>
        <v>752492</v>
      </c>
      <c r="S1021" s="31">
        <f t="shared" si="63"/>
        <v>6182.7999999999993</v>
      </c>
      <c r="T1021" s="6" t="str">
        <f>TRIM(RIGHT(C1021,LEN(C1021)-FIND("@",SUBSTITUTE(C1021,"|","@",LEN(C1021)-LEN(SUBSTITUTE(C1021,"|",""))))))</f>
        <v>USBCables</v>
      </c>
      <c r="U1021" s="33">
        <v>499</v>
      </c>
    </row>
    <row r="1022" spans="1:21">
      <c r="A1022" s="5" t="s">
        <v>580</v>
      </c>
      <c r="B1022" s="6" t="s">
        <v>581</v>
      </c>
      <c r="C1022" s="6" t="s">
        <v>13</v>
      </c>
      <c r="D1022" s="24">
        <v>399</v>
      </c>
      <c r="E1022" s="36">
        <v>999</v>
      </c>
      <c r="F1022" s="36" t="str">
        <f t="shared" si="60"/>
        <v>&gt;500</v>
      </c>
      <c r="G1022" s="27">
        <v>0.6</v>
      </c>
      <c r="H1022" s="27" t="str">
        <f t="shared" si="61"/>
        <v>&gt;50%</v>
      </c>
      <c r="I1022" s="14" t="str">
        <f>IF(G1022&lt;0.5,"&lt;50%","&gt;=50%")</f>
        <v>&gt;=50%</v>
      </c>
      <c r="J1022" s="21">
        <v>4.3</v>
      </c>
      <c r="K1022" s="7">
        <v>2806</v>
      </c>
      <c r="L1022" s="7">
        <f t="shared" si="62"/>
        <v>2</v>
      </c>
      <c r="M1022" s="6" t="s">
        <v>582</v>
      </c>
      <c r="N1022" s="6" t="s">
        <v>583</v>
      </c>
      <c r="O1022" s="6" t="s">
        <v>584</v>
      </c>
      <c r="P1022" s="6" t="s">
        <v>585</v>
      </c>
      <c r="Q1022" s="6" t="str">
        <f>IFERROR(LEFT(C1022, FIND("|",C1022)-1),C1022)</f>
        <v>Computers&amp;Accessories</v>
      </c>
      <c r="R1022" s="41">
        <f>E1022*K1022</f>
        <v>2803194</v>
      </c>
      <c r="S1022" s="31">
        <f t="shared" si="63"/>
        <v>12065.8</v>
      </c>
      <c r="T1022" s="6" t="str">
        <f>TRIM(RIGHT(C1022,LEN(C1022)-FIND("@",SUBSTITUTE(C1022,"|","@",LEN(C1022)-LEN(SUBSTITUTE(C1022,"|",""))))))</f>
        <v>USBCables</v>
      </c>
      <c r="U1022" s="33">
        <v>999</v>
      </c>
    </row>
    <row r="1023" spans="1:21">
      <c r="A1023" s="5" t="s">
        <v>715</v>
      </c>
      <c r="B1023" s="6" t="s">
        <v>716</v>
      </c>
      <c r="C1023" s="6" t="s">
        <v>13</v>
      </c>
      <c r="D1023" s="24">
        <v>399</v>
      </c>
      <c r="E1023" s="36">
        <v>999</v>
      </c>
      <c r="F1023" s="36" t="str">
        <f t="shared" si="60"/>
        <v>&gt;500</v>
      </c>
      <c r="G1023" s="27">
        <v>0.6</v>
      </c>
      <c r="H1023" s="27" t="str">
        <f t="shared" si="61"/>
        <v>&gt;50%</v>
      </c>
      <c r="I1023" s="14" t="str">
        <f>IF(G1023&lt;0.5,"&lt;50%","&gt;=50%")</f>
        <v>&gt;=50%</v>
      </c>
      <c r="J1023" s="21">
        <v>4.3</v>
      </c>
      <c r="K1023" s="7">
        <v>2806</v>
      </c>
      <c r="L1023" s="7">
        <f t="shared" si="62"/>
        <v>2</v>
      </c>
      <c r="M1023" s="6" t="s">
        <v>717</v>
      </c>
      <c r="N1023" s="6" t="s">
        <v>583</v>
      </c>
      <c r="O1023" s="6" t="s">
        <v>584</v>
      </c>
      <c r="P1023" s="6" t="s">
        <v>585</v>
      </c>
      <c r="Q1023" s="6" t="str">
        <f>IFERROR(LEFT(C1023, FIND("|",C1023)-1),C1023)</f>
        <v>Computers&amp;Accessories</v>
      </c>
      <c r="R1023" s="41">
        <f>E1023*K1023</f>
        <v>2803194</v>
      </c>
      <c r="S1023" s="31">
        <f t="shared" si="63"/>
        <v>12065.8</v>
      </c>
      <c r="T1023" s="6" t="str">
        <f>TRIM(RIGHT(C1023,LEN(C1023)-FIND("@",SUBSTITUTE(C1023,"|","@",LEN(C1023)-LEN(SUBSTITUTE(C1023,"|",""))))))</f>
        <v>USBCables</v>
      </c>
      <c r="U1023" s="33">
        <v>999</v>
      </c>
    </row>
    <row r="1024" spans="1:21">
      <c r="A1024" s="5" t="s">
        <v>2166</v>
      </c>
      <c r="B1024" s="6" t="s">
        <v>2167</v>
      </c>
      <c r="C1024" s="6" t="s">
        <v>1788</v>
      </c>
      <c r="D1024" s="24">
        <v>12999</v>
      </c>
      <c r="E1024" s="36">
        <v>17999</v>
      </c>
      <c r="F1024" s="36" t="str">
        <f t="shared" si="60"/>
        <v>&gt;500</v>
      </c>
      <c r="G1024" s="27">
        <v>0.28000000000000003</v>
      </c>
      <c r="H1024" s="27" t="str">
        <f t="shared" si="61"/>
        <v>25-50%</v>
      </c>
      <c r="I1024" s="14" t="str">
        <f>IF(G1024&lt;0.5,"&lt;50%","&gt;=50%")</f>
        <v>&lt;50%</v>
      </c>
      <c r="J1024" s="21">
        <v>4.0999999999999996</v>
      </c>
      <c r="K1024" s="7">
        <v>50772</v>
      </c>
      <c r="L1024" s="7">
        <f t="shared" si="62"/>
        <v>2</v>
      </c>
      <c r="M1024" s="6" t="s">
        <v>2168</v>
      </c>
      <c r="N1024" s="6" t="s">
        <v>2169</v>
      </c>
      <c r="O1024" s="6" t="s">
        <v>2170</v>
      </c>
      <c r="P1024" s="6" t="s">
        <v>2171</v>
      </c>
      <c r="Q1024" s="6" t="str">
        <f>IFERROR(LEFT(C1024, FIND("|",C1024)-1),C1024)</f>
        <v>Electronics</v>
      </c>
      <c r="R1024" s="41">
        <f>E1024*K1024</f>
        <v>913845228</v>
      </c>
      <c r="S1024" s="31">
        <f t="shared" si="63"/>
        <v>208165.19999999998</v>
      </c>
      <c r="T1024" s="6" t="str">
        <f>TRIM(RIGHT(C1024,LEN(C1024)-FIND("@",SUBSTITUTE(C1024,"|","@",LEN(C1024)-LEN(SUBSTITUTE(C1024,"|",""))))))</f>
        <v>Smartphones</v>
      </c>
      <c r="U1024" s="33">
        <v>17999</v>
      </c>
    </row>
    <row r="1025" spans="1:21">
      <c r="A1025" s="5" t="s">
        <v>2708</v>
      </c>
      <c r="B1025" s="6" t="s">
        <v>2460</v>
      </c>
      <c r="C1025" s="6" t="s">
        <v>1788</v>
      </c>
      <c r="D1025" s="24">
        <v>12999</v>
      </c>
      <c r="E1025" s="36">
        <v>18999</v>
      </c>
      <c r="F1025" s="36" t="str">
        <f t="shared" si="60"/>
        <v>&gt;500</v>
      </c>
      <c r="G1025" s="27">
        <v>0.32</v>
      </c>
      <c r="H1025" s="27" t="str">
        <f t="shared" si="61"/>
        <v>25-50%</v>
      </c>
      <c r="I1025" s="14" t="str">
        <f>IF(G1025&lt;0.5,"&lt;50%","&gt;=50%")</f>
        <v>&lt;50%</v>
      </c>
      <c r="J1025" s="21">
        <v>4.0999999999999996</v>
      </c>
      <c r="K1025" s="7">
        <v>50772</v>
      </c>
      <c r="L1025" s="7">
        <f t="shared" si="62"/>
        <v>2</v>
      </c>
      <c r="M1025" s="6" t="s">
        <v>2461</v>
      </c>
      <c r="N1025" s="6" t="s">
        <v>2169</v>
      </c>
      <c r="O1025" s="6" t="s">
        <v>2170</v>
      </c>
      <c r="P1025" s="6" t="s">
        <v>2171</v>
      </c>
      <c r="Q1025" s="6" t="str">
        <f>IFERROR(LEFT(C1025, FIND("|",C1025)-1),C1025)</f>
        <v>Electronics</v>
      </c>
      <c r="R1025" s="41">
        <f>E1025*K1025</f>
        <v>964617228</v>
      </c>
      <c r="S1025" s="31">
        <f t="shared" si="63"/>
        <v>208165.19999999998</v>
      </c>
      <c r="T1025" s="6" t="str">
        <f>TRIM(RIGHT(C1025,LEN(C1025)-FIND("@",SUBSTITUTE(C1025,"|","@",LEN(C1025)-LEN(SUBSTITUTE(C1025,"|",""))))))</f>
        <v>Smartphones</v>
      </c>
      <c r="U1025" s="33">
        <v>18999</v>
      </c>
    </row>
    <row r="1026" spans="1:21">
      <c r="A1026" s="5" t="s">
        <v>2481</v>
      </c>
      <c r="B1026" s="6" t="s">
        <v>2482</v>
      </c>
      <c r="C1026" s="6" t="s">
        <v>1788</v>
      </c>
      <c r="D1026" s="24">
        <v>12999</v>
      </c>
      <c r="E1026" s="36">
        <v>18999</v>
      </c>
      <c r="F1026" s="36" t="str">
        <f t="shared" ref="F1026:F1089" si="64">IF(E1026&lt;200,"&lt;200",IF(E1026&lt;=500,"200-500","&gt;500"))</f>
        <v>&gt;500</v>
      </c>
      <c r="G1026" s="27">
        <v>0.32</v>
      </c>
      <c r="H1026" s="27" t="str">
        <f t="shared" ref="H1026:H1089" si="65">IF(G1026&lt;10%,"10%", IF(G1026&lt;25%,"10-25%", IF(G1026&lt;50%,"25-50%","&gt;50%")))</f>
        <v>25-50%</v>
      </c>
      <c r="I1026" s="14" t="str">
        <f>IF(G1026&lt;0.5,"&lt;50%","&gt;=50%")</f>
        <v>&lt;50%</v>
      </c>
      <c r="J1026" s="21">
        <v>4.0999999999999996</v>
      </c>
      <c r="K1026" s="7">
        <v>50772</v>
      </c>
      <c r="L1026" s="7">
        <f t="shared" ref="L1026:L1089" si="66">IF(K1026&lt;1000, 1, 2)</f>
        <v>2</v>
      </c>
      <c r="M1026" s="6" t="s">
        <v>2461</v>
      </c>
      <c r="N1026" s="6" t="s">
        <v>2169</v>
      </c>
      <c r="O1026" s="6" t="s">
        <v>2170</v>
      </c>
      <c r="P1026" s="6" t="s">
        <v>2171</v>
      </c>
      <c r="Q1026" s="6" t="str">
        <f>IFERROR(LEFT(C1026, FIND("|",C1026)-1),C1026)</f>
        <v>Electronics</v>
      </c>
      <c r="R1026" s="41">
        <f>E1026*K1026</f>
        <v>964617228</v>
      </c>
      <c r="S1026" s="31">
        <f t="shared" ref="S1026:S1089" si="67">J1026*K1026</f>
        <v>208165.19999999998</v>
      </c>
      <c r="T1026" s="6" t="str">
        <f>TRIM(RIGHT(C1026,LEN(C1026)-FIND("@",SUBSTITUTE(C1026,"|","@",LEN(C1026)-LEN(SUBSTITUTE(C1026,"|",""))))))</f>
        <v>Smartphones</v>
      </c>
      <c r="U1026" s="33">
        <v>18999</v>
      </c>
    </row>
    <row r="1027" spans="1:21">
      <c r="A1027" s="5" t="s">
        <v>2459</v>
      </c>
      <c r="B1027" s="6" t="s">
        <v>2460</v>
      </c>
      <c r="C1027" s="6" t="s">
        <v>1788</v>
      </c>
      <c r="D1027" s="24">
        <v>12999</v>
      </c>
      <c r="E1027" s="36">
        <v>18999</v>
      </c>
      <c r="F1027" s="36" t="str">
        <f t="shared" si="64"/>
        <v>&gt;500</v>
      </c>
      <c r="G1027" s="27">
        <v>0.32</v>
      </c>
      <c r="H1027" s="27" t="str">
        <f t="shared" si="65"/>
        <v>25-50%</v>
      </c>
      <c r="I1027" s="14" t="str">
        <f>IF(G1027&lt;0.5,"&lt;50%","&gt;=50%")</f>
        <v>&lt;50%</v>
      </c>
      <c r="J1027" s="21">
        <v>4.0999999999999996</v>
      </c>
      <c r="K1027" s="7">
        <v>50772</v>
      </c>
      <c r="L1027" s="7">
        <f t="shared" si="66"/>
        <v>2</v>
      </c>
      <c r="M1027" s="6" t="s">
        <v>2461</v>
      </c>
      <c r="N1027" s="6" t="s">
        <v>2169</v>
      </c>
      <c r="O1027" s="6" t="s">
        <v>2170</v>
      </c>
      <c r="P1027" s="6" t="s">
        <v>2171</v>
      </c>
      <c r="Q1027" s="6" t="str">
        <f>IFERROR(LEFT(C1027, FIND("|",C1027)-1),C1027)</f>
        <v>Electronics</v>
      </c>
      <c r="R1027" s="41">
        <f>E1027*K1027</f>
        <v>964617228</v>
      </c>
      <c r="S1027" s="31">
        <f t="shared" si="67"/>
        <v>208165.19999999998</v>
      </c>
      <c r="T1027" s="6" t="str">
        <f>TRIM(RIGHT(C1027,LEN(C1027)-FIND("@",SUBSTITUTE(C1027,"|","@",LEN(C1027)-LEN(SUBSTITUTE(C1027,"|",""))))))</f>
        <v>Smartphones</v>
      </c>
      <c r="U1027" s="33">
        <v>18999</v>
      </c>
    </row>
    <row r="1028" spans="1:21">
      <c r="A1028" s="5" t="s">
        <v>7116</v>
      </c>
      <c r="B1028" s="6" t="s">
        <v>7117</v>
      </c>
      <c r="C1028" s="6" t="s">
        <v>5036</v>
      </c>
      <c r="D1028" s="24">
        <v>1090</v>
      </c>
      <c r="E1028" s="36">
        <v>2999</v>
      </c>
      <c r="F1028" s="36" t="str">
        <f t="shared" si="64"/>
        <v>&gt;500</v>
      </c>
      <c r="G1028" s="27">
        <v>0.64</v>
      </c>
      <c r="H1028" s="27" t="str">
        <f t="shared" si="65"/>
        <v>&gt;50%</v>
      </c>
      <c r="I1028" s="14" t="str">
        <f>IF(G1028&lt;0.5,"&lt;50%","&gt;=50%")</f>
        <v>&gt;=50%</v>
      </c>
      <c r="J1028" s="21">
        <v>3.5</v>
      </c>
      <c r="K1028" s="7">
        <v>57</v>
      </c>
      <c r="L1028" s="7">
        <f t="shared" si="66"/>
        <v>1</v>
      </c>
      <c r="M1028" s="6" t="s">
        <v>7118</v>
      </c>
      <c r="N1028" s="6" t="s">
        <v>7119</v>
      </c>
      <c r="O1028" s="6" t="s">
        <v>7120</v>
      </c>
      <c r="P1028" s="6" t="s">
        <v>7121</v>
      </c>
      <c r="Q1028" s="6" t="str">
        <f>IFERROR(LEFT(C1028, FIND("|",C1028)-1),C1028)</f>
        <v>Home&amp;Kitchen</v>
      </c>
      <c r="R1028" s="41">
        <f>E1028*K1028</f>
        <v>170943</v>
      </c>
      <c r="S1028" s="31">
        <f t="shared" si="67"/>
        <v>199.5</v>
      </c>
      <c r="T1028" s="6" t="str">
        <f>TRIM(RIGHT(C1028,LEN(C1028)-FIND("@",SUBSTITUTE(C1028,"|","@",LEN(C1028)-LEN(SUBSTITUTE(C1028,"|",""))))))</f>
        <v>FanHeaters</v>
      </c>
      <c r="U1028" s="33">
        <v>2999</v>
      </c>
    </row>
    <row r="1029" spans="1:21">
      <c r="A1029" s="5" t="s">
        <v>6074</v>
      </c>
      <c r="B1029" s="6" t="s">
        <v>6075</v>
      </c>
      <c r="C1029" s="6" t="s">
        <v>6076</v>
      </c>
      <c r="D1029" s="24">
        <v>1484</v>
      </c>
      <c r="E1029" s="36">
        <v>2499</v>
      </c>
      <c r="F1029" s="36" t="str">
        <f t="shared" si="64"/>
        <v>&gt;500</v>
      </c>
      <c r="G1029" s="27">
        <v>0.41</v>
      </c>
      <c r="H1029" s="27" t="str">
        <f t="shared" si="65"/>
        <v>25-50%</v>
      </c>
      <c r="I1029" s="14" t="str">
        <f>IF(G1029&lt;0.5,"&lt;50%","&gt;=50%")</f>
        <v>&lt;50%</v>
      </c>
      <c r="J1029" s="21">
        <v>3.7</v>
      </c>
      <c r="K1029" s="7">
        <v>1067</v>
      </c>
      <c r="L1029" s="7">
        <f t="shared" si="66"/>
        <v>2</v>
      </c>
      <c r="M1029" s="6" t="s">
        <v>6077</v>
      </c>
      <c r="N1029" s="6" t="s">
        <v>6078</v>
      </c>
      <c r="O1029" s="6" t="s">
        <v>6079</v>
      </c>
      <c r="P1029" s="6" t="s">
        <v>6080</v>
      </c>
      <c r="Q1029" s="6" t="str">
        <f>IFERROR(LEFT(C1029, FIND("|",C1029)-1),C1029)</f>
        <v>Home&amp;Kitchen</v>
      </c>
      <c r="R1029" s="41">
        <f>E1029*K1029</f>
        <v>2666433</v>
      </c>
      <c r="S1029" s="31">
        <f t="shared" si="67"/>
        <v>3947.9</v>
      </c>
      <c r="T1029" s="6" t="str">
        <f>TRIM(RIGHT(C1029,LEN(C1029)-FIND("@",SUBSTITUTE(C1029,"|","@",LEN(C1029)-LEN(SUBSTITUTE(C1029,"|",""))))))</f>
        <v>Sewing&amp;EmbroideryMachines</v>
      </c>
      <c r="U1029" s="33">
        <v>2499</v>
      </c>
    </row>
    <row r="1030" spans="1:21">
      <c r="A1030" s="5" t="s">
        <v>3886</v>
      </c>
      <c r="B1030" s="6" t="s">
        <v>3887</v>
      </c>
      <c r="C1030" s="6" t="s">
        <v>2624</v>
      </c>
      <c r="D1030" s="24">
        <v>69</v>
      </c>
      <c r="E1030" s="36">
        <v>299</v>
      </c>
      <c r="F1030" s="36" t="str">
        <f t="shared" si="64"/>
        <v>200-500</v>
      </c>
      <c r="G1030" s="27">
        <v>0.77</v>
      </c>
      <c r="H1030" s="27" t="str">
        <f t="shared" si="65"/>
        <v>&gt;50%</v>
      </c>
      <c r="I1030" s="14" t="str">
        <f>IF(G1030&lt;0.5,"&lt;50%","&gt;=50%")</f>
        <v>&gt;=50%</v>
      </c>
      <c r="J1030" s="21">
        <v>4.3</v>
      </c>
      <c r="K1030" s="7">
        <v>255</v>
      </c>
      <c r="L1030" s="7">
        <f t="shared" si="66"/>
        <v>1</v>
      </c>
      <c r="M1030" s="6" t="s">
        <v>3888</v>
      </c>
      <c r="N1030" s="6" t="s">
        <v>3889</v>
      </c>
      <c r="O1030" s="6" t="s">
        <v>3890</v>
      </c>
      <c r="P1030" s="6" t="s">
        <v>3891</v>
      </c>
      <c r="Q1030" s="6" t="str">
        <f>IFERROR(LEFT(C1030, FIND("|",C1030)-1),C1030)</f>
        <v>Computers&amp;Accessories</v>
      </c>
      <c r="R1030" s="41">
        <f>E1030*K1030</f>
        <v>76245</v>
      </c>
      <c r="S1030" s="31">
        <f t="shared" si="67"/>
        <v>1096.5</v>
      </c>
      <c r="T1030" s="6" t="str">
        <f>TRIM(RIGHT(C1030,LEN(C1030)-FIND("@",SUBSTITUTE(C1030,"|","@",LEN(C1030)-LEN(SUBSTITUTE(C1030,"|",""))))))</f>
        <v>CameraPrivacyCovers</v>
      </c>
      <c r="U1030" s="33">
        <v>299</v>
      </c>
    </row>
    <row r="1031" spans="1:21">
      <c r="A1031" s="5" t="s">
        <v>2677</v>
      </c>
      <c r="B1031" s="6" t="s">
        <v>2678</v>
      </c>
      <c r="C1031" s="6" t="s">
        <v>1762</v>
      </c>
      <c r="D1031" s="24">
        <v>499</v>
      </c>
      <c r="E1031" s="36">
        <v>1899</v>
      </c>
      <c r="F1031" s="36" t="str">
        <f t="shared" si="64"/>
        <v>&gt;500</v>
      </c>
      <c r="G1031" s="27">
        <v>0.74</v>
      </c>
      <c r="H1031" s="27" t="str">
        <f t="shared" si="65"/>
        <v>&gt;50%</v>
      </c>
      <c r="I1031" s="14" t="str">
        <f>IF(G1031&lt;0.5,"&lt;50%","&gt;=50%")</f>
        <v>&gt;=50%</v>
      </c>
      <c r="J1031" s="21">
        <v>4.0999999999999996</v>
      </c>
      <c r="K1031" s="7">
        <v>412</v>
      </c>
      <c r="L1031" s="7">
        <f t="shared" si="66"/>
        <v>1</v>
      </c>
      <c r="M1031" s="6" t="s">
        <v>2679</v>
      </c>
      <c r="N1031" s="6" t="s">
        <v>2680</v>
      </c>
      <c r="O1031" s="6" t="s">
        <v>2681</v>
      </c>
      <c r="P1031" s="6" t="s">
        <v>2682</v>
      </c>
      <c r="Q1031" s="6" t="str">
        <f>IFERROR(LEFT(C1031, FIND("|",C1031)-1),C1031)</f>
        <v>Electronics</v>
      </c>
      <c r="R1031" s="41">
        <f>E1031*K1031</f>
        <v>782388</v>
      </c>
      <c r="S1031" s="31">
        <f t="shared" si="67"/>
        <v>1689.1999999999998</v>
      </c>
      <c r="T1031" s="6" t="str">
        <f>TRIM(RIGHT(C1031,LEN(C1031)-FIND("@",SUBSTITUTE(C1031,"|","@",LEN(C1031)-LEN(SUBSTITUTE(C1031,"|",""))))))</f>
        <v>SmartWatches</v>
      </c>
      <c r="U1031" s="33">
        <v>1899</v>
      </c>
    </row>
    <row r="1032" spans="1:21">
      <c r="A1032" s="5" t="s">
        <v>415</v>
      </c>
      <c r="B1032" s="6" t="s">
        <v>416</v>
      </c>
      <c r="C1032" s="6" t="s">
        <v>105</v>
      </c>
      <c r="D1032" s="24">
        <v>26999</v>
      </c>
      <c r="E1032" s="36">
        <v>42999</v>
      </c>
      <c r="F1032" s="36" t="str">
        <f t="shared" si="64"/>
        <v>&gt;500</v>
      </c>
      <c r="G1032" s="27">
        <v>0.37</v>
      </c>
      <c r="H1032" s="27" t="str">
        <f t="shared" si="65"/>
        <v>25-50%</v>
      </c>
      <c r="I1032" s="14" t="str">
        <f>IF(G1032&lt;0.5,"&lt;50%","&gt;=50%")</f>
        <v>&lt;50%</v>
      </c>
      <c r="J1032" s="21">
        <v>4.2</v>
      </c>
      <c r="K1032" s="7">
        <v>45238</v>
      </c>
      <c r="L1032" s="7">
        <f t="shared" si="66"/>
        <v>2</v>
      </c>
      <c r="M1032" s="6" t="s">
        <v>417</v>
      </c>
      <c r="N1032" s="6" t="s">
        <v>372</v>
      </c>
      <c r="O1032" s="6" t="s">
        <v>373</v>
      </c>
      <c r="P1032" s="6" t="s">
        <v>374</v>
      </c>
      <c r="Q1032" s="6" t="str">
        <f>IFERROR(LEFT(C1032, FIND("|",C1032)-1),C1032)</f>
        <v>Electronics</v>
      </c>
      <c r="R1032" s="41">
        <f>E1032*K1032</f>
        <v>1945188762</v>
      </c>
      <c r="S1032" s="31">
        <f t="shared" si="67"/>
        <v>189999.6</v>
      </c>
      <c r="T1032" s="6" t="str">
        <f>TRIM(RIGHT(C1032,LEN(C1032)-FIND("@",SUBSTITUTE(C1032,"|","@",LEN(C1032)-LEN(SUBSTITUTE(C1032,"|",""))))))</f>
        <v>SmartTelevisions</v>
      </c>
      <c r="U1032" s="33">
        <v>42999</v>
      </c>
    </row>
    <row r="1033" spans="1:21">
      <c r="A1033" s="5" t="s">
        <v>4048</v>
      </c>
      <c r="B1033" s="6" t="s">
        <v>4049</v>
      </c>
      <c r="C1033" s="6" t="s">
        <v>1762</v>
      </c>
      <c r="D1033" s="24">
        <v>1999</v>
      </c>
      <c r="E1033" s="36">
        <v>7999</v>
      </c>
      <c r="F1033" s="36" t="str">
        <f t="shared" si="64"/>
        <v>&gt;500</v>
      </c>
      <c r="G1033" s="27">
        <v>0.75</v>
      </c>
      <c r="H1033" s="27" t="str">
        <f t="shared" si="65"/>
        <v>&gt;50%</v>
      </c>
      <c r="I1033" s="14" t="str">
        <f>IF(G1033&lt;0.5,"&lt;50%","&gt;=50%")</f>
        <v>&gt;=50%</v>
      </c>
      <c r="J1033" s="21">
        <v>4.2</v>
      </c>
      <c r="K1033" s="7">
        <v>31305</v>
      </c>
      <c r="L1033" s="7">
        <f t="shared" si="66"/>
        <v>2</v>
      </c>
      <c r="M1033" s="6" t="s">
        <v>4050</v>
      </c>
      <c r="N1033" s="6" t="s">
        <v>4051</v>
      </c>
      <c r="O1033" s="6" t="s">
        <v>4052</v>
      </c>
      <c r="P1033" s="6" t="s">
        <v>4053</v>
      </c>
      <c r="Q1033" s="6" t="str">
        <f>IFERROR(LEFT(C1033, FIND("|",C1033)-1),C1033)</f>
        <v>Electronics</v>
      </c>
      <c r="R1033" s="41">
        <f>E1033*K1033</f>
        <v>250408695</v>
      </c>
      <c r="S1033" s="31">
        <f t="shared" si="67"/>
        <v>131481</v>
      </c>
      <c r="T1033" s="6" t="str">
        <f>TRIM(RIGHT(C1033,LEN(C1033)-FIND("@",SUBSTITUTE(C1033,"|","@",LEN(C1033)-LEN(SUBSTITUTE(C1033,"|",""))))))</f>
        <v>SmartWatches</v>
      </c>
      <c r="U1033" s="33">
        <v>7999</v>
      </c>
    </row>
    <row r="1034" spans="1:21">
      <c r="A1034" s="5" t="s">
        <v>1986</v>
      </c>
      <c r="B1034" s="6" t="s">
        <v>1987</v>
      </c>
      <c r="C1034" s="6" t="s">
        <v>1788</v>
      </c>
      <c r="D1034" s="24">
        <v>12999</v>
      </c>
      <c r="E1034" s="36">
        <v>15999</v>
      </c>
      <c r="F1034" s="36" t="str">
        <f t="shared" si="64"/>
        <v>&gt;500</v>
      </c>
      <c r="G1034" s="27">
        <v>0.19</v>
      </c>
      <c r="H1034" s="27" t="str">
        <f t="shared" si="65"/>
        <v>10-25%</v>
      </c>
      <c r="I1034" s="14" t="str">
        <f>IF(G1034&lt;0.5,"&lt;50%","&gt;=50%")</f>
        <v>&lt;50%</v>
      </c>
      <c r="J1034" s="21">
        <v>4.2</v>
      </c>
      <c r="K1034" s="7">
        <v>13246</v>
      </c>
      <c r="L1034" s="7">
        <f t="shared" si="66"/>
        <v>2</v>
      </c>
      <c r="M1034" s="6" t="s">
        <v>1988</v>
      </c>
      <c r="N1034" s="6" t="s">
        <v>1989</v>
      </c>
      <c r="O1034" s="6" t="s">
        <v>1990</v>
      </c>
      <c r="P1034" s="6" t="s">
        <v>1991</v>
      </c>
      <c r="Q1034" s="6" t="str">
        <f>IFERROR(LEFT(C1034, FIND("|",C1034)-1),C1034)</f>
        <v>Electronics</v>
      </c>
      <c r="R1034" s="41">
        <f>E1034*K1034</f>
        <v>211922754</v>
      </c>
      <c r="S1034" s="31">
        <f t="shared" si="67"/>
        <v>55633.200000000004</v>
      </c>
      <c r="T1034" s="6" t="str">
        <f>TRIM(RIGHT(C1034,LEN(C1034)-FIND("@",SUBSTITUTE(C1034,"|","@",LEN(C1034)-LEN(SUBSTITUTE(C1034,"|",""))))))</f>
        <v>Smartphones</v>
      </c>
      <c r="U1034" s="33">
        <v>15999</v>
      </c>
    </row>
    <row r="1035" spans="1:21">
      <c r="A1035" s="5" t="s">
        <v>1336</v>
      </c>
      <c r="B1035" s="6" t="s">
        <v>1337</v>
      </c>
      <c r="C1035" s="6" t="s">
        <v>282</v>
      </c>
      <c r="D1035" s="24">
        <v>499</v>
      </c>
      <c r="E1035" s="36">
        <v>899</v>
      </c>
      <c r="F1035" s="36" t="str">
        <f t="shared" si="64"/>
        <v>&gt;500</v>
      </c>
      <c r="G1035" s="27">
        <v>0.44</v>
      </c>
      <c r="H1035" s="27" t="str">
        <f t="shared" si="65"/>
        <v>25-50%</v>
      </c>
      <c r="I1035" s="14" t="str">
        <f>IF(G1035&lt;0.5,"&lt;50%","&gt;=50%")</f>
        <v>&lt;50%</v>
      </c>
      <c r="J1035" s="21">
        <v>3.7</v>
      </c>
      <c r="K1035" s="7">
        <v>185</v>
      </c>
      <c r="L1035" s="7">
        <f t="shared" si="66"/>
        <v>1</v>
      </c>
      <c r="M1035" s="6" t="s">
        <v>1338</v>
      </c>
      <c r="N1035" s="6" t="s">
        <v>1339</v>
      </c>
      <c r="O1035" s="6" t="s">
        <v>1340</v>
      </c>
      <c r="P1035" s="6" t="s">
        <v>1341</v>
      </c>
      <c r="Q1035" s="6" t="str">
        <f>IFERROR(LEFT(C1035, FIND("|",C1035)-1),C1035)</f>
        <v>Electronics</v>
      </c>
      <c r="R1035" s="41">
        <f>E1035*K1035</f>
        <v>166315</v>
      </c>
      <c r="S1035" s="31">
        <f t="shared" si="67"/>
        <v>684.5</v>
      </c>
      <c r="T1035" s="6" t="str">
        <f>TRIM(RIGHT(C1035,LEN(C1035)-FIND("@",SUBSTITUTE(C1035,"|","@",LEN(C1035)-LEN(SUBSTITUTE(C1035,"|",""))))))</f>
        <v>RemoteControls</v>
      </c>
      <c r="U1035" s="33">
        <v>899</v>
      </c>
    </row>
    <row r="1036" spans="1:21">
      <c r="A1036" s="5" t="s">
        <v>1748</v>
      </c>
      <c r="B1036" s="6" t="s">
        <v>1749</v>
      </c>
      <c r="C1036" s="6" t="s">
        <v>105</v>
      </c>
      <c r="D1036" s="24">
        <v>46999</v>
      </c>
      <c r="E1036" s="36">
        <v>69999</v>
      </c>
      <c r="F1036" s="36" t="str">
        <f t="shared" si="64"/>
        <v>&gt;500</v>
      </c>
      <c r="G1036" s="27">
        <v>0.33</v>
      </c>
      <c r="H1036" s="27" t="str">
        <f t="shared" si="65"/>
        <v>25-50%</v>
      </c>
      <c r="I1036" s="14" t="str">
        <f>IF(G1036&lt;0.5,"&lt;50%","&gt;=50%")</f>
        <v>&lt;50%</v>
      </c>
      <c r="J1036" s="21">
        <v>4.3</v>
      </c>
      <c r="K1036" s="7">
        <v>21252</v>
      </c>
      <c r="L1036" s="7">
        <f t="shared" si="66"/>
        <v>2</v>
      </c>
      <c r="M1036" s="6" t="s">
        <v>1750</v>
      </c>
      <c r="N1036" s="6" t="s">
        <v>1751</v>
      </c>
      <c r="O1036" s="6" t="s">
        <v>1752</v>
      </c>
      <c r="P1036" s="6" t="s">
        <v>1753</v>
      </c>
      <c r="Q1036" s="6" t="str">
        <f>IFERROR(LEFT(C1036, FIND("|",C1036)-1),C1036)</f>
        <v>Electronics</v>
      </c>
      <c r="R1036" s="41">
        <f>E1036*K1036</f>
        <v>1487618748</v>
      </c>
      <c r="S1036" s="31">
        <f t="shared" si="67"/>
        <v>91383.599999999991</v>
      </c>
      <c r="T1036" s="6" t="str">
        <f>TRIM(RIGHT(C1036,LEN(C1036)-FIND("@",SUBSTITUTE(C1036,"|","@",LEN(C1036)-LEN(SUBSTITUTE(C1036,"|",""))))))</f>
        <v>SmartTelevisions</v>
      </c>
      <c r="U1036" s="33">
        <v>69999</v>
      </c>
    </row>
    <row r="1037" spans="1:21">
      <c r="A1037" s="5" t="s">
        <v>424</v>
      </c>
      <c r="B1037" s="6" t="s">
        <v>425</v>
      </c>
      <c r="C1037" s="6" t="s">
        <v>13</v>
      </c>
      <c r="D1037" s="24">
        <v>399</v>
      </c>
      <c r="E1037" s="36">
        <v>999</v>
      </c>
      <c r="F1037" s="36" t="str">
        <f t="shared" si="64"/>
        <v>&gt;500</v>
      </c>
      <c r="G1037" s="27">
        <v>0.6</v>
      </c>
      <c r="H1037" s="27" t="str">
        <f t="shared" si="65"/>
        <v>&gt;50%</v>
      </c>
      <c r="I1037" s="14" t="str">
        <f>IF(G1037&lt;0.5,"&lt;50%","&gt;=50%")</f>
        <v>&gt;=50%</v>
      </c>
      <c r="J1037" s="21">
        <v>4.0999999999999996</v>
      </c>
      <c r="K1037" s="7">
        <v>1780</v>
      </c>
      <c r="L1037" s="7">
        <f t="shared" si="66"/>
        <v>2</v>
      </c>
      <c r="M1037" s="6" t="s">
        <v>426</v>
      </c>
      <c r="N1037" s="6" t="s">
        <v>427</v>
      </c>
      <c r="O1037" s="6" t="s">
        <v>428</v>
      </c>
      <c r="P1037" s="6" t="s">
        <v>429</v>
      </c>
      <c r="Q1037" s="6" t="str">
        <f>IFERROR(LEFT(C1037, FIND("|",C1037)-1),C1037)</f>
        <v>Computers&amp;Accessories</v>
      </c>
      <c r="R1037" s="41">
        <f>E1037*K1037</f>
        <v>1778220</v>
      </c>
      <c r="S1037" s="31">
        <f t="shared" si="67"/>
        <v>7297.9999999999991</v>
      </c>
      <c r="T1037" s="6" t="str">
        <f>TRIM(RIGHT(C1037,LEN(C1037)-FIND("@",SUBSTITUTE(C1037,"|","@",LEN(C1037)-LEN(SUBSTITUTE(C1037,"|",""))))))</f>
        <v>USBCables</v>
      </c>
      <c r="U1037" s="33">
        <v>999</v>
      </c>
    </row>
    <row r="1038" spans="1:21">
      <c r="A1038" s="5" t="s">
        <v>619</v>
      </c>
      <c r="B1038" s="6" t="s">
        <v>620</v>
      </c>
      <c r="C1038" s="6" t="s">
        <v>13</v>
      </c>
      <c r="D1038" s="24">
        <v>399</v>
      </c>
      <c r="E1038" s="36">
        <v>999</v>
      </c>
      <c r="F1038" s="36" t="str">
        <f t="shared" si="64"/>
        <v>&gt;500</v>
      </c>
      <c r="G1038" s="27">
        <v>0.6</v>
      </c>
      <c r="H1038" s="27" t="str">
        <f t="shared" si="65"/>
        <v>&gt;50%</v>
      </c>
      <c r="I1038" s="14" t="str">
        <f>IF(G1038&lt;0.5,"&lt;50%","&gt;=50%")</f>
        <v>&gt;=50%</v>
      </c>
      <c r="J1038" s="21">
        <v>4.0999999999999996</v>
      </c>
      <c r="K1038" s="7">
        <v>1780</v>
      </c>
      <c r="L1038" s="7">
        <f t="shared" si="66"/>
        <v>2</v>
      </c>
      <c r="M1038" s="6" t="s">
        <v>621</v>
      </c>
      <c r="N1038" s="6" t="s">
        <v>427</v>
      </c>
      <c r="O1038" s="6" t="s">
        <v>428</v>
      </c>
      <c r="P1038" s="6" t="s">
        <v>429</v>
      </c>
      <c r="Q1038" s="6" t="str">
        <f>IFERROR(LEFT(C1038, FIND("|",C1038)-1),C1038)</f>
        <v>Computers&amp;Accessories</v>
      </c>
      <c r="R1038" s="41">
        <f>E1038*K1038</f>
        <v>1778220</v>
      </c>
      <c r="S1038" s="31">
        <f t="shared" si="67"/>
        <v>7297.9999999999991</v>
      </c>
      <c r="T1038" s="6" t="str">
        <f>TRIM(RIGHT(C1038,LEN(C1038)-FIND("@",SUBSTITUTE(C1038,"|","@",LEN(C1038)-LEN(SUBSTITUTE(C1038,"|",""))))))</f>
        <v>USBCables</v>
      </c>
      <c r="U1038" s="33">
        <v>999</v>
      </c>
    </row>
    <row r="1039" spans="1:21">
      <c r="A1039" s="5" t="s">
        <v>223</v>
      </c>
      <c r="B1039" s="6" t="s">
        <v>224</v>
      </c>
      <c r="C1039" s="6" t="s">
        <v>13</v>
      </c>
      <c r="D1039" s="24">
        <v>199</v>
      </c>
      <c r="E1039" s="36">
        <v>999</v>
      </c>
      <c r="F1039" s="36" t="str">
        <f t="shared" si="64"/>
        <v>&gt;500</v>
      </c>
      <c r="G1039" s="27">
        <v>0.8</v>
      </c>
      <c r="H1039" s="27" t="str">
        <f t="shared" si="65"/>
        <v>&gt;50%</v>
      </c>
      <c r="I1039" s="14" t="str">
        <f>IF(G1039&lt;0.5,"&lt;50%","&gt;=50%")</f>
        <v>&gt;=50%</v>
      </c>
      <c r="J1039" s="21">
        <v>4</v>
      </c>
      <c r="K1039" s="7">
        <v>576</v>
      </c>
      <c r="L1039" s="7">
        <f t="shared" si="66"/>
        <v>1</v>
      </c>
      <c r="M1039" s="6" t="s">
        <v>225</v>
      </c>
      <c r="N1039" s="6" t="s">
        <v>226</v>
      </c>
      <c r="O1039" s="6" t="s">
        <v>227</v>
      </c>
      <c r="P1039" s="6" t="s">
        <v>228</v>
      </c>
      <c r="Q1039" s="6" t="str">
        <f>IFERROR(LEFT(C1039, FIND("|",C1039)-1),C1039)</f>
        <v>Computers&amp;Accessories</v>
      </c>
      <c r="R1039" s="41">
        <f>E1039*K1039</f>
        <v>575424</v>
      </c>
      <c r="S1039" s="31">
        <f t="shared" si="67"/>
        <v>2304</v>
      </c>
      <c r="T1039" s="6" t="str">
        <f>TRIM(RIGHT(C1039,LEN(C1039)-FIND("@",SUBSTITUTE(C1039,"|","@",LEN(C1039)-LEN(SUBSTITUTE(C1039,"|",""))))))</f>
        <v>USBCables</v>
      </c>
      <c r="U1039" s="33">
        <v>999</v>
      </c>
    </row>
    <row r="1040" spans="1:21">
      <c r="A1040" s="5" t="s">
        <v>1649</v>
      </c>
      <c r="B1040" s="6" t="s">
        <v>1650</v>
      </c>
      <c r="C1040" s="6" t="s">
        <v>13</v>
      </c>
      <c r="D1040" s="24">
        <v>129</v>
      </c>
      <c r="E1040" s="36">
        <v>599</v>
      </c>
      <c r="F1040" s="36" t="str">
        <f t="shared" si="64"/>
        <v>&gt;500</v>
      </c>
      <c r="G1040" s="27">
        <v>0.78</v>
      </c>
      <c r="H1040" s="27" t="str">
        <f t="shared" si="65"/>
        <v>&gt;50%</v>
      </c>
      <c r="I1040" s="14" t="str">
        <f>IF(G1040&lt;0.5,"&lt;50%","&gt;=50%")</f>
        <v>&gt;=50%</v>
      </c>
      <c r="J1040" s="21">
        <v>4.0999999999999996</v>
      </c>
      <c r="K1040" s="7">
        <v>265</v>
      </c>
      <c r="L1040" s="7">
        <f t="shared" si="66"/>
        <v>1</v>
      </c>
      <c r="M1040" s="6" t="s">
        <v>1651</v>
      </c>
      <c r="N1040" s="6" t="s">
        <v>1652</v>
      </c>
      <c r="O1040" s="6" t="s">
        <v>1653</v>
      </c>
      <c r="P1040" s="6" t="s">
        <v>1654</v>
      </c>
      <c r="Q1040" s="6" t="str">
        <f>IFERROR(LEFT(C1040, FIND("|",C1040)-1),C1040)</f>
        <v>Computers&amp;Accessories</v>
      </c>
      <c r="R1040" s="41">
        <f>E1040*K1040</f>
        <v>158735</v>
      </c>
      <c r="S1040" s="31">
        <f t="shared" si="67"/>
        <v>1086.5</v>
      </c>
      <c r="T1040" s="6" t="str">
        <f>TRIM(RIGHT(C1040,LEN(C1040)-FIND("@",SUBSTITUTE(C1040,"|","@",LEN(C1040)-LEN(SUBSTITUTE(C1040,"|",""))))))</f>
        <v>USBCables</v>
      </c>
      <c r="U1040" s="33">
        <v>599</v>
      </c>
    </row>
    <row r="1041" spans="1:21">
      <c r="A1041" s="5" t="s">
        <v>6872</v>
      </c>
      <c r="B1041" s="6" t="s">
        <v>6873</v>
      </c>
      <c r="C1041" s="6" t="s">
        <v>5287</v>
      </c>
      <c r="D1041" s="24">
        <v>1799</v>
      </c>
      <c r="E1041" s="36">
        <v>3295</v>
      </c>
      <c r="F1041" s="36" t="str">
        <f t="shared" si="64"/>
        <v>&gt;500</v>
      </c>
      <c r="G1041" s="27">
        <v>0.45</v>
      </c>
      <c r="H1041" s="27" t="str">
        <f t="shared" si="65"/>
        <v>25-50%</v>
      </c>
      <c r="I1041" s="14" t="str">
        <f>IF(G1041&lt;0.5,"&lt;50%","&gt;=50%")</f>
        <v>&lt;50%</v>
      </c>
      <c r="J1041" s="21">
        <v>3.8</v>
      </c>
      <c r="K1041" s="7">
        <v>687</v>
      </c>
      <c r="L1041" s="7">
        <f t="shared" si="66"/>
        <v>1</v>
      </c>
      <c r="M1041" s="6" t="s">
        <v>6874</v>
      </c>
      <c r="N1041" s="6" t="s">
        <v>6875</v>
      </c>
      <c r="O1041" s="6" t="s">
        <v>6876</v>
      </c>
      <c r="P1041" s="6" t="s">
        <v>6877</v>
      </c>
      <c r="Q1041" s="6" t="str">
        <f>IFERROR(LEFT(C1041, FIND("|",C1041)-1),C1041)</f>
        <v>Home&amp;Kitchen</v>
      </c>
      <c r="R1041" s="41">
        <f>E1041*K1041</f>
        <v>2263665</v>
      </c>
      <c r="S1041" s="31">
        <f t="shared" si="67"/>
        <v>2610.6</v>
      </c>
      <c r="T1041" s="6" t="str">
        <f>TRIM(RIGHT(C1041,LEN(C1041)-FIND("@",SUBSTITUTE(C1041,"|","@",LEN(C1041)-LEN(SUBSTITUTE(C1041,"|",""))))))</f>
        <v>HandheldVacuums</v>
      </c>
      <c r="U1041" s="33">
        <v>3295</v>
      </c>
    </row>
    <row r="1042" spans="1:21">
      <c r="A1042" s="5" t="s">
        <v>5990</v>
      </c>
      <c r="B1042" s="6" t="s">
        <v>5991</v>
      </c>
      <c r="C1042" s="6" t="s">
        <v>5043</v>
      </c>
      <c r="D1042" s="24">
        <v>298</v>
      </c>
      <c r="E1042" s="36">
        <v>499</v>
      </c>
      <c r="F1042" s="36" t="str">
        <f t="shared" si="64"/>
        <v>200-500</v>
      </c>
      <c r="G1042" s="27">
        <v>0.4</v>
      </c>
      <c r="H1042" s="27" t="str">
        <f t="shared" si="65"/>
        <v>25-50%</v>
      </c>
      <c r="I1042" s="14" t="str">
        <f>IF(G1042&lt;0.5,"&lt;50%","&gt;=50%")</f>
        <v>&lt;50%</v>
      </c>
      <c r="J1042" s="21">
        <v>4.4000000000000004</v>
      </c>
      <c r="K1042" s="7">
        <v>290</v>
      </c>
      <c r="L1042" s="7">
        <f t="shared" si="66"/>
        <v>1</v>
      </c>
      <c r="M1042" s="6" t="s">
        <v>5992</v>
      </c>
      <c r="N1042" s="6" t="s">
        <v>5993</v>
      </c>
      <c r="O1042" s="6" t="s">
        <v>5994</v>
      </c>
      <c r="P1042" s="6" t="s">
        <v>5995</v>
      </c>
      <c r="Q1042" s="6" t="str">
        <f>IFERROR(LEFT(C1042, FIND("|",C1042)-1),C1042)</f>
        <v>Home&amp;Kitchen</v>
      </c>
      <c r="R1042" s="41">
        <f>E1042*K1042</f>
        <v>144710</v>
      </c>
      <c r="S1042" s="31">
        <f t="shared" si="67"/>
        <v>1276</v>
      </c>
      <c r="T1042" s="6" t="str">
        <f>TRIM(RIGHT(C1042,LEN(C1042)-FIND("@",SUBSTITUTE(C1042,"|","@",LEN(C1042)-LEN(SUBSTITUTE(C1042,"|",""))))))</f>
        <v>LintShavers</v>
      </c>
      <c r="U1042" s="33">
        <v>499</v>
      </c>
    </row>
    <row r="1043" spans="1:21">
      <c r="A1043" s="5" t="s">
        <v>4104</v>
      </c>
      <c r="B1043" s="6" t="s">
        <v>4105</v>
      </c>
      <c r="C1043" s="6" t="s">
        <v>1834</v>
      </c>
      <c r="D1043" s="24">
        <v>199</v>
      </c>
      <c r="E1043" s="36">
        <v>499</v>
      </c>
      <c r="F1043" s="36" t="str">
        <f t="shared" si="64"/>
        <v>200-500</v>
      </c>
      <c r="G1043" s="27">
        <v>0.6</v>
      </c>
      <c r="H1043" s="27" t="str">
        <f t="shared" si="65"/>
        <v>&gt;50%</v>
      </c>
      <c r="I1043" s="14" t="str">
        <f>IF(G1043&lt;0.5,"&lt;50%","&gt;=50%")</f>
        <v>&gt;=50%</v>
      </c>
      <c r="J1043" s="21">
        <v>3.6</v>
      </c>
      <c r="K1043" s="7">
        <v>2492</v>
      </c>
      <c r="L1043" s="7">
        <f t="shared" si="66"/>
        <v>2</v>
      </c>
      <c r="M1043" s="6" t="s">
        <v>4106</v>
      </c>
      <c r="N1043" s="6" t="s">
        <v>4107</v>
      </c>
      <c r="O1043" s="6" t="s">
        <v>4108</v>
      </c>
      <c r="P1043" s="6" t="s">
        <v>4109</v>
      </c>
      <c r="Q1043" s="6" t="str">
        <f>IFERROR(LEFT(C1043, FIND("|",C1043)-1),C1043)</f>
        <v>Electronics</v>
      </c>
      <c r="R1043" s="41">
        <f>E1043*K1043</f>
        <v>1243508</v>
      </c>
      <c r="S1043" s="31">
        <f t="shared" si="67"/>
        <v>8971.2000000000007</v>
      </c>
      <c r="T1043" s="6" t="str">
        <f>TRIM(RIGHT(C1043,LEN(C1043)-FIND("@",SUBSTITUTE(C1043,"|","@",LEN(C1043)-LEN(SUBSTITUTE(C1043,"|",""))))))</f>
        <v>In-Ear</v>
      </c>
      <c r="U1043" s="33">
        <v>499</v>
      </c>
    </row>
    <row r="1044" spans="1:21">
      <c r="A1044" s="5" t="s">
        <v>2635</v>
      </c>
      <c r="B1044" s="6" t="s">
        <v>2636</v>
      </c>
      <c r="C1044" s="6" t="s">
        <v>2347</v>
      </c>
      <c r="D1044" s="24">
        <v>199</v>
      </c>
      <c r="E1044" s="36">
        <v>1899</v>
      </c>
      <c r="F1044" s="36" t="str">
        <f t="shared" si="64"/>
        <v>&gt;500</v>
      </c>
      <c r="G1044" s="27">
        <v>0.9</v>
      </c>
      <c r="H1044" s="27" t="str">
        <f t="shared" si="65"/>
        <v>&gt;50%</v>
      </c>
      <c r="I1044" s="14" t="str">
        <f>IF(G1044&lt;0.5,"&lt;50%","&gt;=50%")</f>
        <v>&gt;=50%</v>
      </c>
      <c r="J1044" s="21">
        <v>4</v>
      </c>
      <c r="K1044" s="7">
        <v>4740</v>
      </c>
      <c r="L1044" s="7">
        <f t="shared" si="66"/>
        <v>2</v>
      </c>
      <c r="M1044" s="6" t="s">
        <v>2637</v>
      </c>
      <c r="N1044" s="6" t="s">
        <v>2638</v>
      </c>
      <c r="O1044" s="6" t="s">
        <v>2639</v>
      </c>
      <c r="P1044" s="6" t="s">
        <v>2640</v>
      </c>
      <c r="Q1044" s="6" t="str">
        <f>IFERROR(LEFT(C1044, FIND("|",C1044)-1),C1044)</f>
        <v>Electronics</v>
      </c>
      <c r="R1044" s="41">
        <f>E1044*K1044</f>
        <v>9001260</v>
      </c>
      <c r="S1044" s="31">
        <f t="shared" si="67"/>
        <v>18960</v>
      </c>
      <c r="T1044" s="6" t="str">
        <f>TRIM(RIGHT(C1044,LEN(C1044)-FIND("@",SUBSTITUTE(C1044,"|","@",LEN(C1044)-LEN(SUBSTITUTE(C1044,"|",""))))))</f>
        <v>BasicCases</v>
      </c>
      <c r="U1044" s="33">
        <v>1899</v>
      </c>
    </row>
    <row r="1045" spans="1:21">
      <c r="A1045" s="5" t="s">
        <v>6118</v>
      </c>
      <c r="B1045" s="6" t="s">
        <v>6119</v>
      </c>
      <c r="C1045" s="6" t="s">
        <v>5485</v>
      </c>
      <c r="D1045" s="24">
        <v>1449</v>
      </c>
      <c r="E1045" s="36">
        <v>2349</v>
      </c>
      <c r="F1045" s="36" t="str">
        <f t="shared" si="64"/>
        <v>&gt;500</v>
      </c>
      <c r="G1045" s="27">
        <v>0.38</v>
      </c>
      <c r="H1045" s="27" t="str">
        <f t="shared" si="65"/>
        <v>25-50%</v>
      </c>
      <c r="I1045" s="14" t="str">
        <f>IF(G1045&lt;0.5,"&lt;50%","&gt;=50%")</f>
        <v>&lt;50%</v>
      </c>
      <c r="J1045" s="21">
        <v>3.9</v>
      </c>
      <c r="K1045" s="7">
        <v>9019</v>
      </c>
      <c r="L1045" s="7">
        <f t="shared" si="66"/>
        <v>2</v>
      </c>
      <c r="M1045" s="6" t="s">
        <v>6120</v>
      </c>
      <c r="N1045" s="6" t="s">
        <v>6121</v>
      </c>
      <c r="O1045" s="6" t="s">
        <v>6122</v>
      </c>
      <c r="P1045" s="6" t="s">
        <v>6123</v>
      </c>
      <c r="Q1045" s="6" t="str">
        <f>IFERROR(LEFT(C1045, FIND("|",C1045)-1),C1045)</f>
        <v>Home&amp;Kitchen</v>
      </c>
      <c r="R1045" s="41">
        <f>E1045*K1045</f>
        <v>21185631</v>
      </c>
      <c r="S1045" s="31">
        <f t="shared" si="67"/>
        <v>35174.1</v>
      </c>
      <c r="T1045" s="6" t="str">
        <f>TRIM(RIGHT(C1045,LEN(C1045)-FIND("@",SUBSTITUTE(C1045,"|","@",LEN(C1045)-LEN(SUBSTITUTE(C1045,"|",""))))))</f>
        <v>CeilingFans</v>
      </c>
      <c r="U1045" s="33">
        <v>2349</v>
      </c>
    </row>
    <row r="1046" spans="1:21">
      <c r="A1046" s="5" t="s">
        <v>6285</v>
      </c>
      <c r="B1046" s="6" t="s">
        <v>6286</v>
      </c>
      <c r="C1046" s="6" t="s">
        <v>5287</v>
      </c>
      <c r="D1046" s="24">
        <v>1547</v>
      </c>
      <c r="E1046" s="36">
        <v>2890</v>
      </c>
      <c r="F1046" s="36" t="str">
        <f t="shared" si="64"/>
        <v>&gt;500</v>
      </c>
      <c r="G1046" s="27">
        <v>0.46</v>
      </c>
      <c r="H1046" s="27" t="str">
        <f t="shared" si="65"/>
        <v>25-50%</v>
      </c>
      <c r="I1046" s="14" t="str">
        <f>IF(G1046&lt;0.5,"&lt;50%","&gt;=50%")</f>
        <v>&lt;50%</v>
      </c>
      <c r="J1046" s="21">
        <v>3.9</v>
      </c>
      <c r="K1046" s="7">
        <v>463</v>
      </c>
      <c r="L1046" s="7">
        <f t="shared" si="66"/>
        <v>1</v>
      </c>
      <c r="M1046" s="6" t="s">
        <v>6287</v>
      </c>
      <c r="N1046" s="6" t="s">
        <v>6288</v>
      </c>
      <c r="O1046" s="6" t="s">
        <v>6289</v>
      </c>
      <c r="P1046" s="6" t="s">
        <v>6290</v>
      </c>
      <c r="Q1046" s="6" t="str">
        <f>IFERROR(LEFT(C1046, FIND("|",C1046)-1),C1046)</f>
        <v>Home&amp;Kitchen</v>
      </c>
      <c r="R1046" s="41">
        <f>E1046*K1046</f>
        <v>1338070</v>
      </c>
      <c r="S1046" s="31">
        <f t="shared" si="67"/>
        <v>1805.7</v>
      </c>
      <c r="T1046" s="6" t="str">
        <f>TRIM(RIGHT(C1046,LEN(C1046)-FIND("@",SUBSTITUTE(C1046,"|","@",LEN(C1046)-LEN(SUBSTITUTE(C1046,"|",""))))))</f>
        <v>HandheldVacuums</v>
      </c>
      <c r="U1046" s="33">
        <v>2890</v>
      </c>
    </row>
    <row r="1047" spans="1:21">
      <c r="A1047" s="5" t="s">
        <v>2203</v>
      </c>
      <c r="B1047" s="6" t="s">
        <v>2204</v>
      </c>
      <c r="C1047" s="6" t="s">
        <v>1788</v>
      </c>
      <c r="D1047" s="24">
        <v>22999</v>
      </c>
      <c r="E1047" s="36">
        <v>28999</v>
      </c>
      <c r="F1047" s="36" t="str">
        <f t="shared" si="64"/>
        <v>&gt;500</v>
      </c>
      <c r="G1047" s="27">
        <v>0.21</v>
      </c>
      <c r="H1047" s="27" t="str">
        <f t="shared" si="65"/>
        <v>10-25%</v>
      </c>
      <c r="I1047" s="14" t="str">
        <f>IF(G1047&lt;0.5,"&lt;50%","&gt;=50%")</f>
        <v>&lt;50%</v>
      </c>
      <c r="J1047" s="21">
        <v>3.9</v>
      </c>
      <c r="K1047" s="7">
        <v>25824</v>
      </c>
      <c r="L1047" s="7">
        <f t="shared" si="66"/>
        <v>2</v>
      </c>
      <c r="M1047" s="6" t="s">
        <v>2205</v>
      </c>
      <c r="N1047" s="6" t="s">
        <v>2010</v>
      </c>
      <c r="O1047" s="6" t="s">
        <v>2011</v>
      </c>
      <c r="P1047" s="6" t="s">
        <v>2012</v>
      </c>
      <c r="Q1047" s="6" t="str">
        <f>IFERROR(LEFT(C1047, FIND("|",C1047)-1),C1047)</f>
        <v>Electronics</v>
      </c>
      <c r="R1047" s="41">
        <f>E1047*K1047</f>
        <v>748870176</v>
      </c>
      <c r="S1047" s="31">
        <f t="shared" si="67"/>
        <v>100713.59999999999</v>
      </c>
      <c r="T1047" s="6" t="str">
        <f>TRIM(RIGHT(C1047,LEN(C1047)-FIND("@",SUBSTITUTE(C1047,"|","@",LEN(C1047)-LEN(SUBSTITUTE(C1047,"|",""))))))</f>
        <v>Smartphones</v>
      </c>
      <c r="U1047" s="33">
        <v>28999</v>
      </c>
    </row>
    <row r="1048" spans="1:21">
      <c r="A1048" s="5" t="s">
        <v>2172</v>
      </c>
      <c r="B1048" s="6" t="s">
        <v>2173</v>
      </c>
      <c r="C1048" s="6" t="s">
        <v>1788</v>
      </c>
      <c r="D1048" s="24">
        <v>20999</v>
      </c>
      <c r="E1048" s="36">
        <v>26999</v>
      </c>
      <c r="F1048" s="36" t="str">
        <f t="shared" si="64"/>
        <v>&gt;500</v>
      </c>
      <c r="G1048" s="27">
        <v>0.22</v>
      </c>
      <c r="H1048" s="27" t="str">
        <f t="shared" si="65"/>
        <v>10-25%</v>
      </c>
      <c r="I1048" s="14" t="str">
        <f>IF(G1048&lt;0.5,"&lt;50%","&gt;=50%")</f>
        <v>&lt;50%</v>
      </c>
      <c r="J1048" s="21">
        <v>3.9</v>
      </c>
      <c r="K1048" s="7">
        <v>25824</v>
      </c>
      <c r="L1048" s="7">
        <f t="shared" si="66"/>
        <v>2</v>
      </c>
      <c r="M1048" s="6" t="s">
        <v>2174</v>
      </c>
      <c r="N1048" s="6" t="s">
        <v>2010</v>
      </c>
      <c r="O1048" s="6" t="s">
        <v>2011</v>
      </c>
      <c r="P1048" s="6" t="s">
        <v>2012</v>
      </c>
      <c r="Q1048" s="6" t="str">
        <f>IFERROR(LEFT(C1048, FIND("|",C1048)-1),C1048)</f>
        <v>Electronics</v>
      </c>
      <c r="R1048" s="41">
        <f>E1048*K1048</f>
        <v>697222176</v>
      </c>
      <c r="S1048" s="31">
        <f t="shared" si="67"/>
        <v>100713.59999999999</v>
      </c>
      <c r="T1048" s="6" t="str">
        <f>TRIM(RIGHT(C1048,LEN(C1048)-FIND("@",SUBSTITUTE(C1048,"|","@",LEN(C1048)-LEN(SUBSTITUTE(C1048,"|",""))))))</f>
        <v>Smartphones</v>
      </c>
      <c r="U1048" s="33">
        <v>26999</v>
      </c>
    </row>
    <row r="1049" spans="1:21">
      <c r="A1049" s="5" t="s">
        <v>2752</v>
      </c>
      <c r="B1049" s="6" t="s">
        <v>2753</v>
      </c>
      <c r="C1049" s="6" t="s">
        <v>1892</v>
      </c>
      <c r="D1049" s="24">
        <v>239</v>
      </c>
      <c r="E1049" s="36">
        <v>599</v>
      </c>
      <c r="F1049" s="36" t="str">
        <f t="shared" si="64"/>
        <v>&gt;500</v>
      </c>
      <c r="G1049" s="27">
        <v>0.6</v>
      </c>
      <c r="H1049" s="27" t="str">
        <f t="shared" si="65"/>
        <v>&gt;50%</v>
      </c>
      <c r="I1049" s="14" t="str">
        <f>IF(G1049&lt;0.5,"&lt;50%","&gt;=50%")</f>
        <v>&gt;=50%</v>
      </c>
      <c r="J1049" s="21">
        <v>3.9</v>
      </c>
      <c r="K1049" s="7">
        <v>2147</v>
      </c>
      <c r="L1049" s="7">
        <f t="shared" si="66"/>
        <v>2</v>
      </c>
      <c r="M1049" s="6" t="s">
        <v>2754</v>
      </c>
      <c r="N1049" s="6" t="s">
        <v>2519</v>
      </c>
      <c r="O1049" s="6" t="s">
        <v>2520</v>
      </c>
      <c r="P1049" s="6" t="s">
        <v>2521</v>
      </c>
      <c r="Q1049" s="6" t="str">
        <f>IFERROR(LEFT(C1049, FIND("|",C1049)-1),C1049)</f>
        <v>Electronics</v>
      </c>
      <c r="R1049" s="41">
        <f>E1049*K1049</f>
        <v>1286053</v>
      </c>
      <c r="S1049" s="31">
        <f t="shared" si="67"/>
        <v>8373.2999999999993</v>
      </c>
      <c r="T1049" s="6" t="str">
        <f>TRIM(RIGHT(C1049,LEN(C1049)-FIND("@",SUBSTITUTE(C1049,"|","@",LEN(C1049)-LEN(SUBSTITUTE(C1049,"|",""))))))</f>
        <v>WallChargers</v>
      </c>
      <c r="U1049" s="33">
        <v>599</v>
      </c>
    </row>
    <row r="1050" spans="1:21">
      <c r="A1050" s="5" t="s">
        <v>2007</v>
      </c>
      <c r="B1050" s="6" t="s">
        <v>2008</v>
      </c>
      <c r="C1050" s="6" t="s">
        <v>1788</v>
      </c>
      <c r="D1050" s="24">
        <v>19999</v>
      </c>
      <c r="E1050" s="36">
        <v>24999</v>
      </c>
      <c r="F1050" s="36" t="str">
        <f t="shared" si="64"/>
        <v>&gt;500</v>
      </c>
      <c r="G1050" s="27">
        <v>0.2</v>
      </c>
      <c r="H1050" s="27" t="str">
        <f t="shared" si="65"/>
        <v>10-25%</v>
      </c>
      <c r="I1050" s="14" t="str">
        <f>IF(G1050&lt;0.5,"&lt;50%","&gt;=50%")</f>
        <v>&lt;50%</v>
      </c>
      <c r="J1050" s="21">
        <v>3.9</v>
      </c>
      <c r="K1050" s="7">
        <v>25824</v>
      </c>
      <c r="L1050" s="7">
        <f t="shared" si="66"/>
        <v>2</v>
      </c>
      <c r="M1050" s="6" t="s">
        <v>2009</v>
      </c>
      <c r="N1050" s="6" t="s">
        <v>2010</v>
      </c>
      <c r="O1050" s="6" t="s">
        <v>2011</v>
      </c>
      <c r="P1050" s="6" t="s">
        <v>2012</v>
      </c>
      <c r="Q1050" s="6" t="str">
        <f>IFERROR(LEFT(C1050, FIND("|",C1050)-1),C1050)</f>
        <v>Electronics</v>
      </c>
      <c r="R1050" s="41">
        <f>E1050*K1050</f>
        <v>645574176</v>
      </c>
      <c r="S1050" s="31">
        <f t="shared" si="67"/>
        <v>100713.59999999999</v>
      </c>
      <c r="T1050" s="6" t="str">
        <f>TRIM(RIGHT(C1050,LEN(C1050)-FIND("@",SUBSTITUTE(C1050,"|","@",LEN(C1050)-LEN(SUBSTITUTE(C1050,"|",""))))))</f>
        <v>Smartphones</v>
      </c>
      <c r="U1050" s="33">
        <v>24999</v>
      </c>
    </row>
    <row r="1051" spans="1:21">
      <c r="A1051" s="5" t="s">
        <v>2993</v>
      </c>
      <c r="B1051" s="6" t="s">
        <v>2994</v>
      </c>
      <c r="C1051" s="6" t="s">
        <v>2995</v>
      </c>
      <c r="D1051" s="24">
        <v>1399</v>
      </c>
      <c r="E1051" s="36">
        <v>2498</v>
      </c>
      <c r="F1051" s="36" t="str">
        <f t="shared" si="64"/>
        <v>&gt;500</v>
      </c>
      <c r="G1051" s="27">
        <v>0.44</v>
      </c>
      <c r="H1051" s="27" t="str">
        <f t="shared" si="65"/>
        <v>25-50%</v>
      </c>
      <c r="I1051" s="14" t="str">
        <f>IF(G1051&lt;0.5,"&lt;50%","&gt;=50%")</f>
        <v>&lt;50%</v>
      </c>
      <c r="J1051" s="21">
        <v>4.2</v>
      </c>
      <c r="K1051" s="7">
        <v>33717</v>
      </c>
      <c r="L1051" s="7">
        <f t="shared" si="66"/>
        <v>2</v>
      </c>
      <c r="M1051" s="6" t="s">
        <v>2996</v>
      </c>
      <c r="N1051" s="6" t="s">
        <v>2997</v>
      </c>
      <c r="O1051" s="6" t="s">
        <v>2998</v>
      </c>
      <c r="P1051" s="6" t="s">
        <v>2999</v>
      </c>
      <c r="Q1051" s="6" t="str">
        <f>IFERROR(LEFT(C1051, FIND("|",C1051)-1),C1051)</f>
        <v>Computers&amp;Accessories</v>
      </c>
      <c r="R1051" s="41">
        <f>E1051*K1051</f>
        <v>84225066</v>
      </c>
      <c r="S1051" s="31">
        <f t="shared" si="67"/>
        <v>141611.4</v>
      </c>
      <c r="T1051" s="6" t="str">
        <f>TRIM(RIGHT(C1051,LEN(C1051)-FIND("@",SUBSTITUTE(C1051,"|","@",LEN(C1051)-LEN(SUBSTITUTE(C1051,"|",""))))))</f>
        <v>Keyboard&amp;MouseSets</v>
      </c>
      <c r="U1051" s="33">
        <v>2498</v>
      </c>
    </row>
    <row r="1052" spans="1:21">
      <c r="A1052" s="5" t="s">
        <v>518</v>
      </c>
      <c r="B1052" s="6" t="s">
        <v>519</v>
      </c>
      <c r="C1052" s="6" t="s">
        <v>105</v>
      </c>
      <c r="D1052" s="24">
        <v>18990</v>
      </c>
      <c r="E1052" s="36">
        <v>40990</v>
      </c>
      <c r="F1052" s="36" t="str">
        <f t="shared" si="64"/>
        <v>&gt;500</v>
      </c>
      <c r="G1052" s="27">
        <v>0.54</v>
      </c>
      <c r="H1052" s="27" t="str">
        <f t="shared" si="65"/>
        <v>&gt;50%</v>
      </c>
      <c r="I1052" s="14" t="str">
        <f>IF(G1052&lt;0.5,"&lt;50%","&gt;=50%")</f>
        <v>&gt;=50%</v>
      </c>
      <c r="J1052" s="21">
        <v>4.2</v>
      </c>
      <c r="K1052" s="7">
        <v>6659</v>
      </c>
      <c r="L1052" s="7">
        <f t="shared" si="66"/>
        <v>2</v>
      </c>
      <c r="M1052" s="6" t="s">
        <v>520</v>
      </c>
      <c r="N1052" s="6" t="s">
        <v>521</v>
      </c>
      <c r="O1052" s="6" t="s">
        <v>522</v>
      </c>
      <c r="P1052" s="6" t="s">
        <v>523</v>
      </c>
      <c r="Q1052" s="6" t="str">
        <f>IFERROR(LEFT(C1052, FIND("|",C1052)-1),C1052)</f>
        <v>Electronics</v>
      </c>
      <c r="R1052" s="41">
        <f>E1052*K1052</f>
        <v>272952410</v>
      </c>
      <c r="S1052" s="31">
        <f t="shared" si="67"/>
        <v>27967.800000000003</v>
      </c>
      <c r="T1052" s="6" t="str">
        <f>TRIM(RIGHT(C1052,LEN(C1052)-FIND("@",SUBSTITUTE(C1052,"|","@",LEN(C1052)-LEN(SUBSTITUTE(C1052,"|",""))))))</f>
        <v>SmartTelevisions</v>
      </c>
      <c r="U1052" s="33">
        <v>40990</v>
      </c>
    </row>
    <row r="1053" spans="1:21">
      <c r="A1053" s="5" t="s">
        <v>4649</v>
      </c>
      <c r="B1053" s="6" t="s">
        <v>4650</v>
      </c>
      <c r="C1053" s="6" t="s">
        <v>1762</v>
      </c>
      <c r="D1053" s="24">
        <v>5998</v>
      </c>
      <c r="E1053" s="36">
        <v>7999</v>
      </c>
      <c r="F1053" s="36" t="str">
        <f t="shared" si="64"/>
        <v>&gt;500</v>
      </c>
      <c r="G1053" s="27">
        <v>0.25</v>
      </c>
      <c r="H1053" s="27" t="str">
        <f t="shared" si="65"/>
        <v>25-50%</v>
      </c>
      <c r="I1053" s="14" t="str">
        <f>IF(G1053&lt;0.5,"&lt;50%","&gt;=50%")</f>
        <v>&lt;50%</v>
      </c>
      <c r="J1053" s="21">
        <v>4.2</v>
      </c>
      <c r="K1053" s="7">
        <v>30355</v>
      </c>
      <c r="L1053" s="7">
        <f t="shared" si="66"/>
        <v>2</v>
      </c>
      <c r="M1053" s="6" t="s">
        <v>4651</v>
      </c>
      <c r="N1053" s="6" t="s">
        <v>4652</v>
      </c>
      <c r="O1053" s="6" t="s">
        <v>4653</v>
      </c>
      <c r="P1053" s="6" t="s">
        <v>4654</v>
      </c>
      <c r="Q1053" s="6" t="str">
        <f>IFERROR(LEFT(C1053, FIND("|",C1053)-1),C1053)</f>
        <v>Electronics</v>
      </c>
      <c r="R1053" s="41">
        <f>E1053*K1053</f>
        <v>242809645</v>
      </c>
      <c r="S1053" s="31">
        <f t="shared" si="67"/>
        <v>127491</v>
      </c>
      <c r="T1053" s="6" t="str">
        <f>TRIM(RIGHT(C1053,LEN(C1053)-FIND("@",SUBSTITUTE(C1053,"|","@",LEN(C1053)-LEN(SUBSTITUTE(C1053,"|",""))))))</f>
        <v>SmartWatches</v>
      </c>
      <c r="U1053" s="33">
        <v>7999</v>
      </c>
    </row>
    <row r="1054" spans="1:21">
      <c r="A1054" s="5" t="s">
        <v>4380</v>
      </c>
      <c r="B1054" s="6" t="s">
        <v>4381</v>
      </c>
      <c r="C1054" s="6" t="s">
        <v>3958</v>
      </c>
      <c r="D1054" s="24">
        <v>1709</v>
      </c>
      <c r="E1054" s="36">
        <v>4000</v>
      </c>
      <c r="F1054" s="36" t="str">
        <f t="shared" si="64"/>
        <v>&gt;500</v>
      </c>
      <c r="G1054" s="27">
        <v>0.56999999999999995</v>
      </c>
      <c r="H1054" s="27" t="str">
        <f t="shared" si="65"/>
        <v>&gt;50%</v>
      </c>
      <c r="I1054" s="14" t="str">
        <f>IF(G1054&lt;0.5,"&lt;50%","&gt;=50%")</f>
        <v>&gt;=50%</v>
      </c>
      <c r="J1054" s="21">
        <v>4.4000000000000004</v>
      </c>
      <c r="K1054" s="7">
        <v>3029</v>
      </c>
      <c r="L1054" s="7">
        <f t="shared" si="66"/>
        <v>2</v>
      </c>
      <c r="M1054" s="6" t="s">
        <v>4382</v>
      </c>
      <c r="N1054" s="6" t="s">
        <v>4383</v>
      </c>
      <c r="O1054" s="6" t="s">
        <v>4384</v>
      </c>
      <c r="P1054" s="6" t="s">
        <v>4385</v>
      </c>
      <c r="Q1054" s="6" t="str">
        <f>IFERROR(LEFT(C1054, FIND("|",C1054)-1),C1054)</f>
        <v>Computers&amp;Accessories</v>
      </c>
      <c r="R1054" s="41">
        <f>E1054*K1054</f>
        <v>12116000</v>
      </c>
      <c r="S1054" s="31">
        <f t="shared" si="67"/>
        <v>13327.6</v>
      </c>
      <c r="T1054" s="6" t="str">
        <f>TRIM(RIGHT(C1054,LEN(C1054)-FIND("@",SUBSTITUTE(C1054,"|","@",LEN(C1054)-LEN(SUBSTITUTE(C1054,"|",""))))))</f>
        <v>InternalSolidStateDrives</v>
      </c>
      <c r="U1054" s="33">
        <v>4000</v>
      </c>
    </row>
    <row r="1055" spans="1:21">
      <c r="A1055" s="5" t="s">
        <v>2428</v>
      </c>
      <c r="B1055" s="6" t="s">
        <v>2429</v>
      </c>
      <c r="C1055" s="6" t="s">
        <v>1892</v>
      </c>
      <c r="D1055" s="24">
        <v>199</v>
      </c>
      <c r="E1055" s="36">
        <v>1099</v>
      </c>
      <c r="F1055" s="36" t="str">
        <f t="shared" si="64"/>
        <v>&gt;500</v>
      </c>
      <c r="G1055" s="27">
        <v>0.82</v>
      </c>
      <c r="H1055" s="27" t="str">
        <f t="shared" si="65"/>
        <v>&gt;50%</v>
      </c>
      <c r="I1055" s="14" t="str">
        <f>IF(G1055&lt;0.5,"&lt;50%","&gt;=50%")</f>
        <v>&gt;=50%</v>
      </c>
      <c r="J1055" s="21">
        <v>4</v>
      </c>
      <c r="K1055" s="7">
        <v>3197</v>
      </c>
      <c r="L1055" s="7">
        <f t="shared" si="66"/>
        <v>2</v>
      </c>
      <c r="M1055" s="6" t="s">
        <v>2430</v>
      </c>
      <c r="N1055" s="6" t="s">
        <v>2431</v>
      </c>
      <c r="O1055" s="6" t="s">
        <v>2432</v>
      </c>
      <c r="P1055" s="6" t="s">
        <v>2433</v>
      </c>
      <c r="Q1055" s="6" t="str">
        <f>IFERROR(LEFT(C1055, FIND("|",C1055)-1),C1055)</f>
        <v>Electronics</v>
      </c>
      <c r="R1055" s="41">
        <f>E1055*K1055</f>
        <v>3513503</v>
      </c>
      <c r="S1055" s="31">
        <f t="shared" si="67"/>
        <v>12788</v>
      </c>
      <c r="T1055" s="6" t="str">
        <f>TRIM(RIGHT(C1055,LEN(C1055)-FIND("@",SUBSTITUTE(C1055,"|","@",LEN(C1055)-LEN(SUBSTITUTE(C1055,"|",""))))))</f>
        <v>WallChargers</v>
      </c>
      <c r="U1055" s="33">
        <v>1099</v>
      </c>
    </row>
    <row r="1056" spans="1:21">
      <c r="A1056" s="5" t="s">
        <v>622</v>
      </c>
      <c r="B1056" s="6" t="s">
        <v>623</v>
      </c>
      <c r="C1056" s="6" t="s">
        <v>282</v>
      </c>
      <c r="D1056" s="24">
        <v>399</v>
      </c>
      <c r="E1056" s="36">
        <v>1999</v>
      </c>
      <c r="F1056" s="36" t="str">
        <f t="shared" si="64"/>
        <v>&gt;500</v>
      </c>
      <c r="G1056" s="27">
        <v>0.8</v>
      </c>
      <c r="H1056" s="27" t="str">
        <f t="shared" si="65"/>
        <v>&gt;50%</v>
      </c>
      <c r="I1056" s="14" t="str">
        <f>IF(G1056&lt;0.5,"&lt;50%","&gt;=50%")</f>
        <v>&gt;=50%</v>
      </c>
      <c r="J1056" s="21">
        <v>4.5</v>
      </c>
      <c r="K1056" s="7">
        <v>505</v>
      </c>
      <c r="L1056" s="7">
        <f t="shared" si="66"/>
        <v>1</v>
      </c>
      <c r="M1056" s="6" t="s">
        <v>624</v>
      </c>
      <c r="N1056" s="6" t="s">
        <v>625</v>
      </c>
      <c r="O1056" s="6" t="s">
        <v>626</v>
      </c>
      <c r="P1056" s="6" t="s">
        <v>627</v>
      </c>
      <c r="Q1056" s="6" t="str">
        <f>IFERROR(LEFT(C1056, FIND("|",C1056)-1),C1056)</f>
        <v>Electronics</v>
      </c>
      <c r="R1056" s="41">
        <f>E1056*K1056</f>
        <v>1009495</v>
      </c>
      <c r="S1056" s="31">
        <f t="shared" si="67"/>
        <v>2272.5</v>
      </c>
      <c r="T1056" s="6" t="str">
        <f>TRIM(RIGHT(C1056,LEN(C1056)-FIND("@",SUBSTITUTE(C1056,"|","@",LEN(C1056)-LEN(SUBSTITUTE(C1056,"|",""))))))</f>
        <v>RemoteControls</v>
      </c>
      <c r="U1056" s="33">
        <v>1999</v>
      </c>
    </row>
    <row r="1057" spans="1:21">
      <c r="A1057" s="5" t="s">
        <v>1932</v>
      </c>
      <c r="B1057" s="6" t="s">
        <v>1933</v>
      </c>
      <c r="C1057" s="6" t="s">
        <v>1788</v>
      </c>
      <c r="D1057" s="24">
        <v>16999</v>
      </c>
      <c r="E1057" s="36">
        <v>24999</v>
      </c>
      <c r="F1057" s="36" t="str">
        <f t="shared" si="64"/>
        <v>&gt;500</v>
      </c>
      <c r="G1057" s="27">
        <v>0.32</v>
      </c>
      <c r="H1057" s="27" t="str">
        <f t="shared" si="65"/>
        <v>25-50%</v>
      </c>
      <c r="I1057" s="14" t="str">
        <f>IF(G1057&lt;0.5,"&lt;50%","&gt;=50%")</f>
        <v>&lt;50%</v>
      </c>
      <c r="J1057" s="21">
        <v>4.0999999999999996</v>
      </c>
      <c r="K1057" s="7">
        <v>22318</v>
      </c>
      <c r="L1057" s="7">
        <f t="shared" si="66"/>
        <v>2</v>
      </c>
      <c r="M1057" s="6" t="s">
        <v>1934</v>
      </c>
      <c r="N1057" s="6" t="s">
        <v>1912</v>
      </c>
      <c r="O1057" s="6" t="s">
        <v>1913</v>
      </c>
      <c r="P1057" s="6" t="s">
        <v>1914</v>
      </c>
      <c r="Q1057" s="6" t="str">
        <f>IFERROR(LEFT(C1057, FIND("|",C1057)-1),C1057)</f>
        <v>Electronics</v>
      </c>
      <c r="R1057" s="41">
        <f>E1057*K1057</f>
        <v>557927682</v>
      </c>
      <c r="S1057" s="31">
        <f t="shared" si="67"/>
        <v>91503.799999999988</v>
      </c>
      <c r="T1057" s="6" t="str">
        <f>TRIM(RIGHT(C1057,LEN(C1057)-FIND("@",SUBSTITUTE(C1057,"|","@",LEN(C1057)-LEN(SUBSTITUTE(C1057,"|",""))))))</f>
        <v>Smartphones</v>
      </c>
      <c r="U1057" s="33">
        <v>24999</v>
      </c>
    </row>
    <row r="1058" spans="1:21">
      <c r="A1058" s="5" t="s">
        <v>1909</v>
      </c>
      <c r="B1058" s="6" t="s">
        <v>1910</v>
      </c>
      <c r="C1058" s="6" t="s">
        <v>1788</v>
      </c>
      <c r="D1058" s="24">
        <v>18499</v>
      </c>
      <c r="E1058" s="36">
        <v>25999</v>
      </c>
      <c r="F1058" s="36" t="str">
        <f t="shared" si="64"/>
        <v>&gt;500</v>
      </c>
      <c r="G1058" s="27">
        <v>0.28999999999999998</v>
      </c>
      <c r="H1058" s="27" t="str">
        <f t="shared" si="65"/>
        <v>25-50%</v>
      </c>
      <c r="I1058" s="14" t="str">
        <f>IF(G1058&lt;0.5,"&lt;50%","&gt;=50%")</f>
        <v>&lt;50%</v>
      </c>
      <c r="J1058" s="21">
        <v>4.0999999999999996</v>
      </c>
      <c r="K1058" s="7">
        <v>22318</v>
      </c>
      <c r="L1058" s="7">
        <f t="shared" si="66"/>
        <v>2</v>
      </c>
      <c r="M1058" s="6" t="s">
        <v>1911</v>
      </c>
      <c r="N1058" s="6" t="s">
        <v>1912</v>
      </c>
      <c r="O1058" s="6" t="s">
        <v>1913</v>
      </c>
      <c r="P1058" s="6" t="s">
        <v>1914</v>
      </c>
      <c r="Q1058" s="6" t="str">
        <f>IFERROR(LEFT(C1058, FIND("|",C1058)-1),C1058)</f>
        <v>Electronics</v>
      </c>
      <c r="R1058" s="41">
        <f>E1058*K1058</f>
        <v>580245682</v>
      </c>
      <c r="S1058" s="31">
        <f t="shared" si="67"/>
        <v>91503.799999999988</v>
      </c>
      <c r="T1058" s="6" t="str">
        <f>TRIM(RIGHT(C1058,LEN(C1058)-FIND("@",SUBSTITUTE(C1058,"|","@",LEN(C1058)-LEN(SUBSTITUTE(C1058,"|",""))))))</f>
        <v>Smartphones</v>
      </c>
      <c r="U1058" s="33">
        <v>25999</v>
      </c>
    </row>
    <row r="1059" spans="1:21">
      <c r="A1059" s="5" t="s">
        <v>1522</v>
      </c>
      <c r="B1059" s="6" t="s">
        <v>455</v>
      </c>
      <c r="C1059" s="6" t="s">
        <v>282</v>
      </c>
      <c r="D1059" s="24">
        <v>1289</v>
      </c>
      <c r="E1059" s="36">
        <v>2499</v>
      </c>
      <c r="F1059" s="36" t="str">
        <f t="shared" si="64"/>
        <v>&gt;500</v>
      </c>
      <c r="G1059" s="27">
        <v>0.48</v>
      </c>
      <c r="H1059" s="27" t="str">
        <f t="shared" si="65"/>
        <v>25-50%</v>
      </c>
      <c r="I1059" s="14" t="str">
        <f>IF(G1059&lt;0.5,"&lt;50%","&gt;=50%")</f>
        <v>&lt;50%</v>
      </c>
      <c r="J1059" s="21">
        <v>3.3</v>
      </c>
      <c r="K1059" s="7">
        <v>73</v>
      </c>
      <c r="L1059" s="7">
        <f t="shared" si="66"/>
        <v>1</v>
      </c>
      <c r="M1059" s="6" t="s">
        <v>1523</v>
      </c>
      <c r="N1059" s="6" t="s">
        <v>1524</v>
      </c>
      <c r="O1059" s="6" t="s">
        <v>1525</v>
      </c>
      <c r="P1059" s="6" t="s">
        <v>1526</v>
      </c>
      <c r="Q1059" s="6" t="str">
        <f>IFERROR(LEFT(C1059, FIND("|",C1059)-1),C1059)</f>
        <v>Electronics</v>
      </c>
      <c r="R1059" s="41">
        <f>E1059*K1059</f>
        <v>182427</v>
      </c>
      <c r="S1059" s="31">
        <f t="shared" si="67"/>
        <v>240.89999999999998</v>
      </c>
      <c r="T1059" s="6" t="str">
        <f>TRIM(RIGHT(C1059,LEN(C1059)-FIND("@",SUBSTITUTE(C1059,"|","@",LEN(C1059)-LEN(SUBSTITUTE(C1059,"|",""))))))</f>
        <v>RemoteControls</v>
      </c>
      <c r="U1059" s="33">
        <v>2499</v>
      </c>
    </row>
    <row r="1060" spans="1:21">
      <c r="A1060" s="5" t="s">
        <v>1826</v>
      </c>
      <c r="B1060" s="6" t="s">
        <v>1827</v>
      </c>
      <c r="C1060" s="6" t="s">
        <v>1762</v>
      </c>
      <c r="D1060" s="24">
        <v>1499</v>
      </c>
      <c r="E1060" s="36">
        <v>6990</v>
      </c>
      <c r="F1060" s="36" t="str">
        <f t="shared" si="64"/>
        <v>&gt;500</v>
      </c>
      <c r="G1060" s="27">
        <v>0.79</v>
      </c>
      <c r="H1060" s="27" t="str">
        <f t="shared" si="65"/>
        <v>&gt;50%</v>
      </c>
      <c r="I1060" s="14" t="str">
        <f>IF(G1060&lt;0.5,"&lt;50%","&gt;=50%")</f>
        <v>&gt;=50%</v>
      </c>
      <c r="J1060" s="21">
        <v>3.9</v>
      </c>
      <c r="K1060" s="7">
        <v>21796</v>
      </c>
      <c r="L1060" s="7">
        <f t="shared" si="66"/>
        <v>2</v>
      </c>
      <c r="M1060" s="6" t="s">
        <v>1828</v>
      </c>
      <c r="N1060" s="6" t="s">
        <v>1829</v>
      </c>
      <c r="O1060" s="6" t="s">
        <v>1830</v>
      </c>
      <c r="P1060" s="6" t="s">
        <v>1831</v>
      </c>
      <c r="Q1060" s="6" t="str">
        <f>IFERROR(LEFT(C1060, FIND("|",C1060)-1),C1060)</f>
        <v>Electronics</v>
      </c>
      <c r="R1060" s="41">
        <f>E1060*K1060</f>
        <v>152354040</v>
      </c>
      <c r="S1060" s="31">
        <f t="shared" si="67"/>
        <v>85004.4</v>
      </c>
      <c r="T1060" s="6" t="str">
        <f>TRIM(RIGHT(C1060,LEN(C1060)-FIND("@",SUBSTITUTE(C1060,"|","@",LEN(C1060)-LEN(SUBSTITUTE(C1060,"|",""))))))</f>
        <v>SmartWatches</v>
      </c>
      <c r="U1060" s="33">
        <v>6990</v>
      </c>
    </row>
    <row r="1061" spans="1:21">
      <c r="A1061" s="5" t="s">
        <v>2440</v>
      </c>
      <c r="B1061" s="6" t="s">
        <v>2441</v>
      </c>
      <c r="C1061" s="6" t="s">
        <v>1762</v>
      </c>
      <c r="D1061" s="24">
        <v>1499</v>
      </c>
      <c r="E1061" s="36">
        <v>6990</v>
      </c>
      <c r="F1061" s="36" t="str">
        <f t="shared" si="64"/>
        <v>&gt;500</v>
      </c>
      <c r="G1061" s="27">
        <v>0.79</v>
      </c>
      <c r="H1061" s="27" t="str">
        <f t="shared" si="65"/>
        <v>&gt;50%</v>
      </c>
      <c r="I1061" s="14" t="str">
        <f>IF(G1061&lt;0.5,"&lt;50%","&gt;=50%")</f>
        <v>&gt;=50%</v>
      </c>
      <c r="J1061" s="21">
        <v>3.9</v>
      </c>
      <c r="K1061" s="7">
        <v>21796</v>
      </c>
      <c r="L1061" s="7">
        <f t="shared" si="66"/>
        <v>2</v>
      </c>
      <c r="M1061" s="6" t="s">
        <v>1828</v>
      </c>
      <c r="N1061" s="6" t="s">
        <v>1829</v>
      </c>
      <c r="O1061" s="6" t="s">
        <v>1830</v>
      </c>
      <c r="P1061" s="6" t="s">
        <v>1831</v>
      </c>
      <c r="Q1061" s="6" t="str">
        <f>IFERROR(LEFT(C1061, FIND("|",C1061)-1),C1061)</f>
        <v>Electronics</v>
      </c>
      <c r="R1061" s="41">
        <f>E1061*K1061</f>
        <v>152354040</v>
      </c>
      <c r="S1061" s="31">
        <f t="shared" si="67"/>
        <v>85004.4</v>
      </c>
      <c r="T1061" s="6" t="str">
        <f>TRIM(RIGHT(C1061,LEN(C1061)-FIND("@",SUBSTITUTE(C1061,"|","@",LEN(C1061)-LEN(SUBSTITUTE(C1061,"|",""))))))</f>
        <v>SmartWatches</v>
      </c>
      <c r="U1061" s="33">
        <v>6990</v>
      </c>
    </row>
    <row r="1062" spans="1:21">
      <c r="A1062" s="5" t="s">
        <v>2279</v>
      </c>
      <c r="B1062" s="6" t="s">
        <v>2280</v>
      </c>
      <c r="C1062" s="6" t="s">
        <v>1762</v>
      </c>
      <c r="D1062" s="24">
        <v>1499</v>
      </c>
      <c r="E1062" s="36">
        <v>6990</v>
      </c>
      <c r="F1062" s="36" t="str">
        <f t="shared" si="64"/>
        <v>&gt;500</v>
      </c>
      <c r="G1062" s="27">
        <v>0.79</v>
      </c>
      <c r="H1062" s="27" t="str">
        <f t="shared" si="65"/>
        <v>&gt;50%</v>
      </c>
      <c r="I1062" s="14" t="str">
        <f>IF(G1062&lt;0.5,"&lt;50%","&gt;=50%")</f>
        <v>&gt;=50%</v>
      </c>
      <c r="J1062" s="21">
        <v>3.9</v>
      </c>
      <c r="K1062" s="7">
        <v>21796</v>
      </c>
      <c r="L1062" s="7">
        <f t="shared" si="66"/>
        <v>2</v>
      </c>
      <c r="M1062" s="6" t="s">
        <v>1828</v>
      </c>
      <c r="N1062" s="6" t="s">
        <v>1829</v>
      </c>
      <c r="O1062" s="6" t="s">
        <v>1830</v>
      </c>
      <c r="P1062" s="6" t="s">
        <v>1831</v>
      </c>
      <c r="Q1062" s="6" t="str">
        <f>IFERROR(LEFT(C1062, FIND("|",C1062)-1),C1062)</f>
        <v>Electronics</v>
      </c>
      <c r="R1062" s="41">
        <f>E1062*K1062</f>
        <v>152354040</v>
      </c>
      <c r="S1062" s="31">
        <f t="shared" si="67"/>
        <v>85004.4</v>
      </c>
      <c r="T1062" s="6" t="str">
        <f>TRIM(RIGHT(C1062,LEN(C1062)-FIND("@",SUBSTITUTE(C1062,"|","@",LEN(C1062)-LEN(SUBSTITUTE(C1062,"|",""))))))</f>
        <v>SmartWatches</v>
      </c>
      <c r="U1062" s="33">
        <v>6990</v>
      </c>
    </row>
    <row r="1063" spans="1:21">
      <c r="A1063" s="5" t="s">
        <v>2127</v>
      </c>
      <c r="B1063" s="6" t="s">
        <v>2128</v>
      </c>
      <c r="C1063" s="6" t="s">
        <v>1821</v>
      </c>
      <c r="D1063" s="24">
        <v>1299</v>
      </c>
      <c r="E1063" s="36">
        <v>1599</v>
      </c>
      <c r="F1063" s="36" t="str">
        <f t="shared" si="64"/>
        <v>&gt;500</v>
      </c>
      <c r="G1063" s="27">
        <v>0.19</v>
      </c>
      <c r="H1063" s="27" t="str">
        <f t="shared" si="65"/>
        <v>10-25%</v>
      </c>
      <c r="I1063" s="14" t="str">
        <f>IF(G1063&lt;0.5,"&lt;50%","&gt;=50%")</f>
        <v>&lt;50%</v>
      </c>
      <c r="J1063" s="21">
        <v>4</v>
      </c>
      <c r="K1063" s="7">
        <v>128311</v>
      </c>
      <c r="L1063" s="7">
        <f t="shared" si="66"/>
        <v>2</v>
      </c>
      <c r="M1063" s="6" t="s">
        <v>1822</v>
      </c>
      <c r="N1063" s="6" t="s">
        <v>1823</v>
      </c>
      <c r="O1063" s="6" t="s">
        <v>1824</v>
      </c>
      <c r="P1063" s="6" t="s">
        <v>1825</v>
      </c>
      <c r="Q1063" s="6" t="str">
        <f>IFERROR(LEFT(C1063, FIND("|",C1063)-1),C1063)</f>
        <v>Electronics</v>
      </c>
      <c r="R1063" s="41">
        <f>E1063*K1063</f>
        <v>205169289</v>
      </c>
      <c r="S1063" s="31">
        <f t="shared" si="67"/>
        <v>513244</v>
      </c>
      <c r="T1063" s="6" t="str">
        <f>TRIM(RIGHT(C1063,LEN(C1063)-FIND("@",SUBSTITUTE(C1063,"|","@",LEN(C1063)-LEN(SUBSTITUTE(C1063,"|",""))))))</f>
        <v>BasicMobiles</v>
      </c>
      <c r="U1063" s="33">
        <v>1599</v>
      </c>
    </row>
    <row r="1064" spans="1:21">
      <c r="A1064" s="5" t="s">
        <v>1819</v>
      </c>
      <c r="B1064" s="6" t="s">
        <v>1820</v>
      </c>
      <c r="C1064" s="6" t="s">
        <v>1821</v>
      </c>
      <c r="D1064" s="24">
        <v>1299</v>
      </c>
      <c r="E1064" s="36">
        <v>1599</v>
      </c>
      <c r="F1064" s="36" t="str">
        <f t="shared" si="64"/>
        <v>&gt;500</v>
      </c>
      <c r="G1064" s="27">
        <v>0.19</v>
      </c>
      <c r="H1064" s="27" t="str">
        <f t="shared" si="65"/>
        <v>10-25%</v>
      </c>
      <c r="I1064" s="14" t="str">
        <f>IF(G1064&lt;0.5,"&lt;50%","&gt;=50%")</f>
        <v>&lt;50%</v>
      </c>
      <c r="J1064" s="21">
        <v>4</v>
      </c>
      <c r="K1064" s="7">
        <v>128311</v>
      </c>
      <c r="L1064" s="7">
        <f t="shared" si="66"/>
        <v>2</v>
      </c>
      <c r="M1064" s="6" t="s">
        <v>1822</v>
      </c>
      <c r="N1064" s="6" t="s">
        <v>1823</v>
      </c>
      <c r="O1064" s="6" t="s">
        <v>1824</v>
      </c>
      <c r="P1064" s="6" t="s">
        <v>1825</v>
      </c>
      <c r="Q1064" s="6" t="str">
        <f>IFERROR(LEFT(C1064, FIND("|",C1064)-1),C1064)</f>
        <v>Electronics</v>
      </c>
      <c r="R1064" s="41">
        <f>E1064*K1064</f>
        <v>205169289</v>
      </c>
      <c r="S1064" s="31">
        <f t="shared" si="67"/>
        <v>513244</v>
      </c>
      <c r="T1064" s="6" t="str">
        <f>TRIM(RIGHT(C1064,LEN(C1064)-FIND("@",SUBSTITUTE(C1064,"|","@",LEN(C1064)-LEN(SUBSTITUTE(C1064,"|",""))))))</f>
        <v>BasicMobiles</v>
      </c>
      <c r="U1064" s="33">
        <v>1599</v>
      </c>
    </row>
    <row r="1065" spans="1:21">
      <c r="A1065" s="5" t="s">
        <v>4116</v>
      </c>
      <c r="B1065" s="6" t="s">
        <v>4117</v>
      </c>
      <c r="C1065" s="6" t="s">
        <v>2862</v>
      </c>
      <c r="D1065" s="24">
        <v>469</v>
      </c>
      <c r="E1065" s="36">
        <v>1499</v>
      </c>
      <c r="F1065" s="36" t="str">
        <f t="shared" si="64"/>
        <v>&gt;500</v>
      </c>
      <c r="G1065" s="27">
        <v>0.69</v>
      </c>
      <c r="H1065" s="27" t="str">
        <f t="shared" si="65"/>
        <v>&gt;50%</v>
      </c>
      <c r="I1065" s="14" t="str">
        <f>IF(G1065&lt;0.5,"&lt;50%","&gt;=50%")</f>
        <v>&gt;=50%</v>
      </c>
      <c r="J1065" s="21">
        <v>4.0999999999999996</v>
      </c>
      <c r="K1065" s="7">
        <v>352</v>
      </c>
      <c r="L1065" s="7">
        <f t="shared" si="66"/>
        <v>1</v>
      </c>
      <c r="M1065" s="6" t="s">
        <v>4118</v>
      </c>
      <c r="N1065" s="6" t="s">
        <v>4119</v>
      </c>
      <c r="O1065" s="6" t="s">
        <v>4120</v>
      </c>
      <c r="P1065" s="6" t="s">
        <v>4121</v>
      </c>
      <c r="Q1065" s="6" t="str">
        <f>IFERROR(LEFT(C1065, FIND("|",C1065)-1),C1065)</f>
        <v>Computers&amp;Accessories</v>
      </c>
      <c r="R1065" s="41">
        <f>E1065*K1065</f>
        <v>527648</v>
      </c>
      <c r="S1065" s="31">
        <f t="shared" si="67"/>
        <v>1443.1999999999998</v>
      </c>
      <c r="T1065" s="6" t="str">
        <f>TRIM(RIGHT(C1065,LEN(C1065)-FIND("@",SUBSTITUTE(C1065,"|","@",LEN(C1065)-LEN(SUBSTITUTE(C1065,"|",""))))))</f>
        <v>GraphicTablets</v>
      </c>
      <c r="U1065" s="33">
        <v>1499</v>
      </c>
    </row>
    <row r="1066" spans="1:21">
      <c r="A1066" s="5" t="s">
        <v>484</v>
      </c>
      <c r="B1066" s="6" t="s">
        <v>485</v>
      </c>
      <c r="C1066" s="6" t="s">
        <v>105</v>
      </c>
      <c r="D1066" s="24">
        <v>29999</v>
      </c>
      <c r="E1066" s="36">
        <v>39999</v>
      </c>
      <c r="F1066" s="36" t="str">
        <f t="shared" si="64"/>
        <v>&gt;500</v>
      </c>
      <c r="G1066" s="27">
        <v>0.25</v>
      </c>
      <c r="H1066" s="27" t="str">
        <f t="shared" si="65"/>
        <v>25-50%</v>
      </c>
      <c r="I1066" s="14" t="str">
        <f>IF(G1066&lt;0.5,"&lt;50%","&gt;=50%")</f>
        <v>&lt;50%</v>
      </c>
      <c r="J1066" s="21">
        <v>4.2</v>
      </c>
      <c r="K1066" s="7">
        <v>7298</v>
      </c>
      <c r="L1066" s="7">
        <f t="shared" si="66"/>
        <v>2</v>
      </c>
      <c r="M1066" s="6" t="s">
        <v>486</v>
      </c>
      <c r="N1066" s="6" t="s">
        <v>232</v>
      </c>
      <c r="O1066" s="6" t="s">
        <v>233</v>
      </c>
      <c r="P1066" s="6" t="s">
        <v>234</v>
      </c>
      <c r="Q1066" s="6" t="str">
        <f>IFERROR(LEFT(C1066, FIND("|",C1066)-1),C1066)</f>
        <v>Electronics</v>
      </c>
      <c r="R1066" s="41">
        <f>E1066*K1066</f>
        <v>291912702</v>
      </c>
      <c r="S1066" s="31">
        <f t="shared" si="67"/>
        <v>30651.600000000002</v>
      </c>
      <c r="T1066" s="6" t="str">
        <f>TRIM(RIGHT(C1066,LEN(C1066)-FIND("@",SUBSTITUTE(C1066,"|","@",LEN(C1066)-LEN(SUBSTITUTE(C1066,"|",""))))))</f>
        <v>SmartTelevisions</v>
      </c>
      <c r="U1066" s="33">
        <v>39999</v>
      </c>
    </row>
    <row r="1067" spans="1:21">
      <c r="A1067" s="5" t="s">
        <v>2790</v>
      </c>
      <c r="B1067" s="6" t="s">
        <v>2791</v>
      </c>
      <c r="C1067" s="6" t="s">
        <v>1892</v>
      </c>
      <c r="D1067" s="24">
        <v>219</v>
      </c>
      <c r="E1067" s="36">
        <v>499</v>
      </c>
      <c r="F1067" s="36" t="str">
        <f t="shared" si="64"/>
        <v>200-500</v>
      </c>
      <c r="G1067" s="27">
        <v>0.56000000000000005</v>
      </c>
      <c r="H1067" s="27" t="str">
        <f t="shared" si="65"/>
        <v>&gt;50%</v>
      </c>
      <c r="I1067" s="14" t="str">
        <f>IF(G1067&lt;0.5,"&lt;50%","&gt;=50%")</f>
        <v>&gt;=50%</v>
      </c>
      <c r="J1067" s="21">
        <v>4.4000000000000004</v>
      </c>
      <c r="K1067" s="7">
        <v>14</v>
      </c>
      <c r="L1067" s="7">
        <f t="shared" si="66"/>
        <v>1</v>
      </c>
      <c r="M1067" s="6" t="s">
        <v>2792</v>
      </c>
      <c r="N1067" s="6" t="s">
        <v>2793</v>
      </c>
      <c r="O1067" s="6" t="s">
        <v>2794</v>
      </c>
      <c r="P1067" s="6" t="s">
        <v>2795</v>
      </c>
      <c r="Q1067" s="6" t="str">
        <f>IFERROR(LEFT(C1067, FIND("|",C1067)-1),C1067)</f>
        <v>Electronics</v>
      </c>
      <c r="R1067" s="41">
        <f>E1067*K1067</f>
        <v>6986</v>
      </c>
      <c r="S1067" s="31">
        <f t="shared" si="67"/>
        <v>61.600000000000009</v>
      </c>
      <c r="T1067" s="6" t="str">
        <f>TRIM(RIGHT(C1067,LEN(C1067)-FIND("@",SUBSTITUTE(C1067,"|","@",LEN(C1067)-LEN(SUBSTITUTE(C1067,"|",""))))))</f>
        <v>WallChargers</v>
      </c>
      <c r="U1067" s="33">
        <v>499</v>
      </c>
    </row>
    <row r="1068" spans="1:21">
      <c r="A1068" s="5" t="s">
        <v>6423</v>
      </c>
      <c r="B1068" s="6" t="s">
        <v>6424</v>
      </c>
      <c r="C1068" s="6" t="s">
        <v>5160</v>
      </c>
      <c r="D1068" s="24">
        <v>1349</v>
      </c>
      <c r="E1068" s="36">
        <v>1850</v>
      </c>
      <c r="F1068" s="36" t="str">
        <f t="shared" si="64"/>
        <v>&gt;500</v>
      </c>
      <c r="G1068" s="27">
        <v>0.27</v>
      </c>
      <c r="H1068" s="27" t="str">
        <f t="shared" si="65"/>
        <v>25-50%</v>
      </c>
      <c r="I1068" s="14" t="str">
        <f>IF(G1068&lt;0.5,"&lt;50%","&gt;=50%")</f>
        <v>&lt;50%</v>
      </c>
      <c r="J1068" s="21">
        <v>4.4000000000000004</v>
      </c>
      <c r="K1068" s="7">
        <v>638</v>
      </c>
      <c r="L1068" s="7">
        <f t="shared" si="66"/>
        <v>1</v>
      </c>
      <c r="M1068" s="6" t="s">
        <v>6425</v>
      </c>
      <c r="N1068" s="6" t="s">
        <v>6426</v>
      </c>
      <c r="O1068" s="6" t="s">
        <v>6427</v>
      </c>
      <c r="P1068" s="6" t="s">
        <v>6428</v>
      </c>
      <c r="Q1068" s="6" t="str">
        <f>IFERROR(LEFT(C1068, FIND("|",C1068)-1),C1068)</f>
        <v>Home&amp;Kitchen</v>
      </c>
      <c r="R1068" s="41">
        <f>E1068*K1068</f>
        <v>1180300</v>
      </c>
      <c r="S1068" s="31">
        <f t="shared" si="67"/>
        <v>2807.2000000000003</v>
      </c>
      <c r="T1068" s="6" t="str">
        <f>TRIM(RIGHT(C1068,LEN(C1068)-FIND("@",SUBSTITUTE(C1068,"|","@",LEN(C1068)-LEN(SUBSTITUTE(C1068,"|",""))))))</f>
        <v>Kettle&amp;ToasterSets</v>
      </c>
      <c r="U1068" s="33">
        <v>1850</v>
      </c>
    </row>
    <row r="1069" spans="1:21">
      <c r="A1069" s="5" t="s">
        <v>1464</v>
      </c>
      <c r="B1069" s="6" t="s">
        <v>1465</v>
      </c>
      <c r="C1069" s="6" t="s">
        <v>13</v>
      </c>
      <c r="D1069" s="24">
        <v>119</v>
      </c>
      <c r="E1069" s="36">
        <v>299</v>
      </c>
      <c r="F1069" s="36" t="str">
        <f t="shared" si="64"/>
        <v>200-500</v>
      </c>
      <c r="G1069" s="27">
        <v>0.6</v>
      </c>
      <c r="H1069" s="27" t="str">
        <f t="shared" si="65"/>
        <v>&gt;50%</v>
      </c>
      <c r="I1069" s="14" t="str">
        <f>IF(G1069&lt;0.5,"&lt;50%","&gt;=50%")</f>
        <v>&gt;=50%</v>
      </c>
      <c r="J1069" s="21">
        <v>3.8</v>
      </c>
      <c r="K1069" s="7">
        <v>51</v>
      </c>
      <c r="L1069" s="7">
        <f t="shared" si="66"/>
        <v>1</v>
      </c>
      <c r="M1069" s="6" t="s">
        <v>1466</v>
      </c>
      <c r="N1069" s="6" t="s">
        <v>1467</v>
      </c>
      <c r="O1069" s="6" t="s">
        <v>1468</v>
      </c>
      <c r="P1069" s="6" t="s">
        <v>1469</v>
      </c>
      <c r="Q1069" s="6" t="str">
        <f>IFERROR(LEFT(C1069, FIND("|",C1069)-1),C1069)</f>
        <v>Computers&amp;Accessories</v>
      </c>
      <c r="R1069" s="41">
        <f>E1069*K1069</f>
        <v>15249</v>
      </c>
      <c r="S1069" s="31">
        <f t="shared" si="67"/>
        <v>193.79999999999998</v>
      </c>
      <c r="T1069" s="6" t="str">
        <f>TRIM(RIGHT(C1069,LEN(C1069)-FIND("@",SUBSTITUTE(C1069,"|","@",LEN(C1069)-LEN(SUBSTITUTE(C1069,"|",""))))))</f>
        <v>USBCables</v>
      </c>
      <c r="U1069" s="33">
        <v>299</v>
      </c>
    </row>
    <row r="1070" spans="1:21">
      <c r="A1070" s="5" t="s">
        <v>5539</v>
      </c>
      <c r="B1070" s="6" t="s">
        <v>5540</v>
      </c>
      <c r="C1070" s="6" t="s">
        <v>5541</v>
      </c>
      <c r="D1070" s="24">
        <v>4789</v>
      </c>
      <c r="E1070" s="36">
        <v>8990</v>
      </c>
      <c r="F1070" s="36" t="str">
        <f t="shared" si="64"/>
        <v>&gt;500</v>
      </c>
      <c r="G1070" s="27">
        <v>0.47</v>
      </c>
      <c r="H1070" s="27" t="str">
        <f t="shared" si="65"/>
        <v>25-50%</v>
      </c>
      <c r="I1070" s="14" t="str">
        <f>IF(G1070&lt;0.5,"&lt;50%","&gt;=50%")</f>
        <v>&lt;50%</v>
      </c>
      <c r="J1070" s="21">
        <v>4.3</v>
      </c>
      <c r="K1070" s="7">
        <v>1017</v>
      </c>
      <c r="L1070" s="7">
        <f t="shared" si="66"/>
        <v>2</v>
      </c>
      <c r="M1070" s="6" t="s">
        <v>5542</v>
      </c>
      <c r="N1070" s="6" t="s">
        <v>5543</v>
      </c>
      <c r="O1070" s="6" t="s">
        <v>5544</v>
      </c>
      <c r="P1070" s="6" t="s">
        <v>5545</v>
      </c>
      <c r="Q1070" s="6" t="str">
        <f>IFERROR(LEFT(C1070, FIND("|",C1070)-1),C1070)</f>
        <v>Home&amp;Kitchen</v>
      </c>
      <c r="R1070" s="41">
        <f>E1070*K1070</f>
        <v>9142830</v>
      </c>
      <c r="S1070" s="31">
        <f t="shared" si="67"/>
        <v>4373.0999999999995</v>
      </c>
      <c r="T1070" s="6" t="str">
        <f>TRIM(RIGHT(C1070,LEN(C1070)-FIND("@",SUBSTITUTE(C1070,"|","@",LEN(C1070)-LEN(SUBSTITUTE(C1070,"|",""))))))</f>
        <v>PressureWashers,Steam&amp;WindowCleaners</v>
      </c>
      <c r="U1070" s="33">
        <v>8990</v>
      </c>
    </row>
    <row r="1071" spans="1:21">
      <c r="A1071" s="5" t="s">
        <v>6806</v>
      </c>
      <c r="B1071" s="6" t="s">
        <v>6807</v>
      </c>
      <c r="C1071" s="6" t="s">
        <v>6516</v>
      </c>
      <c r="D1071" s="24">
        <v>2399</v>
      </c>
      <c r="E1071" s="36">
        <v>4200</v>
      </c>
      <c r="F1071" s="36" t="str">
        <f t="shared" si="64"/>
        <v>&gt;500</v>
      </c>
      <c r="G1071" s="27">
        <v>0.43</v>
      </c>
      <c r="H1071" s="27" t="str">
        <f t="shared" si="65"/>
        <v>25-50%</v>
      </c>
      <c r="I1071" s="14" t="str">
        <f>IF(G1071&lt;0.5,"&lt;50%","&gt;=50%")</f>
        <v>&lt;50%</v>
      </c>
      <c r="J1071" s="21">
        <v>3.8</v>
      </c>
      <c r="K1071" s="7">
        <v>397</v>
      </c>
      <c r="L1071" s="7">
        <f t="shared" si="66"/>
        <v>1</v>
      </c>
      <c r="M1071" s="6" t="s">
        <v>6808</v>
      </c>
      <c r="N1071" s="6" t="s">
        <v>6809</v>
      </c>
      <c r="O1071" s="6" t="s">
        <v>6810</v>
      </c>
      <c r="P1071" s="6" t="s">
        <v>6811</v>
      </c>
      <c r="Q1071" s="6" t="str">
        <f>IFERROR(LEFT(C1071, FIND("|",C1071)-1),C1071)</f>
        <v>Home&amp;Kitchen</v>
      </c>
      <c r="R1071" s="41">
        <f>E1071*K1071</f>
        <v>1667400</v>
      </c>
      <c r="S1071" s="31">
        <f t="shared" si="67"/>
        <v>1508.6</v>
      </c>
      <c r="T1071" s="6" t="str">
        <f>TRIM(RIGHT(C1071,LEN(C1071)-FIND("@",SUBSTITUTE(C1071,"|","@",LEN(C1071)-LEN(SUBSTITUTE(C1071,"|",""))))))</f>
        <v>TableFans</v>
      </c>
      <c r="U1071" s="33">
        <v>4200</v>
      </c>
    </row>
    <row r="1072" spans="1:21">
      <c r="A1072" s="5" t="s">
        <v>7078</v>
      </c>
      <c r="B1072" s="6" t="s">
        <v>7079</v>
      </c>
      <c r="C1072" s="6" t="s">
        <v>5088</v>
      </c>
      <c r="D1072" s="24">
        <v>697</v>
      </c>
      <c r="E1072" s="36">
        <v>1499</v>
      </c>
      <c r="F1072" s="36" t="str">
        <f t="shared" si="64"/>
        <v>&gt;500</v>
      </c>
      <c r="G1072" s="27">
        <v>0.54</v>
      </c>
      <c r="H1072" s="27" t="str">
        <f t="shared" si="65"/>
        <v>&gt;50%</v>
      </c>
      <c r="I1072" s="14" t="str">
        <f>IF(G1072&lt;0.5,"&lt;50%","&gt;=50%")</f>
        <v>&gt;=50%</v>
      </c>
      <c r="J1072" s="21">
        <v>3.8</v>
      </c>
      <c r="K1072" s="7">
        <v>144</v>
      </c>
      <c r="L1072" s="7">
        <f t="shared" si="66"/>
        <v>1</v>
      </c>
      <c r="M1072" s="6" t="s">
        <v>7080</v>
      </c>
      <c r="N1072" s="6" t="s">
        <v>7081</v>
      </c>
      <c r="O1072" s="6" t="s">
        <v>7082</v>
      </c>
      <c r="P1072" s="6" t="s">
        <v>7083</v>
      </c>
      <c r="Q1072" s="6" t="str">
        <f>IFERROR(LEFT(C1072, FIND("|",C1072)-1),C1072)</f>
        <v>Home&amp;Kitchen</v>
      </c>
      <c r="R1072" s="41">
        <f>E1072*K1072</f>
        <v>215856</v>
      </c>
      <c r="S1072" s="31">
        <f t="shared" si="67"/>
        <v>547.19999999999993</v>
      </c>
      <c r="T1072" s="6" t="str">
        <f>TRIM(RIGHT(C1072,LEN(C1072)-FIND("@",SUBSTITUTE(C1072,"|","@",LEN(C1072)-LEN(SUBSTITUTE(C1072,"|",""))))))</f>
        <v>InductionCooktop</v>
      </c>
      <c r="U1072" s="33">
        <v>1499</v>
      </c>
    </row>
    <row r="1073" spans="1:21">
      <c r="A1073" s="5" t="s">
        <v>512</v>
      </c>
      <c r="B1073" s="6" t="s">
        <v>513</v>
      </c>
      <c r="C1073" s="6" t="s">
        <v>13</v>
      </c>
      <c r="D1073" s="24">
        <v>199</v>
      </c>
      <c r="E1073" s="36">
        <v>999</v>
      </c>
      <c r="F1073" s="36" t="str">
        <f t="shared" si="64"/>
        <v>&gt;500</v>
      </c>
      <c r="G1073" s="27">
        <v>0.8</v>
      </c>
      <c r="H1073" s="27" t="str">
        <f t="shared" si="65"/>
        <v>&gt;50%</v>
      </c>
      <c r="I1073" s="14" t="str">
        <f>IF(G1073&lt;0.5,"&lt;50%","&gt;=50%")</f>
        <v>&gt;=50%</v>
      </c>
      <c r="J1073" s="21">
        <v>4.0999999999999996</v>
      </c>
      <c r="K1073" s="7">
        <v>425</v>
      </c>
      <c r="L1073" s="7">
        <f t="shared" si="66"/>
        <v>1</v>
      </c>
      <c r="M1073" s="6" t="s">
        <v>514</v>
      </c>
      <c r="N1073" s="6" t="s">
        <v>515</v>
      </c>
      <c r="O1073" s="6" t="s">
        <v>516</v>
      </c>
      <c r="P1073" s="6" t="s">
        <v>517</v>
      </c>
      <c r="Q1073" s="6" t="str">
        <f>IFERROR(LEFT(C1073, FIND("|",C1073)-1),C1073)</f>
        <v>Computers&amp;Accessories</v>
      </c>
      <c r="R1073" s="41">
        <f>E1073*K1073</f>
        <v>424575</v>
      </c>
      <c r="S1073" s="31">
        <f t="shared" si="67"/>
        <v>1742.4999999999998</v>
      </c>
      <c r="T1073" s="6" t="str">
        <f>TRIM(RIGHT(C1073,LEN(C1073)-FIND("@",SUBSTITUTE(C1073,"|","@",LEN(C1073)-LEN(SUBSTITUTE(C1073,"|",""))))))</f>
        <v>USBCables</v>
      </c>
      <c r="U1073" s="33">
        <v>999</v>
      </c>
    </row>
    <row r="1074" spans="1:21">
      <c r="A1074" s="5" t="s">
        <v>2539</v>
      </c>
      <c r="B1074" s="6" t="s">
        <v>2540</v>
      </c>
      <c r="C1074" s="6" t="s">
        <v>2078</v>
      </c>
      <c r="D1074" s="24">
        <v>99</v>
      </c>
      <c r="E1074" s="36">
        <v>499</v>
      </c>
      <c r="F1074" s="36" t="str">
        <f t="shared" si="64"/>
        <v>200-500</v>
      </c>
      <c r="G1074" s="27">
        <v>0.8</v>
      </c>
      <c r="H1074" s="27" t="str">
        <f t="shared" si="65"/>
        <v>&gt;50%</v>
      </c>
      <c r="I1074" s="14" t="str">
        <f>IF(G1074&lt;0.5,"&lt;50%","&gt;=50%")</f>
        <v>&gt;=50%</v>
      </c>
      <c r="J1074" s="21">
        <v>4.0999999999999996</v>
      </c>
      <c r="K1074" s="7">
        <v>2451</v>
      </c>
      <c r="L1074" s="7">
        <f t="shared" si="66"/>
        <v>2</v>
      </c>
      <c r="M1074" s="6" t="s">
        <v>2541</v>
      </c>
      <c r="N1074" s="6" t="s">
        <v>2542</v>
      </c>
      <c r="O1074" s="6" t="s">
        <v>2543</v>
      </c>
      <c r="P1074" s="6" t="s">
        <v>2544</v>
      </c>
      <c r="Q1074" s="6" t="str">
        <f>IFERROR(LEFT(C1074, FIND("|",C1074)-1),C1074)</f>
        <v>Electronics</v>
      </c>
      <c r="R1074" s="41">
        <f>E1074*K1074</f>
        <v>1223049</v>
      </c>
      <c r="S1074" s="31">
        <f t="shared" si="67"/>
        <v>10049.099999999999</v>
      </c>
      <c r="T1074" s="6" t="str">
        <f>TRIM(RIGHT(C1074,LEN(C1074)-FIND("@",SUBSTITUTE(C1074,"|","@",LEN(C1074)-LEN(SUBSTITUTE(C1074,"|",""))))))</f>
        <v>Stands</v>
      </c>
      <c r="U1074" s="33">
        <v>499</v>
      </c>
    </row>
    <row r="1075" spans="1:21">
      <c r="A1075" s="5" t="s">
        <v>173</v>
      </c>
      <c r="B1075" s="6" t="s">
        <v>174</v>
      </c>
      <c r="C1075" s="6" t="s">
        <v>13</v>
      </c>
      <c r="D1075" s="24">
        <v>970</v>
      </c>
      <c r="E1075" s="36">
        <v>1999</v>
      </c>
      <c r="F1075" s="36" t="str">
        <f t="shared" si="64"/>
        <v>&gt;500</v>
      </c>
      <c r="G1075" s="27">
        <v>0.51</v>
      </c>
      <c r="H1075" s="27" t="str">
        <f t="shared" si="65"/>
        <v>&gt;50%</v>
      </c>
      <c r="I1075" s="14" t="str">
        <f>IF(G1075&lt;0.5,"&lt;50%","&gt;=50%")</f>
        <v>&gt;=50%</v>
      </c>
      <c r="J1075" s="21">
        <v>4.4000000000000004</v>
      </c>
      <c r="K1075" s="7">
        <v>184</v>
      </c>
      <c r="L1075" s="7">
        <f t="shared" si="66"/>
        <v>1</v>
      </c>
      <c r="M1075" s="6" t="s">
        <v>175</v>
      </c>
      <c r="N1075" s="6" t="s">
        <v>176</v>
      </c>
      <c r="O1075" s="6" t="s">
        <v>177</v>
      </c>
      <c r="P1075" s="6" t="s">
        <v>178</v>
      </c>
      <c r="Q1075" s="6" t="str">
        <f>IFERROR(LEFT(C1075, FIND("|",C1075)-1),C1075)</f>
        <v>Computers&amp;Accessories</v>
      </c>
      <c r="R1075" s="41">
        <f>E1075*K1075</f>
        <v>367816</v>
      </c>
      <c r="S1075" s="31">
        <f t="shared" si="67"/>
        <v>809.6</v>
      </c>
      <c r="T1075" s="6" t="str">
        <f>TRIM(RIGHT(C1075,LEN(C1075)-FIND("@",SUBSTITUTE(C1075,"|","@",LEN(C1075)-LEN(SUBSTITUTE(C1075,"|",""))))))</f>
        <v>USBCables</v>
      </c>
      <c r="U1075" s="33">
        <v>1999</v>
      </c>
    </row>
    <row r="1076" spans="1:21">
      <c r="A1076" s="5" t="s">
        <v>7274</v>
      </c>
      <c r="B1076" s="6" t="s">
        <v>7275</v>
      </c>
      <c r="C1076" s="6" t="s">
        <v>5050</v>
      </c>
      <c r="D1076" s="24">
        <v>759</v>
      </c>
      <c r="E1076" s="36">
        <v>1999</v>
      </c>
      <c r="F1076" s="36" t="str">
        <f t="shared" si="64"/>
        <v>&gt;500</v>
      </c>
      <c r="G1076" s="27">
        <v>0.62</v>
      </c>
      <c r="H1076" s="27" t="str">
        <f t="shared" si="65"/>
        <v>&gt;50%</v>
      </c>
      <c r="I1076" s="14" t="str">
        <f>IF(G1076&lt;0.5,"&lt;50%","&gt;=50%")</f>
        <v>&gt;=50%</v>
      </c>
      <c r="J1076" s="21">
        <v>4.3</v>
      </c>
      <c r="K1076" s="7">
        <v>532</v>
      </c>
      <c r="L1076" s="7">
        <f t="shared" si="66"/>
        <v>1</v>
      </c>
      <c r="M1076" s="6" t="s">
        <v>7276</v>
      </c>
      <c r="N1076" s="6" t="s">
        <v>7277</v>
      </c>
      <c r="O1076" s="6" t="s">
        <v>7278</v>
      </c>
      <c r="P1076" s="6" t="s">
        <v>7279</v>
      </c>
      <c r="Q1076" s="6" t="str">
        <f>IFERROR(LEFT(C1076, FIND("|",C1076)-1),C1076)</f>
        <v>Home&amp;Kitchen</v>
      </c>
      <c r="R1076" s="41">
        <f>E1076*K1076</f>
        <v>1063468</v>
      </c>
      <c r="S1076" s="31">
        <f t="shared" si="67"/>
        <v>2287.6</v>
      </c>
      <c r="T1076" s="6" t="str">
        <f>TRIM(RIGHT(C1076,LEN(C1076)-FIND("@",SUBSTITUTE(C1076,"|","@",LEN(C1076)-LEN(SUBSTITUTE(C1076,"|",""))))))</f>
        <v>DigitalKitchenScales</v>
      </c>
      <c r="U1076" s="33">
        <v>1999</v>
      </c>
    </row>
    <row r="1077" spans="1:21">
      <c r="A1077" s="5" t="s">
        <v>7517</v>
      </c>
      <c r="B1077" s="6" t="s">
        <v>7518</v>
      </c>
      <c r="C1077" s="6" t="s">
        <v>5243</v>
      </c>
      <c r="D1077" s="24">
        <v>1799</v>
      </c>
      <c r="E1077" s="36">
        <v>2599</v>
      </c>
      <c r="F1077" s="36" t="str">
        <f t="shared" si="64"/>
        <v>&gt;500</v>
      </c>
      <c r="G1077" s="27">
        <v>0.31</v>
      </c>
      <c r="H1077" s="27" t="str">
        <f t="shared" si="65"/>
        <v>25-50%</v>
      </c>
      <c r="I1077" s="14" t="str">
        <f>IF(G1077&lt;0.5,"&lt;50%","&gt;=50%")</f>
        <v>&lt;50%</v>
      </c>
      <c r="J1077" s="21">
        <v>3.6</v>
      </c>
      <c r="K1077" s="7">
        <v>771</v>
      </c>
      <c r="L1077" s="7">
        <f t="shared" si="66"/>
        <v>1</v>
      </c>
      <c r="M1077" s="6" t="s">
        <v>7519</v>
      </c>
      <c r="N1077" s="6" t="s">
        <v>7520</v>
      </c>
      <c r="O1077" s="6" t="s">
        <v>7521</v>
      </c>
      <c r="P1077" s="6" t="s">
        <v>7522</v>
      </c>
      <c r="Q1077" s="6" t="str">
        <f>IFERROR(LEFT(C1077, FIND("|",C1077)-1),C1077)</f>
        <v>Home&amp;Kitchen</v>
      </c>
      <c r="R1077" s="41">
        <f>E1077*K1077</f>
        <v>2003829</v>
      </c>
      <c r="S1077" s="31">
        <f t="shared" si="67"/>
        <v>2775.6</v>
      </c>
      <c r="T1077" s="6" t="str">
        <f>TRIM(RIGHT(C1077,LEN(C1077)-FIND("@",SUBSTITUTE(C1077,"|","@",LEN(C1077)-LEN(SUBSTITUTE(C1077,"|",""))))))</f>
        <v>SteamIrons</v>
      </c>
      <c r="U1077" s="33">
        <v>2599</v>
      </c>
    </row>
    <row r="1078" spans="1:21">
      <c r="A1078" s="5" t="s">
        <v>5825</v>
      </c>
      <c r="B1078" s="6" t="s">
        <v>5826</v>
      </c>
      <c r="C1078" s="6" t="s">
        <v>5134</v>
      </c>
      <c r="D1078" s="24">
        <v>2599</v>
      </c>
      <c r="E1078" s="36">
        <v>4400</v>
      </c>
      <c r="F1078" s="36" t="str">
        <f t="shared" si="64"/>
        <v>&gt;500</v>
      </c>
      <c r="G1078" s="27">
        <v>0.41</v>
      </c>
      <c r="H1078" s="27" t="str">
        <f t="shared" si="65"/>
        <v>25-50%</v>
      </c>
      <c r="I1078" s="14" t="str">
        <f>IF(G1078&lt;0.5,"&lt;50%","&gt;=50%")</f>
        <v>&lt;50%</v>
      </c>
      <c r="J1078" s="21">
        <v>4.0999999999999996</v>
      </c>
      <c r="K1078" s="7">
        <v>14947</v>
      </c>
      <c r="L1078" s="7">
        <f t="shared" si="66"/>
        <v>2</v>
      </c>
      <c r="M1078" s="6" t="s">
        <v>5827</v>
      </c>
      <c r="N1078" s="6" t="s">
        <v>5828</v>
      </c>
      <c r="O1078" s="6" t="s">
        <v>5829</v>
      </c>
      <c r="P1078" s="6" t="s">
        <v>5830</v>
      </c>
      <c r="Q1078" s="6" t="str">
        <f>IFERROR(LEFT(C1078, FIND("|",C1078)-1),C1078)</f>
        <v>Home&amp;Kitchen</v>
      </c>
      <c r="R1078" s="41">
        <f>E1078*K1078</f>
        <v>65766800</v>
      </c>
      <c r="S1078" s="31">
        <f t="shared" si="67"/>
        <v>61282.7</v>
      </c>
      <c r="T1078" s="6" t="str">
        <f>TRIM(RIGHT(C1078,LEN(C1078)-FIND("@",SUBSTITUTE(C1078,"|","@",LEN(C1078)-LEN(SUBSTITUTE(C1078,"|",""))))))</f>
        <v>InstantWaterHeaters</v>
      </c>
      <c r="U1078" s="33">
        <v>4400</v>
      </c>
    </row>
    <row r="1079" spans="1:21">
      <c r="A1079" s="5" t="s">
        <v>1324</v>
      </c>
      <c r="B1079" s="6" t="s">
        <v>1325</v>
      </c>
      <c r="C1079" s="6" t="s">
        <v>105</v>
      </c>
      <c r="D1079" s="24">
        <v>77990</v>
      </c>
      <c r="E1079" s="36">
        <v>139900</v>
      </c>
      <c r="F1079" s="36" t="str">
        <f t="shared" si="64"/>
        <v>&gt;500</v>
      </c>
      <c r="G1079" s="27">
        <v>0.44</v>
      </c>
      <c r="H1079" s="27" t="str">
        <f t="shared" si="65"/>
        <v>25-50%</v>
      </c>
      <c r="I1079" s="14" t="str">
        <f>IF(G1079&lt;0.5,"&lt;50%","&gt;=50%")</f>
        <v>&lt;50%</v>
      </c>
      <c r="J1079" s="21">
        <v>4.7</v>
      </c>
      <c r="K1079" s="7">
        <v>5935</v>
      </c>
      <c r="L1079" s="7">
        <f t="shared" si="66"/>
        <v>2</v>
      </c>
      <c r="M1079" s="6" t="s">
        <v>1326</v>
      </c>
      <c r="N1079" s="6" t="s">
        <v>1327</v>
      </c>
      <c r="O1079" s="6" t="s">
        <v>1328</v>
      </c>
      <c r="P1079" s="6" t="s">
        <v>1329</v>
      </c>
      <c r="Q1079" s="6" t="str">
        <f>IFERROR(LEFT(C1079, FIND("|",C1079)-1),C1079)</f>
        <v>Electronics</v>
      </c>
      <c r="R1079" s="41">
        <f>E1079*K1079</f>
        <v>830306500</v>
      </c>
      <c r="S1079" s="31">
        <f t="shared" si="67"/>
        <v>27894.5</v>
      </c>
      <c r="T1079" s="6" t="str">
        <f>TRIM(RIGHT(C1079,LEN(C1079)-FIND("@",SUBSTITUTE(C1079,"|","@",LEN(C1079)-LEN(SUBSTITUTE(C1079,"|",""))))))</f>
        <v>SmartTelevisions</v>
      </c>
      <c r="U1079" s="33" t="s">
        <v>7737</v>
      </c>
    </row>
    <row r="1080" spans="1:21">
      <c r="A1080" s="5" t="s">
        <v>2108</v>
      </c>
      <c r="B1080" s="6" t="s">
        <v>2109</v>
      </c>
      <c r="C1080" s="6" t="s">
        <v>1788</v>
      </c>
      <c r="D1080" s="24">
        <v>34999</v>
      </c>
      <c r="E1080" s="36">
        <v>38999</v>
      </c>
      <c r="F1080" s="36" t="str">
        <f t="shared" si="64"/>
        <v>&gt;500</v>
      </c>
      <c r="G1080" s="27">
        <v>0.1</v>
      </c>
      <c r="H1080" s="27" t="str">
        <f t="shared" si="65"/>
        <v>10-25%</v>
      </c>
      <c r="I1080" s="14" t="str">
        <f>IF(G1080&lt;0.5,"&lt;50%","&gt;=50%")</f>
        <v>&lt;50%</v>
      </c>
      <c r="J1080" s="21">
        <v>4.2</v>
      </c>
      <c r="K1080" s="7">
        <v>11029</v>
      </c>
      <c r="L1080" s="7">
        <f t="shared" si="66"/>
        <v>2</v>
      </c>
      <c r="M1080" s="6" t="s">
        <v>2110</v>
      </c>
      <c r="N1080" s="6" t="s">
        <v>2111</v>
      </c>
      <c r="O1080" s="6" t="s">
        <v>2112</v>
      </c>
      <c r="P1080" s="6" t="s">
        <v>2113</v>
      </c>
      <c r="Q1080" s="6" t="str">
        <f>IFERROR(LEFT(C1080, FIND("|",C1080)-1),C1080)</f>
        <v>Electronics</v>
      </c>
      <c r="R1080" s="41">
        <f>E1080*K1080</f>
        <v>430119971</v>
      </c>
      <c r="S1080" s="31">
        <f t="shared" si="67"/>
        <v>46321.8</v>
      </c>
      <c r="T1080" s="6" t="str">
        <f>TRIM(RIGHT(C1080,LEN(C1080)-FIND("@",SUBSTITUTE(C1080,"|","@",LEN(C1080)-LEN(SUBSTITUTE(C1080,"|",""))))))</f>
        <v>Smartphones</v>
      </c>
      <c r="U1080" s="33">
        <v>38999</v>
      </c>
    </row>
    <row r="1081" spans="1:21">
      <c r="A1081" s="5" t="s">
        <v>694</v>
      </c>
      <c r="B1081" s="6" t="s">
        <v>695</v>
      </c>
      <c r="C1081" s="6" t="s">
        <v>105</v>
      </c>
      <c r="D1081" s="24">
        <v>9999</v>
      </c>
      <c r="E1081" s="36">
        <v>27990</v>
      </c>
      <c r="F1081" s="36" t="str">
        <f t="shared" si="64"/>
        <v>&gt;500</v>
      </c>
      <c r="G1081" s="27">
        <v>0.64</v>
      </c>
      <c r="H1081" s="27" t="str">
        <f t="shared" si="65"/>
        <v>&gt;50%</v>
      </c>
      <c r="I1081" s="14" t="str">
        <f>IF(G1081&lt;0.5,"&lt;50%","&gt;=50%")</f>
        <v>&gt;=50%</v>
      </c>
      <c r="J1081" s="21">
        <v>4.2</v>
      </c>
      <c r="K1081" s="7">
        <v>1269</v>
      </c>
      <c r="L1081" s="7">
        <f t="shared" si="66"/>
        <v>2</v>
      </c>
      <c r="M1081" s="6" t="s">
        <v>696</v>
      </c>
      <c r="N1081" s="6" t="s">
        <v>697</v>
      </c>
      <c r="O1081" s="6" t="s">
        <v>698</v>
      </c>
      <c r="P1081" s="6" t="s">
        <v>699</v>
      </c>
      <c r="Q1081" s="6" t="str">
        <f>IFERROR(LEFT(C1081, FIND("|",C1081)-1),C1081)</f>
        <v>Electronics</v>
      </c>
      <c r="R1081" s="41">
        <f>E1081*K1081</f>
        <v>35519310</v>
      </c>
      <c r="S1081" s="31">
        <f t="shared" si="67"/>
        <v>5329.8</v>
      </c>
      <c r="T1081" s="6" t="str">
        <f>TRIM(RIGHT(C1081,LEN(C1081)-FIND("@",SUBSTITUTE(C1081,"|","@",LEN(C1081)-LEN(SUBSTITUTE(C1081,"|",""))))))</f>
        <v>SmartTelevisions</v>
      </c>
      <c r="U1081" s="33">
        <v>27990</v>
      </c>
    </row>
    <row r="1082" spans="1:21">
      <c r="A1082" s="5" t="s">
        <v>5172</v>
      </c>
      <c r="B1082" s="6" t="s">
        <v>5173</v>
      </c>
      <c r="C1082" s="6" t="s">
        <v>5127</v>
      </c>
      <c r="D1082" s="24">
        <v>1299</v>
      </c>
      <c r="E1082" s="36">
        <v>3500</v>
      </c>
      <c r="F1082" s="36" t="str">
        <f t="shared" si="64"/>
        <v>&gt;500</v>
      </c>
      <c r="G1082" s="27">
        <v>0.63</v>
      </c>
      <c r="H1082" s="27" t="str">
        <f t="shared" si="65"/>
        <v>&gt;50%</v>
      </c>
      <c r="I1082" s="14" t="str">
        <f>IF(G1082&lt;0.5,"&lt;50%","&gt;=50%")</f>
        <v>&gt;=50%</v>
      </c>
      <c r="J1082" s="21">
        <v>3.8</v>
      </c>
      <c r="K1082" s="7">
        <v>44050</v>
      </c>
      <c r="L1082" s="7">
        <f t="shared" si="66"/>
        <v>2</v>
      </c>
      <c r="M1082" s="6" t="s">
        <v>5174</v>
      </c>
      <c r="N1082" s="6" t="s">
        <v>5175</v>
      </c>
      <c r="O1082" s="6" t="s">
        <v>5176</v>
      </c>
      <c r="P1082" s="6" t="s">
        <v>5177</v>
      </c>
      <c r="Q1082" s="6" t="str">
        <f>IFERROR(LEFT(C1082, FIND("|",C1082)-1),C1082)</f>
        <v>Home&amp;Kitchen</v>
      </c>
      <c r="R1082" s="41">
        <f>E1082*K1082</f>
        <v>154175000</v>
      </c>
      <c r="S1082" s="31">
        <f t="shared" si="67"/>
        <v>167390</v>
      </c>
      <c r="T1082" s="6" t="str">
        <f>TRIM(RIGHT(C1082,LEN(C1082)-FIND("@",SUBSTITUTE(C1082,"|","@",LEN(C1082)-LEN(SUBSTITUTE(C1082,"|",""))))))</f>
        <v>MixerGrinders</v>
      </c>
      <c r="U1082" s="33">
        <v>3500</v>
      </c>
    </row>
    <row r="1083" spans="1:21">
      <c r="A1083" s="5" t="s">
        <v>6557</v>
      </c>
      <c r="B1083" s="6" t="s">
        <v>6558</v>
      </c>
      <c r="C1083" s="6" t="s">
        <v>6559</v>
      </c>
      <c r="D1083" s="24">
        <v>229</v>
      </c>
      <c r="E1083" s="36">
        <v>499</v>
      </c>
      <c r="F1083" s="36" t="str">
        <f t="shared" si="64"/>
        <v>200-500</v>
      </c>
      <c r="G1083" s="27">
        <v>0.54</v>
      </c>
      <c r="H1083" s="27" t="str">
        <f t="shared" si="65"/>
        <v>&gt;50%</v>
      </c>
      <c r="I1083" s="14" t="str">
        <f>IF(G1083&lt;0.5,"&lt;50%","&gt;=50%")</f>
        <v>&gt;=50%</v>
      </c>
      <c r="J1083" s="21">
        <v>3.5</v>
      </c>
      <c r="K1083" s="7">
        <v>185</v>
      </c>
      <c r="L1083" s="7">
        <f t="shared" si="66"/>
        <v>1</v>
      </c>
      <c r="M1083" s="6" t="s">
        <v>6560</v>
      </c>
      <c r="N1083" s="6" t="s">
        <v>6561</v>
      </c>
      <c r="O1083" s="6" t="s">
        <v>6562</v>
      </c>
      <c r="P1083" s="6" t="s">
        <v>6563</v>
      </c>
      <c r="Q1083" s="6" t="str">
        <f>IFERROR(LEFT(C1083, FIND("|",C1083)-1),C1083)</f>
        <v>Home&amp;Kitchen</v>
      </c>
      <c r="R1083" s="41">
        <f>E1083*K1083</f>
        <v>92315</v>
      </c>
      <c r="S1083" s="31">
        <f t="shared" si="67"/>
        <v>647.5</v>
      </c>
      <c r="T1083" s="6" t="str">
        <f>TRIM(RIGHT(C1083,LEN(C1083)-FIND("@",SUBSTITUTE(C1083,"|","@",LEN(C1083)-LEN(SUBSTITUTE(C1083,"|",""))))))</f>
        <v>MilkFrothers</v>
      </c>
      <c r="U1083" s="33">
        <v>499</v>
      </c>
    </row>
    <row r="1084" spans="1:21">
      <c r="A1084" s="5" t="s">
        <v>4205</v>
      </c>
      <c r="B1084" s="6" t="s">
        <v>4206</v>
      </c>
      <c r="C1084" s="6" t="s">
        <v>1834</v>
      </c>
      <c r="D1084" s="24">
        <v>1599</v>
      </c>
      <c r="E1084" s="36">
        <v>3490</v>
      </c>
      <c r="F1084" s="36" t="str">
        <f t="shared" si="64"/>
        <v>&gt;500</v>
      </c>
      <c r="G1084" s="27">
        <v>0.54</v>
      </c>
      <c r="H1084" s="27" t="str">
        <f t="shared" si="65"/>
        <v>&gt;50%</v>
      </c>
      <c r="I1084" s="14" t="str">
        <f>IF(G1084&lt;0.5,"&lt;50%","&gt;=50%")</f>
        <v>&gt;=50%</v>
      </c>
      <c r="J1084" s="21">
        <v>3.7</v>
      </c>
      <c r="K1084" s="7">
        <v>676</v>
      </c>
      <c r="L1084" s="7">
        <f t="shared" si="66"/>
        <v>1</v>
      </c>
      <c r="M1084" s="6" t="s">
        <v>4207</v>
      </c>
      <c r="N1084" s="6" t="s">
        <v>4208</v>
      </c>
      <c r="O1084" s="6" t="s">
        <v>4209</v>
      </c>
      <c r="P1084" s="6" t="s">
        <v>4210</v>
      </c>
      <c r="Q1084" s="6" t="str">
        <f>IFERROR(LEFT(C1084, FIND("|",C1084)-1),C1084)</f>
        <v>Electronics</v>
      </c>
      <c r="R1084" s="41">
        <f>E1084*K1084</f>
        <v>2359240</v>
      </c>
      <c r="S1084" s="31">
        <f t="shared" si="67"/>
        <v>2501.2000000000003</v>
      </c>
      <c r="T1084" s="6" t="str">
        <f>TRIM(RIGHT(C1084,LEN(C1084)-FIND("@",SUBSTITUTE(C1084,"|","@",LEN(C1084)-LEN(SUBSTITUTE(C1084,"|",""))))))</f>
        <v>In-Ear</v>
      </c>
      <c r="U1084" s="33">
        <v>3490</v>
      </c>
    </row>
    <row r="1085" spans="1:21">
      <c r="A1085" s="5" t="s">
        <v>725</v>
      </c>
      <c r="B1085" s="6" t="s">
        <v>726</v>
      </c>
      <c r="C1085" s="6" t="s">
        <v>13</v>
      </c>
      <c r="D1085" s="24">
        <v>179</v>
      </c>
      <c r="E1085" s="36">
        <v>299</v>
      </c>
      <c r="F1085" s="36" t="str">
        <f t="shared" si="64"/>
        <v>200-500</v>
      </c>
      <c r="G1085" s="27">
        <v>0.4</v>
      </c>
      <c r="H1085" s="27" t="str">
        <f t="shared" si="65"/>
        <v>25-50%</v>
      </c>
      <c r="I1085" s="14" t="str">
        <f>IF(G1085&lt;0.5,"&lt;50%","&gt;=50%")</f>
        <v>&lt;50%</v>
      </c>
      <c r="J1085" s="21">
        <v>3.9</v>
      </c>
      <c r="K1085" s="7">
        <v>81</v>
      </c>
      <c r="L1085" s="7">
        <f t="shared" si="66"/>
        <v>1</v>
      </c>
      <c r="M1085" s="6" t="s">
        <v>727</v>
      </c>
      <c r="N1085" s="6" t="s">
        <v>728</v>
      </c>
      <c r="O1085" s="6" t="s">
        <v>729</v>
      </c>
      <c r="P1085" s="6" t="s">
        <v>730</v>
      </c>
      <c r="Q1085" s="6" t="str">
        <f>IFERROR(LEFT(C1085, FIND("|",C1085)-1),C1085)</f>
        <v>Computers&amp;Accessories</v>
      </c>
      <c r="R1085" s="41">
        <f>E1085*K1085</f>
        <v>24219</v>
      </c>
      <c r="S1085" s="31">
        <f t="shared" si="67"/>
        <v>315.89999999999998</v>
      </c>
      <c r="T1085" s="6" t="str">
        <f>TRIM(RIGHT(C1085,LEN(C1085)-FIND("@",SUBSTITUTE(C1085,"|","@",LEN(C1085)-LEN(SUBSTITUTE(C1085,"|",""))))))</f>
        <v>USBCables</v>
      </c>
      <c r="U1085" s="33">
        <v>299</v>
      </c>
    </row>
    <row r="1086" spans="1:21">
      <c r="A1086" s="5" t="s">
        <v>4236</v>
      </c>
      <c r="B1086" s="6" t="s">
        <v>4237</v>
      </c>
      <c r="C1086" s="6" t="s">
        <v>1808</v>
      </c>
      <c r="D1086" s="24">
        <v>939</v>
      </c>
      <c r="E1086" s="36">
        <v>1800</v>
      </c>
      <c r="F1086" s="36" t="str">
        <f t="shared" si="64"/>
        <v>&gt;500</v>
      </c>
      <c r="G1086" s="27">
        <v>0.48</v>
      </c>
      <c r="H1086" s="27" t="str">
        <f t="shared" si="65"/>
        <v>25-50%</v>
      </c>
      <c r="I1086" s="14" t="str">
        <f>IF(G1086&lt;0.5,"&lt;50%","&gt;=50%")</f>
        <v>&lt;50%</v>
      </c>
      <c r="J1086" s="21">
        <v>4.5</v>
      </c>
      <c r="K1086" s="7">
        <v>205052</v>
      </c>
      <c r="L1086" s="7">
        <f t="shared" si="66"/>
        <v>2</v>
      </c>
      <c r="M1086" s="6" t="s">
        <v>4238</v>
      </c>
      <c r="N1086" s="6" t="s">
        <v>4239</v>
      </c>
      <c r="O1086" s="6" t="s">
        <v>4240</v>
      </c>
      <c r="P1086" s="6" t="s">
        <v>4241</v>
      </c>
      <c r="Q1086" s="6" t="str">
        <f>IFERROR(LEFT(C1086, FIND("|",C1086)-1),C1086)</f>
        <v>Electronics</v>
      </c>
      <c r="R1086" s="41">
        <f>E1086*K1086</f>
        <v>369093600</v>
      </c>
      <c r="S1086" s="31">
        <f t="shared" si="67"/>
        <v>922734</v>
      </c>
      <c r="T1086" s="6" t="str">
        <f>TRIM(RIGHT(C1086,LEN(C1086)-FIND("@",SUBSTITUTE(C1086,"|","@",LEN(C1086)-LEN(SUBSTITUTE(C1086,"|",""))))))</f>
        <v>MicroSD</v>
      </c>
      <c r="U1086" s="33">
        <v>1800</v>
      </c>
    </row>
    <row r="1087" spans="1:21">
      <c r="A1087" s="5" t="s">
        <v>5843</v>
      </c>
      <c r="B1087" s="6" t="s">
        <v>5844</v>
      </c>
      <c r="C1087" s="6" t="s">
        <v>5043</v>
      </c>
      <c r="D1087" s="24">
        <v>179</v>
      </c>
      <c r="E1087" s="36">
        <v>799</v>
      </c>
      <c r="F1087" s="36" t="str">
        <f t="shared" si="64"/>
        <v>&gt;500</v>
      </c>
      <c r="G1087" s="27">
        <v>0.78</v>
      </c>
      <c r="H1087" s="27" t="str">
        <f t="shared" si="65"/>
        <v>&gt;50%</v>
      </c>
      <c r="I1087" s="14" t="str">
        <f>IF(G1087&lt;0.5,"&lt;50%","&gt;=50%")</f>
        <v>&gt;=50%</v>
      </c>
      <c r="J1087" s="21">
        <v>3.5</v>
      </c>
      <c r="K1087" s="7">
        <v>132</v>
      </c>
      <c r="L1087" s="7">
        <f t="shared" si="66"/>
        <v>1</v>
      </c>
      <c r="M1087" s="6" t="s">
        <v>5845</v>
      </c>
      <c r="N1087" s="6" t="s">
        <v>5846</v>
      </c>
      <c r="O1087" s="6" t="s">
        <v>5847</v>
      </c>
      <c r="P1087" s="6" t="s">
        <v>5848</v>
      </c>
      <c r="Q1087" s="6" t="str">
        <f>IFERROR(LEFT(C1087, FIND("|",C1087)-1),C1087)</f>
        <v>Home&amp;Kitchen</v>
      </c>
      <c r="R1087" s="41">
        <f>E1087*K1087</f>
        <v>105468</v>
      </c>
      <c r="S1087" s="31">
        <f t="shared" si="67"/>
        <v>462</v>
      </c>
      <c r="T1087" s="6" t="str">
        <f>TRIM(RIGHT(C1087,LEN(C1087)-FIND("@",SUBSTITUTE(C1087,"|","@",LEN(C1087)-LEN(SUBSTITUTE(C1087,"|",""))))))</f>
        <v>LintShavers</v>
      </c>
      <c r="U1087" s="33">
        <v>799</v>
      </c>
    </row>
    <row r="1088" spans="1:21">
      <c r="A1088" s="5" t="s">
        <v>1953</v>
      </c>
      <c r="B1088" s="6" t="s">
        <v>1954</v>
      </c>
      <c r="C1088" s="6" t="s">
        <v>1788</v>
      </c>
      <c r="D1088" s="24">
        <v>8999</v>
      </c>
      <c r="E1088" s="36">
        <v>11999</v>
      </c>
      <c r="F1088" s="36" t="str">
        <f t="shared" si="64"/>
        <v>&gt;500</v>
      </c>
      <c r="G1088" s="27">
        <v>0.25</v>
      </c>
      <c r="H1088" s="27" t="str">
        <f t="shared" si="65"/>
        <v>25-50%</v>
      </c>
      <c r="I1088" s="14" t="str">
        <f>IF(G1088&lt;0.5,"&lt;50%","&gt;=50%")</f>
        <v>&lt;50%</v>
      </c>
      <c r="J1088" s="21">
        <v>4</v>
      </c>
      <c r="K1088" s="7">
        <v>12796</v>
      </c>
      <c r="L1088" s="7">
        <f t="shared" si="66"/>
        <v>2</v>
      </c>
      <c r="M1088" s="6" t="s">
        <v>1853</v>
      </c>
      <c r="N1088" s="6" t="s">
        <v>1854</v>
      </c>
      <c r="O1088" s="6" t="s">
        <v>1855</v>
      </c>
      <c r="P1088" s="6" t="s">
        <v>1856</v>
      </c>
      <c r="Q1088" s="6" t="str">
        <f>IFERROR(LEFT(C1088, FIND("|",C1088)-1),C1088)</f>
        <v>Electronics</v>
      </c>
      <c r="R1088" s="41">
        <f>E1088*K1088</f>
        <v>153539204</v>
      </c>
      <c r="S1088" s="31">
        <f t="shared" si="67"/>
        <v>51184</v>
      </c>
      <c r="T1088" s="6" t="str">
        <f>TRIM(RIGHT(C1088,LEN(C1088)-FIND("@",SUBSTITUTE(C1088,"|","@",LEN(C1088)-LEN(SUBSTITUTE(C1088,"|",""))))))</f>
        <v>Smartphones</v>
      </c>
      <c r="U1088" s="33">
        <v>11999</v>
      </c>
    </row>
    <row r="1089" spans="1:21">
      <c r="A1089" s="5" t="s">
        <v>1978</v>
      </c>
      <c r="B1089" s="6" t="s">
        <v>1979</v>
      </c>
      <c r="C1089" s="6" t="s">
        <v>1788</v>
      </c>
      <c r="D1089" s="24">
        <v>8999</v>
      </c>
      <c r="E1089" s="36">
        <v>11999</v>
      </c>
      <c r="F1089" s="36" t="str">
        <f t="shared" si="64"/>
        <v>&gt;500</v>
      </c>
      <c r="G1089" s="27">
        <v>0.25</v>
      </c>
      <c r="H1089" s="27" t="str">
        <f t="shared" si="65"/>
        <v>25-50%</v>
      </c>
      <c r="I1089" s="14" t="str">
        <f>IF(G1089&lt;0.5,"&lt;50%","&gt;=50%")</f>
        <v>&lt;50%</v>
      </c>
      <c r="J1089" s="21">
        <v>4</v>
      </c>
      <c r="K1089" s="7">
        <v>12796</v>
      </c>
      <c r="L1089" s="7">
        <f t="shared" si="66"/>
        <v>2</v>
      </c>
      <c r="M1089" s="6" t="s">
        <v>1853</v>
      </c>
      <c r="N1089" s="6" t="s">
        <v>1854</v>
      </c>
      <c r="O1089" s="6" t="s">
        <v>1855</v>
      </c>
      <c r="P1089" s="6" t="s">
        <v>1856</v>
      </c>
      <c r="Q1089" s="6" t="str">
        <f>IFERROR(LEFT(C1089, FIND("|",C1089)-1),C1089)</f>
        <v>Electronics</v>
      </c>
      <c r="R1089" s="41">
        <f>E1089*K1089</f>
        <v>153539204</v>
      </c>
      <c r="S1089" s="31">
        <f t="shared" si="67"/>
        <v>51184</v>
      </c>
      <c r="T1089" s="6" t="str">
        <f>TRIM(RIGHT(C1089,LEN(C1089)-FIND("@",SUBSTITUTE(C1089,"|","@",LEN(C1089)-LEN(SUBSTITUTE(C1089,"|",""))))))</f>
        <v>Smartphones</v>
      </c>
      <c r="U1089" s="33">
        <v>11999</v>
      </c>
    </row>
    <row r="1090" spans="1:21">
      <c r="A1090" s="5" t="s">
        <v>1851</v>
      </c>
      <c r="B1090" s="6" t="s">
        <v>1852</v>
      </c>
      <c r="C1090" s="6" t="s">
        <v>1788</v>
      </c>
      <c r="D1090" s="24">
        <v>8999</v>
      </c>
      <c r="E1090" s="36">
        <v>11999</v>
      </c>
      <c r="F1090" s="36" t="str">
        <f t="shared" ref="F1090:F1153" si="68">IF(E1090&lt;200,"&lt;200",IF(E1090&lt;=500,"200-500","&gt;500"))</f>
        <v>&gt;500</v>
      </c>
      <c r="G1090" s="27">
        <v>0.25</v>
      </c>
      <c r="H1090" s="27" t="str">
        <f t="shared" ref="H1090:H1153" si="69">IF(G1090&lt;10%,"10%", IF(G1090&lt;25%,"10-25%", IF(G1090&lt;50%,"25-50%","&gt;50%")))</f>
        <v>25-50%</v>
      </c>
      <c r="I1090" s="14" t="str">
        <f>IF(G1090&lt;0.5,"&lt;50%","&gt;=50%")</f>
        <v>&lt;50%</v>
      </c>
      <c r="J1090" s="21">
        <v>4</v>
      </c>
      <c r="K1090" s="7">
        <v>12796</v>
      </c>
      <c r="L1090" s="7">
        <f t="shared" ref="L1090:L1153" si="70">IF(K1090&lt;1000, 1, 2)</f>
        <v>2</v>
      </c>
      <c r="M1090" s="6" t="s">
        <v>1853</v>
      </c>
      <c r="N1090" s="6" t="s">
        <v>1854</v>
      </c>
      <c r="O1090" s="6" t="s">
        <v>1855</v>
      </c>
      <c r="P1090" s="6" t="s">
        <v>1856</v>
      </c>
      <c r="Q1090" s="6" t="str">
        <f>IFERROR(LEFT(C1090, FIND("|",C1090)-1),C1090)</f>
        <v>Electronics</v>
      </c>
      <c r="R1090" s="41">
        <f>E1090*K1090</f>
        <v>153539204</v>
      </c>
      <c r="S1090" s="31">
        <f t="shared" ref="S1090:S1153" si="71">J1090*K1090</f>
        <v>51184</v>
      </c>
      <c r="T1090" s="6" t="str">
        <f>TRIM(RIGHT(C1090,LEN(C1090)-FIND("@",SUBSTITUTE(C1090,"|","@",LEN(C1090)-LEN(SUBSTITUTE(C1090,"|",""))))))</f>
        <v>Smartphones</v>
      </c>
      <c r="U1090" s="33">
        <v>11999</v>
      </c>
    </row>
    <row r="1091" spans="1:21">
      <c r="A1091" s="5" t="s">
        <v>2152</v>
      </c>
      <c r="B1091" s="6" t="s">
        <v>2153</v>
      </c>
      <c r="C1091" s="6" t="s">
        <v>1892</v>
      </c>
      <c r="D1091" s="24">
        <v>649</v>
      </c>
      <c r="E1091" s="36">
        <v>999</v>
      </c>
      <c r="F1091" s="36" t="str">
        <f t="shared" si="68"/>
        <v>&gt;500</v>
      </c>
      <c r="G1091" s="27">
        <v>0.35</v>
      </c>
      <c r="H1091" s="27" t="str">
        <f t="shared" si="69"/>
        <v>25-50%</v>
      </c>
      <c r="I1091" s="14" t="str">
        <f>IF(G1091&lt;0.5,"&lt;50%","&gt;=50%")</f>
        <v>&lt;50%</v>
      </c>
      <c r="J1091" s="21">
        <v>4.2</v>
      </c>
      <c r="K1091" s="7">
        <v>1315</v>
      </c>
      <c r="L1091" s="7">
        <f t="shared" si="70"/>
        <v>2</v>
      </c>
      <c r="M1091" s="6" t="s">
        <v>2154</v>
      </c>
      <c r="N1091" s="6" t="s">
        <v>2155</v>
      </c>
      <c r="O1091" s="6" t="s">
        <v>2156</v>
      </c>
      <c r="P1091" s="6" t="s">
        <v>2157</v>
      </c>
      <c r="Q1091" s="6" t="str">
        <f>IFERROR(LEFT(C1091, FIND("|",C1091)-1),C1091)</f>
        <v>Electronics</v>
      </c>
      <c r="R1091" s="41">
        <f>E1091*K1091</f>
        <v>1313685</v>
      </c>
      <c r="S1091" s="31">
        <f t="shared" si="71"/>
        <v>5523</v>
      </c>
      <c r="T1091" s="6" t="str">
        <f>TRIM(RIGHT(C1091,LEN(C1091)-FIND("@",SUBSTITUTE(C1091,"|","@",LEN(C1091)-LEN(SUBSTITUTE(C1091,"|",""))))))</f>
        <v>WallChargers</v>
      </c>
      <c r="U1091" s="33">
        <v>999</v>
      </c>
    </row>
    <row r="1092" spans="1:21">
      <c r="A1092" s="5" t="s">
        <v>7244</v>
      </c>
      <c r="B1092" s="6" t="s">
        <v>7245</v>
      </c>
      <c r="C1092" s="6" t="s">
        <v>5730</v>
      </c>
      <c r="D1092" s="24">
        <v>3685</v>
      </c>
      <c r="E1092" s="36">
        <v>5495</v>
      </c>
      <c r="F1092" s="36" t="str">
        <f t="shared" si="68"/>
        <v>&gt;500</v>
      </c>
      <c r="G1092" s="27">
        <v>0.33</v>
      </c>
      <c r="H1092" s="27" t="str">
        <f t="shared" si="69"/>
        <v>25-50%</v>
      </c>
      <c r="I1092" s="14" t="str">
        <f>IF(G1092&lt;0.5,"&lt;50%","&gt;=50%")</f>
        <v>&lt;50%</v>
      </c>
      <c r="J1092" s="21">
        <v>4.0999999999999996</v>
      </c>
      <c r="K1092" s="7">
        <v>290</v>
      </c>
      <c r="L1092" s="7">
        <f t="shared" si="70"/>
        <v>1</v>
      </c>
      <c r="M1092" s="6" t="s">
        <v>7246</v>
      </c>
      <c r="N1092" s="6" t="s">
        <v>7247</v>
      </c>
      <c r="O1092" s="6" t="s">
        <v>7248</v>
      </c>
      <c r="P1092" s="6" t="s">
        <v>7249</v>
      </c>
      <c r="Q1092" s="6" t="str">
        <f>IFERROR(LEFT(C1092, FIND("|",C1092)-1),C1092)</f>
        <v>Home&amp;Kitchen</v>
      </c>
      <c r="R1092" s="41">
        <f>E1092*K1092</f>
        <v>1593550</v>
      </c>
      <c r="S1092" s="31">
        <f t="shared" si="71"/>
        <v>1189</v>
      </c>
      <c r="T1092" s="6" t="str">
        <f>TRIM(RIGHT(C1092,LEN(C1092)-FIND("@",SUBSTITUTE(C1092,"|","@",LEN(C1092)-LEN(SUBSTITUTE(C1092,"|",""))))))</f>
        <v>Rice&amp;PastaCookers</v>
      </c>
      <c r="U1092" s="33">
        <v>5495</v>
      </c>
    </row>
    <row r="1093" spans="1:21">
      <c r="A1093" s="5" t="s">
        <v>836</v>
      </c>
      <c r="B1093" s="6" t="s">
        <v>837</v>
      </c>
      <c r="C1093" s="6" t="s">
        <v>282</v>
      </c>
      <c r="D1093" s="24">
        <v>399</v>
      </c>
      <c r="E1093" s="36">
        <v>799</v>
      </c>
      <c r="F1093" s="36" t="str">
        <f t="shared" si="68"/>
        <v>&gt;500</v>
      </c>
      <c r="G1093" s="27">
        <v>0.5</v>
      </c>
      <c r="H1093" s="27" t="str">
        <f t="shared" si="69"/>
        <v>&gt;50%</v>
      </c>
      <c r="I1093" s="14" t="str">
        <f>IF(G1093&lt;0.5,"&lt;50%","&gt;=50%")</f>
        <v>&gt;=50%</v>
      </c>
      <c r="J1093" s="21">
        <v>4.3</v>
      </c>
      <c r="K1093" s="7">
        <v>12</v>
      </c>
      <c r="L1093" s="7">
        <f t="shared" si="70"/>
        <v>1</v>
      </c>
      <c r="M1093" s="6" t="s">
        <v>838</v>
      </c>
      <c r="N1093" s="6" t="s">
        <v>839</v>
      </c>
      <c r="O1093" s="6" t="s">
        <v>840</v>
      </c>
      <c r="P1093" s="6" t="s">
        <v>841</v>
      </c>
      <c r="Q1093" s="6" t="str">
        <f>IFERROR(LEFT(C1093, FIND("|",C1093)-1),C1093)</f>
        <v>Electronics</v>
      </c>
      <c r="R1093" s="41">
        <f>E1093*K1093</f>
        <v>9588</v>
      </c>
      <c r="S1093" s="31">
        <f t="shared" si="71"/>
        <v>51.599999999999994</v>
      </c>
      <c r="T1093" s="6" t="str">
        <f>TRIM(RIGHT(C1093,LEN(C1093)-FIND("@",SUBSTITUTE(C1093,"|","@",LEN(C1093)-LEN(SUBSTITUTE(C1093,"|",""))))))</f>
        <v>RemoteControls</v>
      </c>
      <c r="U1093" s="33">
        <v>799</v>
      </c>
    </row>
    <row r="1094" spans="1:21">
      <c r="A1094" s="5" t="s">
        <v>2641</v>
      </c>
      <c r="B1094" s="6" t="s">
        <v>2642</v>
      </c>
      <c r="C1094" s="6" t="s">
        <v>1788</v>
      </c>
      <c r="D1094" s="24">
        <v>23999</v>
      </c>
      <c r="E1094" s="36">
        <v>32999</v>
      </c>
      <c r="F1094" s="36" t="str">
        <f t="shared" si="68"/>
        <v>&gt;500</v>
      </c>
      <c r="G1094" s="27">
        <v>0.27</v>
      </c>
      <c r="H1094" s="27" t="str">
        <f t="shared" si="69"/>
        <v>25-50%</v>
      </c>
      <c r="I1094" s="14" t="str">
        <f>IF(G1094&lt;0.5,"&lt;50%","&gt;=50%")</f>
        <v>&lt;50%</v>
      </c>
      <c r="J1094" s="21">
        <v>3.9</v>
      </c>
      <c r="K1094" s="7">
        <v>8866</v>
      </c>
      <c r="L1094" s="7">
        <f t="shared" si="70"/>
        <v>2</v>
      </c>
      <c r="M1094" s="6" t="s">
        <v>2643</v>
      </c>
      <c r="N1094" s="6" t="s">
        <v>2644</v>
      </c>
      <c r="O1094" s="6" t="s">
        <v>2645</v>
      </c>
      <c r="P1094" s="6" t="s">
        <v>2646</v>
      </c>
      <c r="Q1094" s="6" t="str">
        <f>IFERROR(LEFT(C1094, FIND("|",C1094)-1),C1094)</f>
        <v>Electronics</v>
      </c>
      <c r="R1094" s="41">
        <f>E1094*K1094</f>
        <v>292569134</v>
      </c>
      <c r="S1094" s="31">
        <f t="shared" si="71"/>
        <v>34577.4</v>
      </c>
      <c r="T1094" s="6" t="str">
        <f>TRIM(RIGHT(C1094,LEN(C1094)-FIND("@",SUBSTITUTE(C1094,"|","@",LEN(C1094)-LEN(SUBSTITUTE(C1094,"|",""))))))</f>
        <v>Smartphones</v>
      </c>
      <c r="U1094" s="33">
        <v>32999</v>
      </c>
    </row>
    <row r="1095" spans="1:21">
      <c r="A1095" s="5" t="s">
        <v>6637</v>
      </c>
      <c r="B1095" s="6" t="s">
        <v>6638</v>
      </c>
      <c r="C1095" s="6" t="s">
        <v>5343</v>
      </c>
      <c r="D1095" s="24">
        <v>2092</v>
      </c>
      <c r="E1095" s="36">
        <v>4600</v>
      </c>
      <c r="F1095" s="36" t="str">
        <f t="shared" si="68"/>
        <v>&gt;500</v>
      </c>
      <c r="G1095" s="27">
        <v>0.55000000000000004</v>
      </c>
      <c r="H1095" s="27" t="str">
        <f t="shared" si="69"/>
        <v>&gt;50%</v>
      </c>
      <c r="I1095" s="14" t="str">
        <f>IF(G1095&lt;0.5,"&lt;50%","&gt;=50%")</f>
        <v>&gt;=50%</v>
      </c>
      <c r="J1095" s="21">
        <v>4.3</v>
      </c>
      <c r="K1095" s="7">
        <v>562</v>
      </c>
      <c r="L1095" s="7">
        <f t="shared" si="70"/>
        <v>1</v>
      </c>
      <c r="M1095" s="6" t="s">
        <v>6639</v>
      </c>
      <c r="N1095" s="6" t="s">
        <v>6640</v>
      </c>
      <c r="O1095" s="6" t="s">
        <v>6641</v>
      </c>
      <c r="P1095" s="6" t="s">
        <v>6642</v>
      </c>
      <c r="Q1095" s="6" t="str">
        <f>IFERROR(LEFT(C1095, FIND("|",C1095)-1),C1095)</f>
        <v>Home&amp;Kitchen</v>
      </c>
      <c r="R1095" s="41">
        <f>E1095*K1095</f>
        <v>2585200</v>
      </c>
      <c r="S1095" s="31">
        <f t="shared" si="71"/>
        <v>2416.6</v>
      </c>
      <c r="T1095" s="6" t="str">
        <f>TRIM(RIGHT(C1095,LEN(C1095)-FIND("@",SUBSTITUTE(C1095,"|","@",LEN(C1095)-LEN(SUBSTITUTE(C1095,"|",""))))))</f>
        <v>SandwichMakers</v>
      </c>
      <c r="U1095" s="33">
        <v>4600</v>
      </c>
    </row>
    <row r="1096" spans="1:21">
      <c r="A1096" s="5" t="s">
        <v>7280</v>
      </c>
      <c r="B1096" s="6" t="s">
        <v>7281</v>
      </c>
      <c r="C1096" s="6" t="s">
        <v>5287</v>
      </c>
      <c r="D1096" s="24">
        <v>2669</v>
      </c>
      <c r="E1096" s="36">
        <v>3199</v>
      </c>
      <c r="F1096" s="36" t="str">
        <f t="shared" si="68"/>
        <v>&gt;500</v>
      </c>
      <c r="G1096" s="27">
        <v>0.17</v>
      </c>
      <c r="H1096" s="27" t="str">
        <f t="shared" si="69"/>
        <v>10-25%</v>
      </c>
      <c r="I1096" s="14" t="str">
        <f>IF(G1096&lt;0.5,"&lt;50%","&gt;=50%")</f>
        <v>&lt;50%</v>
      </c>
      <c r="J1096" s="21">
        <v>3.9</v>
      </c>
      <c r="K1096" s="7">
        <v>260</v>
      </c>
      <c r="L1096" s="7">
        <f t="shared" si="70"/>
        <v>1</v>
      </c>
      <c r="M1096" s="6" t="s">
        <v>7282</v>
      </c>
      <c r="N1096" s="6" t="s">
        <v>7283</v>
      </c>
      <c r="O1096" s="6" t="s">
        <v>7284</v>
      </c>
      <c r="P1096" s="6" t="s">
        <v>7285</v>
      </c>
      <c r="Q1096" s="6" t="str">
        <f>IFERROR(LEFT(C1096, FIND("|",C1096)-1),C1096)</f>
        <v>Home&amp;Kitchen</v>
      </c>
      <c r="R1096" s="41">
        <f>E1096*K1096</f>
        <v>831740</v>
      </c>
      <c r="S1096" s="31">
        <f t="shared" si="71"/>
        <v>1014</v>
      </c>
      <c r="T1096" s="6" t="str">
        <f>TRIM(RIGHT(C1096,LEN(C1096)-FIND("@",SUBSTITUTE(C1096,"|","@",LEN(C1096)-LEN(SUBSTITUTE(C1096,"|",""))))))</f>
        <v>HandheldVacuums</v>
      </c>
      <c r="U1096" s="33">
        <v>3199</v>
      </c>
    </row>
    <row r="1097" spans="1:21">
      <c r="A1097" s="5" t="s">
        <v>3284</v>
      </c>
      <c r="B1097" s="6" t="s">
        <v>3285</v>
      </c>
      <c r="C1097" s="6" t="s">
        <v>2875</v>
      </c>
      <c r="D1097" s="24">
        <v>449</v>
      </c>
      <c r="E1097" s="36">
        <v>999</v>
      </c>
      <c r="F1097" s="36" t="str">
        <f t="shared" si="68"/>
        <v>&gt;500</v>
      </c>
      <c r="G1097" s="27">
        <v>0.55000000000000004</v>
      </c>
      <c r="H1097" s="27" t="str">
        <f t="shared" si="69"/>
        <v>&gt;50%</v>
      </c>
      <c r="I1097" s="14" t="str">
        <f>IF(G1097&lt;0.5,"&lt;50%","&gt;=50%")</f>
        <v>&gt;=50%</v>
      </c>
      <c r="J1097" s="21">
        <v>4</v>
      </c>
      <c r="K1097" s="7">
        <v>2102</v>
      </c>
      <c r="L1097" s="7">
        <f t="shared" si="70"/>
        <v>2</v>
      </c>
      <c r="M1097" s="6" t="s">
        <v>3286</v>
      </c>
      <c r="N1097" s="6" t="s">
        <v>3287</v>
      </c>
      <c r="O1097" s="6" t="s">
        <v>3288</v>
      </c>
      <c r="P1097" s="6" t="s">
        <v>3289</v>
      </c>
      <c r="Q1097" s="6" t="str">
        <f>IFERROR(LEFT(C1097, FIND("|",C1097)-1),C1097)</f>
        <v>Computers&amp;Accessories</v>
      </c>
      <c r="R1097" s="41">
        <f>E1097*K1097</f>
        <v>2099898</v>
      </c>
      <c r="S1097" s="31">
        <f t="shared" si="71"/>
        <v>8408</v>
      </c>
      <c r="T1097" s="6" t="str">
        <f>TRIM(RIGHT(C1097,LEN(C1097)-FIND("@",SUBSTITUTE(C1097,"|","@",LEN(C1097)-LEN(SUBSTITUTE(C1097,"|",""))))))</f>
        <v>Lapdesks</v>
      </c>
      <c r="U1097" s="33">
        <v>999</v>
      </c>
    </row>
    <row r="1098" spans="1:21">
      <c r="A1098" s="5" t="s">
        <v>4803</v>
      </c>
      <c r="B1098" s="6" t="s">
        <v>4804</v>
      </c>
      <c r="C1098" s="6" t="s">
        <v>4805</v>
      </c>
      <c r="D1098" s="24">
        <v>26999</v>
      </c>
      <c r="E1098" s="36">
        <v>37999</v>
      </c>
      <c r="F1098" s="36" t="str">
        <f t="shared" si="68"/>
        <v>&gt;500</v>
      </c>
      <c r="G1098" s="27">
        <v>0.28999999999999998</v>
      </c>
      <c r="H1098" s="27" t="str">
        <f t="shared" si="69"/>
        <v>25-50%</v>
      </c>
      <c r="I1098" s="14" t="str">
        <f>IF(G1098&lt;0.5,"&lt;50%","&gt;=50%")</f>
        <v>&lt;50%</v>
      </c>
      <c r="J1098" s="21">
        <v>4.5999999999999996</v>
      </c>
      <c r="K1098" s="7">
        <v>2886</v>
      </c>
      <c r="L1098" s="7">
        <f t="shared" si="70"/>
        <v>2</v>
      </c>
      <c r="M1098" s="6" t="s">
        <v>4806</v>
      </c>
      <c r="N1098" s="6" t="s">
        <v>4807</v>
      </c>
      <c r="O1098" s="6" t="s">
        <v>4808</v>
      </c>
      <c r="P1098" s="6" t="s">
        <v>4809</v>
      </c>
      <c r="Q1098" s="6" t="str">
        <f>IFERROR(LEFT(C1098, FIND("|",C1098)-1),C1098)</f>
        <v>Computers&amp;Accessories</v>
      </c>
      <c r="R1098" s="41">
        <f>E1098*K1098</f>
        <v>109665114</v>
      </c>
      <c r="S1098" s="31">
        <f t="shared" si="71"/>
        <v>13275.599999999999</v>
      </c>
      <c r="T1098" s="6" t="str">
        <f>TRIM(RIGHT(C1098,LEN(C1098)-FIND("@",SUBSTITUTE(C1098,"|","@",LEN(C1098)-LEN(SUBSTITUTE(C1098,"|",""))))))</f>
        <v>Tablets</v>
      </c>
      <c r="U1098" s="33">
        <v>37999</v>
      </c>
    </row>
    <row r="1099" spans="1:21">
      <c r="A1099" s="5" t="s">
        <v>3742</v>
      </c>
      <c r="B1099" s="6" t="s">
        <v>3743</v>
      </c>
      <c r="C1099" s="6" t="s">
        <v>2078</v>
      </c>
      <c r="D1099" s="24">
        <v>99</v>
      </c>
      <c r="E1099" s="36">
        <v>499</v>
      </c>
      <c r="F1099" s="36" t="str">
        <f t="shared" si="68"/>
        <v>200-500</v>
      </c>
      <c r="G1099" s="27">
        <v>0.8</v>
      </c>
      <c r="H1099" s="27" t="str">
        <f t="shared" si="69"/>
        <v>&gt;50%</v>
      </c>
      <c r="I1099" s="14" t="str">
        <f>IF(G1099&lt;0.5,"&lt;50%","&gt;=50%")</f>
        <v>&gt;=50%</v>
      </c>
      <c r="J1099" s="21">
        <v>4.0999999999999996</v>
      </c>
      <c r="K1099" s="7">
        <v>2451</v>
      </c>
      <c r="L1099" s="7">
        <f t="shared" si="70"/>
        <v>2</v>
      </c>
      <c r="M1099" s="6" t="s">
        <v>2079</v>
      </c>
      <c r="N1099" s="6" t="s">
        <v>3744</v>
      </c>
      <c r="O1099" s="6" t="s">
        <v>3745</v>
      </c>
      <c r="P1099" s="6" t="s">
        <v>3746</v>
      </c>
      <c r="Q1099" s="6" t="str">
        <f>IFERROR(LEFT(C1099, FIND("|",C1099)-1),C1099)</f>
        <v>Electronics</v>
      </c>
      <c r="R1099" s="41">
        <f>E1099*K1099</f>
        <v>1223049</v>
      </c>
      <c r="S1099" s="31">
        <f t="shared" si="71"/>
        <v>10049.099999999999</v>
      </c>
      <c r="T1099" s="6" t="str">
        <f>TRIM(RIGHT(C1099,LEN(C1099)-FIND("@",SUBSTITUTE(C1099,"|","@",LEN(C1099)-LEN(SUBSTITUTE(C1099,"|",""))))))</f>
        <v>Stands</v>
      </c>
      <c r="U1099" s="33">
        <v>499</v>
      </c>
    </row>
    <row r="1100" spans="1:21">
      <c r="A1100" s="5" t="s">
        <v>7011</v>
      </c>
      <c r="B1100" s="6" t="s">
        <v>7012</v>
      </c>
      <c r="C1100" s="6" t="s">
        <v>5127</v>
      </c>
      <c r="D1100" s="24">
        <v>2033</v>
      </c>
      <c r="E1100" s="36">
        <v>4295</v>
      </c>
      <c r="F1100" s="36" t="str">
        <f t="shared" si="68"/>
        <v>&gt;500</v>
      </c>
      <c r="G1100" s="27">
        <v>0.53</v>
      </c>
      <c r="H1100" s="27" t="str">
        <f t="shared" si="69"/>
        <v>&gt;50%</v>
      </c>
      <c r="I1100" s="14" t="str">
        <f>IF(G1100&lt;0.5,"&lt;50%","&gt;=50%")</f>
        <v>&gt;=50%</v>
      </c>
      <c r="J1100" s="21">
        <v>3.4</v>
      </c>
      <c r="K1100" s="7">
        <v>422</v>
      </c>
      <c r="L1100" s="7">
        <f t="shared" si="70"/>
        <v>1</v>
      </c>
      <c r="M1100" s="6" t="s">
        <v>7013</v>
      </c>
      <c r="N1100" s="6" t="s">
        <v>7014</v>
      </c>
      <c r="O1100" s="6" t="s">
        <v>7015</v>
      </c>
      <c r="P1100" s="6" t="s">
        <v>7016</v>
      </c>
      <c r="Q1100" s="6" t="str">
        <f>IFERROR(LEFT(C1100, FIND("|",C1100)-1),C1100)</f>
        <v>Home&amp;Kitchen</v>
      </c>
      <c r="R1100" s="41">
        <f>E1100*K1100</f>
        <v>1812490</v>
      </c>
      <c r="S1100" s="31">
        <f t="shared" si="71"/>
        <v>1434.8</v>
      </c>
      <c r="T1100" s="6" t="str">
        <f>TRIM(RIGHT(C1100,LEN(C1100)-FIND("@",SUBSTITUTE(C1100,"|","@",LEN(C1100)-LEN(SUBSTITUTE(C1100,"|",""))))))</f>
        <v>MixerGrinders</v>
      </c>
      <c r="U1100" s="33">
        <v>4295</v>
      </c>
    </row>
    <row r="1101" spans="1:21">
      <c r="A1101" s="5" t="s">
        <v>5260</v>
      </c>
      <c r="B1101" s="6" t="s">
        <v>5261</v>
      </c>
      <c r="C1101" s="6" t="s">
        <v>5160</v>
      </c>
      <c r="D1101" s="24">
        <v>809</v>
      </c>
      <c r="E1101" s="36">
        <v>1545</v>
      </c>
      <c r="F1101" s="36" t="str">
        <f t="shared" si="68"/>
        <v>&gt;500</v>
      </c>
      <c r="G1101" s="27">
        <v>0.48</v>
      </c>
      <c r="H1101" s="27" t="str">
        <f t="shared" si="69"/>
        <v>25-50%</v>
      </c>
      <c r="I1101" s="14" t="str">
        <f>IF(G1101&lt;0.5,"&lt;50%","&gt;=50%")</f>
        <v>&lt;50%</v>
      </c>
      <c r="J1101" s="21">
        <v>3.7</v>
      </c>
      <c r="K1101" s="7">
        <v>976</v>
      </c>
      <c r="L1101" s="7">
        <f t="shared" si="70"/>
        <v>1</v>
      </c>
      <c r="M1101" s="6" t="s">
        <v>5262</v>
      </c>
      <c r="N1101" s="6" t="s">
        <v>5263</v>
      </c>
      <c r="O1101" s="6" t="s">
        <v>5264</v>
      </c>
      <c r="P1101" s="6" t="s">
        <v>5265</v>
      </c>
      <c r="Q1101" s="6" t="str">
        <f>IFERROR(LEFT(C1101, FIND("|",C1101)-1),C1101)</f>
        <v>Home&amp;Kitchen</v>
      </c>
      <c r="R1101" s="41">
        <f>E1101*K1101</f>
        <v>1507920</v>
      </c>
      <c r="S1101" s="31">
        <f t="shared" si="71"/>
        <v>3611.2000000000003</v>
      </c>
      <c r="T1101" s="6" t="str">
        <f>TRIM(RIGHT(C1101,LEN(C1101)-FIND("@",SUBSTITUTE(C1101,"|","@",LEN(C1101)-LEN(SUBSTITUTE(C1101,"|",""))))))</f>
        <v>Kettle&amp;ToasterSets</v>
      </c>
      <c r="U1101" s="33">
        <v>1545</v>
      </c>
    </row>
    <row r="1102" spans="1:21">
      <c r="A1102" s="5" t="s">
        <v>3391</v>
      </c>
      <c r="B1102" s="6" t="s">
        <v>3392</v>
      </c>
      <c r="C1102" s="6" t="s">
        <v>1834</v>
      </c>
      <c r="D1102" s="24">
        <v>1299</v>
      </c>
      <c r="E1102" s="36">
        <v>3499</v>
      </c>
      <c r="F1102" s="36" t="str">
        <f t="shared" si="68"/>
        <v>&gt;500</v>
      </c>
      <c r="G1102" s="27">
        <v>0.63</v>
      </c>
      <c r="H1102" s="27" t="str">
        <f t="shared" si="69"/>
        <v>&gt;50%</v>
      </c>
      <c r="I1102" s="14" t="str">
        <f>IF(G1102&lt;0.5,"&lt;50%","&gt;=50%")</f>
        <v>&gt;=50%</v>
      </c>
      <c r="J1102" s="21">
        <v>3.9</v>
      </c>
      <c r="K1102" s="7">
        <v>12452</v>
      </c>
      <c r="L1102" s="7">
        <f t="shared" si="70"/>
        <v>2</v>
      </c>
      <c r="M1102" s="6" t="s">
        <v>3393</v>
      </c>
      <c r="N1102" s="6" t="s">
        <v>3394</v>
      </c>
      <c r="O1102" s="6" t="s">
        <v>3395</v>
      </c>
      <c r="P1102" s="6" t="s">
        <v>3396</v>
      </c>
      <c r="Q1102" s="6" t="str">
        <f>IFERROR(LEFT(C1102, FIND("|",C1102)-1),C1102)</f>
        <v>Electronics</v>
      </c>
      <c r="R1102" s="41">
        <f>E1102*K1102</f>
        <v>43569548</v>
      </c>
      <c r="S1102" s="31">
        <f t="shared" si="71"/>
        <v>48562.799999999996</v>
      </c>
      <c r="T1102" s="6" t="str">
        <f>TRIM(RIGHT(C1102,LEN(C1102)-FIND("@",SUBSTITUTE(C1102,"|","@",LEN(C1102)-LEN(SUBSTITUTE(C1102,"|",""))))))</f>
        <v>In-Ear</v>
      </c>
      <c r="U1102" s="33">
        <v>3499</v>
      </c>
    </row>
    <row r="1103" spans="1:21">
      <c r="A1103" s="5" t="s">
        <v>2227</v>
      </c>
      <c r="B1103" s="6" t="s">
        <v>2228</v>
      </c>
      <c r="C1103" s="6" t="s">
        <v>1821</v>
      </c>
      <c r="D1103" s="24">
        <v>1324</v>
      </c>
      <c r="E1103" s="36">
        <v>1699</v>
      </c>
      <c r="F1103" s="36" t="str">
        <f t="shared" si="68"/>
        <v>&gt;500</v>
      </c>
      <c r="G1103" s="27">
        <v>0.22</v>
      </c>
      <c r="H1103" s="27" t="str">
        <f t="shared" si="69"/>
        <v>10-25%</v>
      </c>
      <c r="I1103" s="14" t="str">
        <f>IF(G1103&lt;0.5,"&lt;50%","&gt;=50%")</f>
        <v>&lt;50%</v>
      </c>
      <c r="J1103" s="21">
        <v>4</v>
      </c>
      <c r="K1103" s="7">
        <v>128311</v>
      </c>
      <c r="L1103" s="7">
        <f t="shared" si="70"/>
        <v>2</v>
      </c>
      <c r="M1103" s="6" t="s">
        <v>2229</v>
      </c>
      <c r="N1103" s="6" t="s">
        <v>1823</v>
      </c>
      <c r="O1103" s="6" t="s">
        <v>1824</v>
      </c>
      <c r="P1103" s="6" t="s">
        <v>1825</v>
      </c>
      <c r="Q1103" s="6" t="str">
        <f>IFERROR(LEFT(C1103, FIND("|",C1103)-1),C1103)</f>
        <v>Electronics</v>
      </c>
      <c r="R1103" s="41">
        <f>E1103*K1103</f>
        <v>218000389</v>
      </c>
      <c r="S1103" s="31">
        <f t="shared" si="71"/>
        <v>513244</v>
      </c>
      <c r="T1103" s="6" t="str">
        <f>TRIM(RIGHT(C1103,LEN(C1103)-FIND("@",SUBSTITUTE(C1103,"|","@",LEN(C1103)-LEN(SUBSTITUTE(C1103,"|",""))))))</f>
        <v>BasicMobiles</v>
      </c>
      <c r="U1103" s="33">
        <v>1699</v>
      </c>
    </row>
    <row r="1104" spans="1:21">
      <c r="A1104" s="5" t="s">
        <v>2250</v>
      </c>
      <c r="B1104" s="6" t="s">
        <v>2251</v>
      </c>
      <c r="C1104" s="6" t="s">
        <v>1821</v>
      </c>
      <c r="D1104" s="24">
        <v>1324</v>
      </c>
      <c r="E1104" s="36">
        <v>1699</v>
      </c>
      <c r="F1104" s="36" t="str">
        <f t="shared" si="68"/>
        <v>&gt;500</v>
      </c>
      <c r="G1104" s="27">
        <v>0.22</v>
      </c>
      <c r="H1104" s="27" t="str">
        <f t="shared" si="69"/>
        <v>10-25%</v>
      </c>
      <c r="I1104" s="14" t="str">
        <f>IF(G1104&lt;0.5,"&lt;50%","&gt;=50%")</f>
        <v>&lt;50%</v>
      </c>
      <c r="J1104" s="21">
        <v>4</v>
      </c>
      <c r="K1104" s="7">
        <v>128311</v>
      </c>
      <c r="L1104" s="7">
        <f t="shared" si="70"/>
        <v>2</v>
      </c>
      <c r="M1104" s="6" t="s">
        <v>2229</v>
      </c>
      <c r="N1104" s="6" t="s">
        <v>1823</v>
      </c>
      <c r="O1104" s="6" t="s">
        <v>1824</v>
      </c>
      <c r="P1104" s="6" t="s">
        <v>1825</v>
      </c>
      <c r="Q1104" s="6" t="str">
        <f>IFERROR(LEFT(C1104, FIND("|",C1104)-1),C1104)</f>
        <v>Electronics</v>
      </c>
      <c r="R1104" s="41">
        <f>E1104*K1104</f>
        <v>218000389</v>
      </c>
      <c r="S1104" s="31">
        <f t="shared" si="71"/>
        <v>513244</v>
      </c>
      <c r="T1104" s="6" t="str">
        <f>TRIM(RIGHT(C1104,LEN(C1104)-FIND("@",SUBSTITUTE(C1104,"|","@",LEN(C1104)-LEN(SUBSTITUTE(C1104,"|",""))))))</f>
        <v>BasicMobiles</v>
      </c>
      <c r="U1104" s="33">
        <v>1699</v>
      </c>
    </row>
    <row r="1105" spans="1:21">
      <c r="A1105" s="5" t="s">
        <v>1661</v>
      </c>
      <c r="B1105" s="6" t="s">
        <v>1662</v>
      </c>
      <c r="C1105" s="6" t="s">
        <v>282</v>
      </c>
      <c r="D1105" s="24">
        <v>246</v>
      </c>
      <c r="E1105" s="36">
        <v>600</v>
      </c>
      <c r="F1105" s="36" t="str">
        <f t="shared" si="68"/>
        <v>&gt;500</v>
      </c>
      <c r="G1105" s="27">
        <v>0.59</v>
      </c>
      <c r="H1105" s="27" t="str">
        <f t="shared" si="69"/>
        <v>&gt;50%</v>
      </c>
      <c r="I1105" s="14" t="str">
        <f>IF(G1105&lt;0.5,"&lt;50%","&gt;=50%")</f>
        <v>&gt;=50%</v>
      </c>
      <c r="J1105" s="21">
        <v>4.2</v>
      </c>
      <c r="K1105" s="7">
        <v>143</v>
      </c>
      <c r="L1105" s="7">
        <f t="shared" si="70"/>
        <v>1</v>
      </c>
      <c r="M1105" s="6" t="s">
        <v>1663</v>
      </c>
      <c r="N1105" s="6" t="s">
        <v>1664</v>
      </c>
      <c r="O1105" s="6" t="s">
        <v>1665</v>
      </c>
      <c r="P1105" s="6" t="s">
        <v>1666</v>
      </c>
      <c r="Q1105" s="6" t="str">
        <f>IFERROR(LEFT(C1105, FIND("|",C1105)-1),C1105)</f>
        <v>Electronics</v>
      </c>
      <c r="R1105" s="41">
        <f>E1105*K1105</f>
        <v>85800</v>
      </c>
      <c r="S1105" s="31">
        <f t="shared" si="71"/>
        <v>600.6</v>
      </c>
      <c r="T1105" s="6" t="str">
        <f>TRIM(RIGHT(C1105,LEN(C1105)-FIND("@",SUBSTITUTE(C1105,"|","@",LEN(C1105)-LEN(SUBSTITUTE(C1105,"|",""))))))</f>
        <v>RemoteControls</v>
      </c>
      <c r="U1105" s="33">
        <v>600</v>
      </c>
    </row>
    <row r="1106" spans="1:21">
      <c r="A1106" s="5" t="s">
        <v>613</v>
      </c>
      <c r="B1106" s="6" t="s">
        <v>614</v>
      </c>
      <c r="C1106" s="6" t="s">
        <v>105</v>
      </c>
      <c r="D1106" s="24">
        <v>15990</v>
      </c>
      <c r="E1106" s="36">
        <v>23990</v>
      </c>
      <c r="F1106" s="36" t="str">
        <f t="shared" si="68"/>
        <v>&gt;500</v>
      </c>
      <c r="G1106" s="27">
        <v>0.33</v>
      </c>
      <c r="H1106" s="27" t="str">
        <f t="shared" si="69"/>
        <v>25-50%</v>
      </c>
      <c r="I1106" s="14" t="str">
        <f>IF(G1106&lt;0.5,"&lt;50%","&gt;=50%")</f>
        <v>&lt;50%</v>
      </c>
      <c r="J1106" s="21">
        <v>4.3</v>
      </c>
      <c r="K1106" s="7">
        <v>1035</v>
      </c>
      <c r="L1106" s="7">
        <f t="shared" si="70"/>
        <v>2</v>
      </c>
      <c r="M1106" s="6" t="s">
        <v>615</v>
      </c>
      <c r="N1106" s="6" t="s">
        <v>616</v>
      </c>
      <c r="O1106" s="6" t="s">
        <v>617</v>
      </c>
      <c r="P1106" s="6" t="s">
        <v>618</v>
      </c>
      <c r="Q1106" s="6" t="str">
        <f>IFERROR(LEFT(C1106, FIND("|",C1106)-1),C1106)</f>
        <v>Electronics</v>
      </c>
      <c r="R1106" s="41">
        <f>E1106*K1106</f>
        <v>24829650</v>
      </c>
      <c r="S1106" s="31">
        <f t="shared" si="71"/>
        <v>4450.5</v>
      </c>
      <c r="T1106" s="6" t="str">
        <f>TRIM(RIGHT(C1106,LEN(C1106)-FIND("@",SUBSTITUTE(C1106,"|","@",LEN(C1106)-LEN(SUBSTITUTE(C1106,"|",""))))))</f>
        <v>SmartTelevisions</v>
      </c>
      <c r="U1106" s="33">
        <v>23990</v>
      </c>
    </row>
    <row r="1107" spans="1:21">
      <c r="A1107" s="5" t="s">
        <v>4320</v>
      </c>
      <c r="B1107" s="6" t="s">
        <v>4321</v>
      </c>
      <c r="C1107" s="6" t="s">
        <v>1834</v>
      </c>
      <c r="D1107" s="24">
        <v>1599</v>
      </c>
      <c r="E1107" s="36">
        <v>2790</v>
      </c>
      <c r="F1107" s="36" t="str">
        <f t="shared" si="68"/>
        <v>&gt;500</v>
      </c>
      <c r="G1107" s="27">
        <v>0.43</v>
      </c>
      <c r="H1107" s="27" t="str">
        <f t="shared" si="69"/>
        <v>25-50%</v>
      </c>
      <c r="I1107" s="14" t="str">
        <f>IF(G1107&lt;0.5,"&lt;50%","&gt;=50%")</f>
        <v>&lt;50%</v>
      </c>
      <c r="J1107" s="21">
        <v>3.6</v>
      </c>
      <c r="K1107" s="7">
        <v>2272</v>
      </c>
      <c r="L1107" s="7">
        <f t="shared" si="70"/>
        <v>2</v>
      </c>
      <c r="M1107" s="6" t="s">
        <v>4322</v>
      </c>
      <c r="N1107" s="6" t="s">
        <v>4323</v>
      </c>
      <c r="O1107" s="6" t="s">
        <v>4324</v>
      </c>
      <c r="P1107" s="6" t="s">
        <v>4325</v>
      </c>
      <c r="Q1107" s="6" t="str">
        <f>IFERROR(LEFT(C1107, FIND("|",C1107)-1),C1107)</f>
        <v>Electronics</v>
      </c>
      <c r="R1107" s="41">
        <f>E1107*K1107</f>
        <v>6338880</v>
      </c>
      <c r="S1107" s="31">
        <f t="shared" si="71"/>
        <v>8179.2</v>
      </c>
      <c r="T1107" s="6" t="str">
        <f>TRIM(RIGHT(C1107,LEN(C1107)-FIND("@",SUBSTITUTE(C1107,"|","@",LEN(C1107)-LEN(SUBSTITUTE(C1107,"|",""))))))</f>
        <v>In-Ear</v>
      </c>
      <c r="U1107" s="33">
        <v>2790</v>
      </c>
    </row>
    <row r="1108" spans="1:21">
      <c r="A1108" s="5" t="s">
        <v>6404</v>
      </c>
      <c r="B1108" s="6" t="s">
        <v>6405</v>
      </c>
      <c r="C1108" s="6" t="s">
        <v>5972</v>
      </c>
      <c r="D1108" s="24">
        <v>9199</v>
      </c>
      <c r="E1108" s="36">
        <v>18000</v>
      </c>
      <c r="F1108" s="36" t="str">
        <f t="shared" si="68"/>
        <v>&gt;500</v>
      </c>
      <c r="G1108" s="27">
        <v>0.49</v>
      </c>
      <c r="H1108" s="27" t="str">
        <f t="shared" si="69"/>
        <v>25-50%</v>
      </c>
      <c r="I1108" s="14" t="str">
        <f>IF(G1108&lt;0.5,"&lt;50%","&gt;=50%")</f>
        <v>&lt;50%</v>
      </c>
      <c r="J1108" s="21">
        <v>4</v>
      </c>
      <c r="K1108" s="7">
        <v>16020</v>
      </c>
      <c r="L1108" s="7">
        <f t="shared" si="70"/>
        <v>2</v>
      </c>
      <c r="M1108" s="6" t="s">
        <v>6406</v>
      </c>
      <c r="N1108" s="6" t="s">
        <v>6407</v>
      </c>
      <c r="O1108" s="6" t="s">
        <v>6408</v>
      </c>
      <c r="P1108" s="6" t="s">
        <v>6409</v>
      </c>
      <c r="Q1108" s="6" t="str">
        <f>IFERROR(LEFT(C1108, FIND("|",C1108)-1),C1108)</f>
        <v>Home&amp;Kitchen</v>
      </c>
      <c r="R1108" s="41">
        <f>E1108*K1108</f>
        <v>288360000</v>
      </c>
      <c r="S1108" s="31">
        <f t="shared" si="71"/>
        <v>64080</v>
      </c>
      <c r="T1108" s="6" t="str">
        <f>TRIM(RIGHT(C1108,LEN(C1108)-FIND("@",SUBSTITUTE(C1108,"|","@",LEN(C1108)-LEN(SUBSTITUTE(C1108,"|",""))))))</f>
        <v>WaterFilters&amp;Purifiers</v>
      </c>
      <c r="U1108" s="33">
        <v>18000</v>
      </c>
    </row>
    <row r="1109" spans="1:21">
      <c r="A1109" s="5" t="s">
        <v>1287</v>
      </c>
      <c r="B1109" s="6" t="s">
        <v>1288</v>
      </c>
      <c r="C1109" s="6" t="s">
        <v>13</v>
      </c>
      <c r="D1109" s="24">
        <v>179</v>
      </c>
      <c r="E1109" s="36">
        <v>399</v>
      </c>
      <c r="F1109" s="36" t="str">
        <f t="shared" si="68"/>
        <v>200-500</v>
      </c>
      <c r="G1109" s="27">
        <v>0.55000000000000004</v>
      </c>
      <c r="H1109" s="27" t="str">
        <f t="shared" si="69"/>
        <v>&gt;50%</v>
      </c>
      <c r="I1109" s="14" t="str">
        <f>IF(G1109&lt;0.5,"&lt;50%","&gt;=50%")</f>
        <v>&gt;=50%</v>
      </c>
      <c r="J1109" s="21">
        <v>4</v>
      </c>
      <c r="K1109" s="7">
        <v>1423</v>
      </c>
      <c r="L1109" s="7">
        <f t="shared" si="70"/>
        <v>2</v>
      </c>
      <c r="M1109" s="6" t="s">
        <v>438</v>
      </c>
      <c r="N1109" s="6" t="s">
        <v>439</v>
      </c>
      <c r="O1109" s="6" t="s">
        <v>440</v>
      </c>
      <c r="P1109" s="6" t="s">
        <v>441</v>
      </c>
      <c r="Q1109" s="6" t="str">
        <f>IFERROR(LEFT(C1109, FIND("|",C1109)-1),C1109)</f>
        <v>Computers&amp;Accessories</v>
      </c>
      <c r="R1109" s="41">
        <f>E1109*K1109</f>
        <v>567777</v>
      </c>
      <c r="S1109" s="31">
        <f t="shared" si="71"/>
        <v>5692</v>
      </c>
      <c r="T1109" s="6" t="str">
        <f>TRIM(RIGHT(C1109,LEN(C1109)-FIND("@",SUBSTITUTE(C1109,"|","@",LEN(C1109)-LEN(SUBSTITUTE(C1109,"|",""))))))</f>
        <v>USBCables</v>
      </c>
      <c r="U1109" s="33">
        <v>399</v>
      </c>
    </row>
    <row r="1110" spans="1:21">
      <c r="A1110" s="5" t="s">
        <v>436</v>
      </c>
      <c r="B1110" s="6" t="s">
        <v>437</v>
      </c>
      <c r="C1110" s="6" t="s">
        <v>13</v>
      </c>
      <c r="D1110" s="24">
        <v>179</v>
      </c>
      <c r="E1110" s="36">
        <v>399</v>
      </c>
      <c r="F1110" s="36" t="str">
        <f t="shared" si="68"/>
        <v>200-500</v>
      </c>
      <c r="G1110" s="27">
        <v>0.55000000000000004</v>
      </c>
      <c r="H1110" s="27" t="str">
        <f t="shared" si="69"/>
        <v>&gt;50%</v>
      </c>
      <c r="I1110" s="14" t="str">
        <f>IF(G1110&lt;0.5,"&lt;50%","&gt;=50%")</f>
        <v>&gt;=50%</v>
      </c>
      <c r="J1110" s="21">
        <v>4</v>
      </c>
      <c r="K1110" s="7">
        <v>1423</v>
      </c>
      <c r="L1110" s="7">
        <f t="shared" si="70"/>
        <v>2</v>
      </c>
      <c r="M1110" s="6" t="s">
        <v>438</v>
      </c>
      <c r="N1110" s="6" t="s">
        <v>439</v>
      </c>
      <c r="O1110" s="6" t="s">
        <v>440</v>
      </c>
      <c r="P1110" s="6" t="s">
        <v>441</v>
      </c>
      <c r="Q1110" s="6" t="str">
        <f>IFERROR(LEFT(C1110, FIND("|",C1110)-1),C1110)</f>
        <v>Computers&amp;Accessories</v>
      </c>
      <c r="R1110" s="41">
        <f>E1110*K1110</f>
        <v>567777</v>
      </c>
      <c r="S1110" s="31">
        <f t="shared" si="71"/>
        <v>5692</v>
      </c>
      <c r="T1110" s="6" t="str">
        <f>TRIM(RIGHT(C1110,LEN(C1110)-FIND("@",SUBSTITUTE(C1110,"|","@",LEN(C1110)-LEN(SUBSTITUTE(C1110,"|",""))))))</f>
        <v>USBCables</v>
      </c>
      <c r="U1110" s="33">
        <v>399</v>
      </c>
    </row>
    <row r="1111" spans="1:21">
      <c r="A1111" s="5" t="s">
        <v>925</v>
      </c>
      <c r="B1111" s="6" t="s">
        <v>926</v>
      </c>
      <c r="C1111" s="6" t="s">
        <v>13</v>
      </c>
      <c r="D1111" s="24">
        <v>149</v>
      </c>
      <c r="E1111" s="36">
        <v>399</v>
      </c>
      <c r="F1111" s="36" t="str">
        <f t="shared" si="68"/>
        <v>200-500</v>
      </c>
      <c r="G1111" s="27">
        <v>0.63</v>
      </c>
      <c r="H1111" s="27" t="str">
        <f t="shared" si="69"/>
        <v>&gt;50%</v>
      </c>
      <c r="I1111" s="14" t="str">
        <f>IF(G1111&lt;0.5,"&lt;50%","&gt;=50%")</f>
        <v>&gt;=50%</v>
      </c>
      <c r="J1111" s="21">
        <v>4</v>
      </c>
      <c r="K1111" s="7">
        <v>1423</v>
      </c>
      <c r="L1111" s="7">
        <f t="shared" si="70"/>
        <v>2</v>
      </c>
      <c r="M1111" s="6" t="s">
        <v>927</v>
      </c>
      <c r="N1111" s="6" t="s">
        <v>439</v>
      </c>
      <c r="O1111" s="6" t="s">
        <v>440</v>
      </c>
      <c r="P1111" s="6" t="s">
        <v>441</v>
      </c>
      <c r="Q1111" s="6" t="str">
        <f>IFERROR(LEFT(C1111, FIND("|",C1111)-1),C1111)</f>
        <v>Computers&amp;Accessories</v>
      </c>
      <c r="R1111" s="41">
        <f>E1111*K1111</f>
        <v>567777</v>
      </c>
      <c r="S1111" s="31">
        <f t="shared" si="71"/>
        <v>5692</v>
      </c>
      <c r="T1111" s="6" t="str">
        <f>TRIM(RIGHT(C1111,LEN(C1111)-FIND("@",SUBSTITUTE(C1111,"|","@",LEN(C1111)-LEN(SUBSTITUTE(C1111,"|",""))))))</f>
        <v>USBCables</v>
      </c>
      <c r="U1111" s="33">
        <v>399</v>
      </c>
    </row>
    <row r="1112" spans="1:21">
      <c r="A1112" s="5" t="s">
        <v>2383</v>
      </c>
      <c r="B1112" s="6" t="s">
        <v>1927</v>
      </c>
      <c r="C1112" s="6" t="s">
        <v>1762</v>
      </c>
      <c r="D1112" s="24">
        <v>2199</v>
      </c>
      <c r="E1112" s="36">
        <v>9999</v>
      </c>
      <c r="F1112" s="36" t="str">
        <f t="shared" si="68"/>
        <v>&gt;500</v>
      </c>
      <c r="G1112" s="27">
        <v>0.78</v>
      </c>
      <c r="H1112" s="27" t="str">
        <f t="shared" si="69"/>
        <v>&gt;50%</v>
      </c>
      <c r="I1112" s="14" t="str">
        <f>IF(G1112&lt;0.5,"&lt;50%","&gt;=50%")</f>
        <v>&gt;=50%</v>
      </c>
      <c r="J1112" s="21">
        <v>4.2</v>
      </c>
      <c r="K1112" s="7">
        <v>29472</v>
      </c>
      <c r="L1112" s="7">
        <f t="shared" si="70"/>
        <v>2</v>
      </c>
      <c r="M1112" s="6" t="s">
        <v>2384</v>
      </c>
      <c r="N1112" s="6" t="s">
        <v>1929</v>
      </c>
      <c r="O1112" s="6" t="s">
        <v>1930</v>
      </c>
      <c r="P1112" s="6" t="s">
        <v>1931</v>
      </c>
      <c r="Q1112" s="6" t="str">
        <f>IFERROR(LEFT(C1112, FIND("|",C1112)-1),C1112)</f>
        <v>Electronics</v>
      </c>
      <c r="R1112" s="41">
        <f>E1112*K1112</f>
        <v>294690528</v>
      </c>
      <c r="S1112" s="31">
        <f t="shared" si="71"/>
        <v>123782.40000000001</v>
      </c>
      <c r="T1112" s="6" t="str">
        <f>TRIM(RIGHT(C1112,LEN(C1112)-FIND("@",SUBSTITUTE(C1112,"|","@",LEN(C1112)-LEN(SUBSTITUTE(C1112,"|",""))))))</f>
        <v>SmartWatches</v>
      </c>
      <c r="U1112" s="33">
        <v>9999</v>
      </c>
    </row>
    <row r="1113" spans="1:21">
      <c r="A1113" s="5" t="s">
        <v>2731</v>
      </c>
      <c r="B1113" s="6" t="s">
        <v>2732</v>
      </c>
      <c r="C1113" s="6" t="s">
        <v>1762</v>
      </c>
      <c r="D1113" s="24">
        <v>1499</v>
      </c>
      <c r="E1113" s="36">
        <v>7999</v>
      </c>
      <c r="F1113" s="36" t="str">
        <f t="shared" si="68"/>
        <v>&gt;500</v>
      </c>
      <c r="G1113" s="27">
        <v>0.81</v>
      </c>
      <c r="H1113" s="27" t="str">
        <f t="shared" si="69"/>
        <v>&gt;50%</v>
      </c>
      <c r="I1113" s="14" t="str">
        <f>IF(G1113&lt;0.5,"&lt;50%","&gt;=50%")</f>
        <v>&gt;=50%</v>
      </c>
      <c r="J1113" s="21">
        <v>4.2</v>
      </c>
      <c r="K1113" s="7">
        <v>22638</v>
      </c>
      <c r="L1113" s="7">
        <f t="shared" si="70"/>
        <v>2</v>
      </c>
      <c r="M1113" s="6" t="s">
        <v>2733</v>
      </c>
      <c r="N1113" s="6" t="s">
        <v>1906</v>
      </c>
      <c r="O1113" s="6" t="s">
        <v>1907</v>
      </c>
      <c r="P1113" s="6" t="s">
        <v>1908</v>
      </c>
      <c r="Q1113" s="6" t="str">
        <f>IFERROR(LEFT(C1113, FIND("|",C1113)-1),C1113)</f>
        <v>Electronics</v>
      </c>
      <c r="R1113" s="41">
        <f>E1113*K1113</f>
        <v>181081362</v>
      </c>
      <c r="S1113" s="31">
        <f t="shared" si="71"/>
        <v>95079.6</v>
      </c>
      <c r="T1113" s="6" t="str">
        <f>TRIM(RIGHT(C1113,LEN(C1113)-FIND("@",SUBSTITUTE(C1113,"|","@",LEN(C1113)-LEN(SUBSTITUTE(C1113,"|",""))))))</f>
        <v>SmartWatches</v>
      </c>
      <c r="U1113" s="33">
        <v>7999</v>
      </c>
    </row>
    <row r="1114" spans="1:21">
      <c r="A1114" s="5" t="s">
        <v>2513</v>
      </c>
      <c r="B1114" s="6" t="s">
        <v>2514</v>
      </c>
      <c r="C1114" s="6" t="s">
        <v>1762</v>
      </c>
      <c r="D1114" s="24">
        <v>1499</v>
      </c>
      <c r="E1114" s="36">
        <v>9999</v>
      </c>
      <c r="F1114" s="36" t="str">
        <f t="shared" si="68"/>
        <v>&gt;500</v>
      </c>
      <c r="G1114" s="27">
        <v>0.85</v>
      </c>
      <c r="H1114" s="27" t="str">
        <f t="shared" si="69"/>
        <v>&gt;50%</v>
      </c>
      <c r="I1114" s="14" t="str">
        <f>IF(G1114&lt;0.5,"&lt;50%","&gt;=50%")</f>
        <v>&gt;=50%</v>
      </c>
      <c r="J1114" s="21">
        <v>4.2</v>
      </c>
      <c r="K1114" s="7">
        <v>22638</v>
      </c>
      <c r="L1114" s="7">
        <f t="shared" si="70"/>
        <v>2</v>
      </c>
      <c r="M1114" s="6" t="s">
        <v>2515</v>
      </c>
      <c r="N1114" s="6" t="s">
        <v>1906</v>
      </c>
      <c r="O1114" s="6" t="s">
        <v>1907</v>
      </c>
      <c r="P1114" s="6" t="s">
        <v>1908</v>
      </c>
      <c r="Q1114" s="6" t="str">
        <f>IFERROR(LEFT(C1114, FIND("|",C1114)-1),C1114)</f>
        <v>Electronics</v>
      </c>
      <c r="R1114" s="41">
        <f>E1114*K1114</f>
        <v>226357362</v>
      </c>
      <c r="S1114" s="31">
        <f t="shared" si="71"/>
        <v>95079.6</v>
      </c>
      <c r="T1114" s="6" t="str">
        <f>TRIM(RIGHT(C1114,LEN(C1114)-FIND("@",SUBSTITUTE(C1114,"|","@",LEN(C1114)-LEN(SUBSTITUTE(C1114,"|",""))))))</f>
        <v>SmartWatches</v>
      </c>
      <c r="U1114" s="33">
        <v>9999</v>
      </c>
    </row>
    <row r="1115" spans="1:21">
      <c r="A1115" s="5" t="s">
        <v>1926</v>
      </c>
      <c r="B1115" s="6" t="s">
        <v>1927</v>
      </c>
      <c r="C1115" s="6" t="s">
        <v>1762</v>
      </c>
      <c r="D1115" s="24">
        <v>2199</v>
      </c>
      <c r="E1115" s="36">
        <v>9999</v>
      </c>
      <c r="F1115" s="36" t="str">
        <f t="shared" si="68"/>
        <v>&gt;500</v>
      </c>
      <c r="G1115" s="27">
        <v>0.78</v>
      </c>
      <c r="H1115" s="27" t="str">
        <f t="shared" si="69"/>
        <v>&gt;50%</v>
      </c>
      <c r="I1115" s="14" t="str">
        <f>IF(G1115&lt;0.5,"&lt;50%","&gt;=50%")</f>
        <v>&gt;=50%</v>
      </c>
      <c r="J1115" s="21">
        <v>4.2</v>
      </c>
      <c r="K1115" s="7">
        <v>29471</v>
      </c>
      <c r="L1115" s="7">
        <f t="shared" si="70"/>
        <v>2</v>
      </c>
      <c r="M1115" s="6" t="s">
        <v>1928</v>
      </c>
      <c r="N1115" s="6" t="s">
        <v>1929</v>
      </c>
      <c r="O1115" s="6" t="s">
        <v>1930</v>
      </c>
      <c r="P1115" s="6" t="s">
        <v>1931</v>
      </c>
      <c r="Q1115" s="6" t="str">
        <f>IFERROR(LEFT(C1115, FIND("|",C1115)-1),C1115)</f>
        <v>Electronics</v>
      </c>
      <c r="R1115" s="41">
        <f>E1115*K1115</f>
        <v>294680529</v>
      </c>
      <c r="S1115" s="31">
        <f t="shared" si="71"/>
        <v>123778.20000000001</v>
      </c>
      <c r="T1115" s="6" t="str">
        <f>TRIM(RIGHT(C1115,LEN(C1115)-FIND("@",SUBSTITUTE(C1115,"|","@",LEN(C1115)-LEN(SUBSTITUTE(C1115,"|",""))))))</f>
        <v>SmartWatches</v>
      </c>
      <c r="U1115" s="33">
        <v>9999</v>
      </c>
    </row>
    <row r="1116" spans="1:21">
      <c r="A1116" s="5" t="s">
        <v>1903</v>
      </c>
      <c r="B1116" s="6" t="s">
        <v>1904</v>
      </c>
      <c r="C1116" s="6" t="s">
        <v>1762</v>
      </c>
      <c r="D1116" s="24">
        <v>1499</v>
      </c>
      <c r="E1116" s="36">
        <v>7999</v>
      </c>
      <c r="F1116" s="36" t="str">
        <f t="shared" si="68"/>
        <v>&gt;500</v>
      </c>
      <c r="G1116" s="27">
        <v>0.81</v>
      </c>
      <c r="H1116" s="27" t="str">
        <f t="shared" si="69"/>
        <v>&gt;50%</v>
      </c>
      <c r="I1116" s="14" t="str">
        <f>IF(G1116&lt;0.5,"&lt;50%","&gt;=50%")</f>
        <v>&gt;=50%</v>
      </c>
      <c r="J1116" s="21">
        <v>4.2</v>
      </c>
      <c r="K1116" s="7">
        <v>22636</v>
      </c>
      <c r="L1116" s="7">
        <f t="shared" si="70"/>
        <v>2</v>
      </c>
      <c r="M1116" s="6" t="s">
        <v>1905</v>
      </c>
      <c r="N1116" s="6" t="s">
        <v>1906</v>
      </c>
      <c r="O1116" s="6" t="s">
        <v>1907</v>
      </c>
      <c r="P1116" s="6" t="s">
        <v>1908</v>
      </c>
      <c r="Q1116" s="6" t="str">
        <f>IFERROR(LEFT(C1116, FIND("|",C1116)-1),C1116)</f>
        <v>Electronics</v>
      </c>
      <c r="R1116" s="41">
        <f>E1116*K1116</f>
        <v>181065364</v>
      </c>
      <c r="S1116" s="31">
        <f t="shared" si="71"/>
        <v>95071.2</v>
      </c>
      <c r="T1116" s="6" t="str">
        <f>TRIM(RIGHT(C1116,LEN(C1116)-FIND("@",SUBSTITUTE(C1116,"|","@",LEN(C1116)-LEN(SUBSTITUTE(C1116,"|",""))))))</f>
        <v>SmartWatches</v>
      </c>
      <c r="U1116" s="33">
        <v>7999</v>
      </c>
    </row>
    <row r="1117" spans="1:21">
      <c r="A1117" s="5" t="s">
        <v>4242</v>
      </c>
      <c r="B1117" s="6" t="s">
        <v>4243</v>
      </c>
      <c r="C1117" s="6" t="s">
        <v>1762</v>
      </c>
      <c r="D1117" s="24">
        <v>2499</v>
      </c>
      <c r="E1117" s="36">
        <v>9999</v>
      </c>
      <c r="F1117" s="36" t="str">
        <f t="shared" si="68"/>
        <v>&gt;500</v>
      </c>
      <c r="G1117" s="27">
        <v>0.75</v>
      </c>
      <c r="H1117" s="27" t="str">
        <f t="shared" si="69"/>
        <v>&gt;50%</v>
      </c>
      <c r="I1117" s="14" t="str">
        <f>IF(G1117&lt;0.5,"&lt;50%","&gt;=50%")</f>
        <v>&gt;=50%</v>
      </c>
      <c r="J1117" s="21">
        <v>4</v>
      </c>
      <c r="K1117" s="7">
        <v>9090</v>
      </c>
      <c r="L1117" s="7">
        <f t="shared" si="70"/>
        <v>2</v>
      </c>
      <c r="M1117" s="6" t="s">
        <v>4244</v>
      </c>
      <c r="N1117" s="6" t="s">
        <v>4245</v>
      </c>
      <c r="O1117" s="6" t="s">
        <v>4246</v>
      </c>
      <c r="P1117" s="6" t="s">
        <v>4247</v>
      </c>
      <c r="Q1117" s="6" t="str">
        <f>IFERROR(LEFT(C1117, FIND("|",C1117)-1),C1117)</f>
        <v>Electronics</v>
      </c>
      <c r="R1117" s="41">
        <f>E1117*K1117</f>
        <v>90890910</v>
      </c>
      <c r="S1117" s="31">
        <f t="shared" si="71"/>
        <v>36360</v>
      </c>
      <c r="T1117" s="6" t="str">
        <f>TRIM(RIGHT(C1117,LEN(C1117)-FIND("@",SUBSTITUTE(C1117,"|","@",LEN(C1117)-LEN(SUBSTITUTE(C1117,"|",""))))))</f>
        <v>SmartWatches</v>
      </c>
      <c r="U1117" s="33">
        <v>9999</v>
      </c>
    </row>
    <row r="1118" spans="1:21">
      <c r="A1118" s="5" t="s">
        <v>3557</v>
      </c>
      <c r="B1118" s="6" t="s">
        <v>3558</v>
      </c>
      <c r="C1118" s="6" t="s">
        <v>2875</v>
      </c>
      <c r="D1118" s="24">
        <v>599</v>
      </c>
      <c r="E1118" s="36">
        <v>3999</v>
      </c>
      <c r="F1118" s="36" t="str">
        <f t="shared" si="68"/>
        <v>&gt;500</v>
      </c>
      <c r="G1118" s="27">
        <v>0.85</v>
      </c>
      <c r="H1118" s="27" t="str">
        <f t="shared" si="69"/>
        <v>&gt;50%</v>
      </c>
      <c r="I1118" s="14" t="str">
        <f>IF(G1118&lt;0.5,"&lt;50%","&gt;=50%")</f>
        <v>&gt;=50%</v>
      </c>
      <c r="J1118" s="21">
        <v>3.9</v>
      </c>
      <c r="K1118" s="7">
        <v>1087</v>
      </c>
      <c r="L1118" s="7">
        <f t="shared" si="70"/>
        <v>2</v>
      </c>
      <c r="M1118" s="6" t="s">
        <v>3559</v>
      </c>
      <c r="N1118" s="6" t="s">
        <v>3560</v>
      </c>
      <c r="O1118" s="6" t="s">
        <v>3561</v>
      </c>
      <c r="P1118" s="6" t="s">
        <v>3562</v>
      </c>
      <c r="Q1118" s="6" t="str">
        <f>IFERROR(LEFT(C1118, FIND("|",C1118)-1),C1118)</f>
        <v>Computers&amp;Accessories</v>
      </c>
      <c r="R1118" s="41">
        <f>E1118*K1118</f>
        <v>4346913</v>
      </c>
      <c r="S1118" s="31">
        <f t="shared" si="71"/>
        <v>4239.3</v>
      </c>
      <c r="T1118" s="6" t="str">
        <f>TRIM(RIGHT(C1118,LEN(C1118)-FIND("@",SUBSTITUTE(C1118,"|","@",LEN(C1118)-LEN(SUBSTITUTE(C1118,"|",""))))))</f>
        <v>Lapdesks</v>
      </c>
      <c r="U1118" s="33">
        <v>3999</v>
      </c>
    </row>
    <row r="1119" spans="1:21">
      <c r="A1119" s="5" t="s">
        <v>2385</v>
      </c>
      <c r="B1119" s="6" t="s">
        <v>2386</v>
      </c>
      <c r="C1119" s="6" t="s">
        <v>2161</v>
      </c>
      <c r="D1119" s="24">
        <v>95</v>
      </c>
      <c r="E1119" s="36">
        <v>499</v>
      </c>
      <c r="F1119" s="36" t="str">
        <f t="shared" si="68"/>
        <v>200-500</v>
      </c>
      <c r="G1119" s="27">
        <v>0.81</v>
      </c>
      <c r="H1119" s="27" t="str">
        <f t="shared" si="69"/>
        <v>&gt;50%</v>
      </c>
      <c r="I1119" s="14" t="str">
        <f>IF(G1119&lt;0.5,"&lt;50%","&gt;=50%")</f>
        <v>&gt;=50%</v>
      </c>
      <c r="J1119" s="21">
        <v>4.2</v>
      </c>
      <c r="K1119" s="7">
        <v>1949</v>
      </c>
      <c r="L1119" s="7">
        <f t="shared" si="70"/>
        <v>2</v>
      </c>
      <c r="M1119" s="6" t="s">
        <v>2387</v>
      </c>
      <c r="N1119" s="6" t="s">
        <v>2388</v>
      </c>
      <c r="O1119" s="6" t="s">
        <v>2389</v>
      </c>
      <c r="P1119" s="6" t="s">
        <v>2390</v>
      </c>
      <c r="Q1119" s="6" t="str">
        <f>IFERROR(LEFT(C1119, FIND("|",C1119)-1),C1119)</f>
        <v>Electronics</v>
      </c>
      <c r="R1119" s="41">
        <f>E1119*K1119</f>
        <v>972551</v>
      </c>
      <c r="S1119" s="31">
        <f t="shared" si="71"/>
        <v>8185.8</v>
      </c>
      <c r="T1119" s="6" t="str">
        <f>TRIM(RIGHT(C1119,LEN(C1119)-FIND("@",SUBSTITUTE(C1119,"|","@",LEN(C1119)-LEN(SUBSTITUTE(C1119,"|",""))))))</f>
        <v>D√©cor</v>
      </c>
      <c r="U1119" s="33">
        <v>499</v>
      </c>
    </row>
    <row r="1120" spans="1:21">
      <c r="A1120" s="5" t="s">
        <v>4141</v>
      </c>
      <c r="B1120" s="6" t="s">
        <v>4142</v>
      </c>
      <c r="C1120" s="6" t="s">
        <v>2875</v>
      </c>
      <c r="D1120" s="24">
        <v>269</v>
      </c>
      <c r="E1120" s="36">
        <v>699</v>
      </c>
      <c r="F1120" s="36" t="str">
        <f t="shared" si="68"/>
        <v>&gt;500</v>
      </c>
      <c r="G1120" s="27">
        <v>0.62</v>
      </c>
      <c r="H1120" s="27" t="str">
        <f t="shared" si="69"/>
        <v>&gt;50%</v>
      </c>
      <c r="I1120" s="14" t="str">
        <f>IF(G1120&lt;0.5,"&lt;50%","&gt;=50%")</f>
        <v>&gt;=50%</v>
      </c>
      <c r="J1120" s="21">
        <v>4</v>
      </c>
      <c r="K1120" s="7">
        <v>93</v>
      </c>
      <c r="L1120" s="7">
        <f t="shared" si="70"/>
        <v>1</v>
      </c>
      <c r="M1120" s="6" t="s">
        <v>4143</v>
      </c>
      <c r="N1120" s="6" t="s">
        <v>4144</v>
      </c>
      <c r="O1120" s="6" t="s">
        <v>4145</v>
      </c>
      <c r="P1120" s="6" t="s">
        <v>4146</v>
      </c>
      <c r="Q1120" s="6" t="str">
        <f>IFERROR(LEFT(C1120, FIND("|",C1120)-1),C1120)</f>
        <v>Computers&amp;Accessories</v>
      </c>
      <c r="R1120" s="41">
        <f>E1120*K1120</f>
        <v>65007</v>
      </c>
      <c r="S1120" s="31">
        <f t="shared" si="71"/>
        <v>372</v>
      </c>
      <c r="T1120" s="6" t="str">
        <f>TRIM(RIGHT(C1120,LEN(C1120)-FIND("@",SUBSTITUTE(C1120,"|","@",LEN(C1120)-LEN(SUBSTITUTE(C1120,"|",""))))))</f>
        <v>Lapdesks</v>
      </c>
      <c r="U1120" s="33">
        <v>699</v>
      </c>
    </row>
    <row r="1121" spans="1:21">
      <c r="A1121" s="5" t="s">
        <v>7238</v>
      </c>
      <c r="B1121" s="6" t="s">
        <v>7239</v>
      </c>
      <c r="C1121" s="6" t="s">
        <v>5127</v>
      </c>
      <c r="D1121" s="24">
        <v>2199</v>
      </c>
      <c r="E1121" s="36">
        <v>3895</v>
      </c>
      <c r="F1121" s="36" t="str">
        <f t="shared" si="68"/>
        <v>&gt;500</v>
      </c>
      <c r="G1121" s="27">
        <v>0.44</v>
      </c>
      <c r="H1121" s="27" t="str">
        <f t="shared" si="69"/>
        <v>25-50%</v>
      </c>
      <c r="I1121" s="14" t="str">
        <f>IF(G1121&lt;0.5,"&lt;50%","&gt;=50%")</f>
        <v>&lt;50%</v>
      </c>
      <c r="J1121" s="21">
        <v>3.9</v>
      </c>
      <c r="K1121" s="7">
        <v>1085</v>
      </c>
      <c r="L1121" s="7">
        <f t="shared" si="70"/>
        <v>2</v>
      </c>
      <c r="M1121" s="6" t="s">
        <v>7240</v>
      </c>
      <c r="N1121" s="6" t="s">
        <v>7241</v>
      </c>
      <c r="O1121" s="6" t="s">
        <v>7242</v>
      </c>
      <c r="P1121" s="6" t="s">
        <v>7243</v>
      </c>
      <c r="Q1121" s="6" t="str">
        <f>IFERROR(LEFT(C1121, FIND("|",C1121)-1),C1121)</f>
        <v>Home&amp;Kitchen</v>
      </c>
      <c r="R1121" s="41">
        <f>E1121*K1121</f>
        <v>4226075</v>
      </c>
      <c r="S1121" s="31">
        <f t="shared" si="71"/>
        <v>4231.5</v>
      </c>
      <c r="T1121" s="6" t="str">
        <f>TRIM(RIGHT(C1121,LEN(C1121)-FIND("@",SUBSTITUTE(C1121,"|","@",LEN(C1121)-LEN(SUBSTITUTE(C1121,"|",""))))))</f>
        <v>MixerGrinders</v>
      </c>
      <c r="U1121" s="33">
        <v>3895</v>
      </c>
    </row>
    <row r="1122" spans="1:21">
      <c r="A1122" s="5" t="s">
        <v>3747</v>
      </c>
      <c r="B1122" s="6" t="s">
        <v>3748</v>
      </c>
      <c r="C1122" s="6" t="s">
        <v>2855</v>
      </c>
      <c r="D1122" s="24">
        <v>499</v>
      </c>
      <c r="E1122" s="36">
        <v>1000</v>
      </c>
      <c r="F1122" s="36" t="str">
        <f t="shared" si="68"/>
        <v>&gt;500</v>
      </c>
      <c r="G1122" s="27">
        <v>0.5</v>
      </c>
      <c r="H1122" s="27" t="str">
        <f t="shared" si="69"/>
        <v>&gt;50%</v>
      </c>
      <c r="I1122" s="14" t="str">
        <f>IF(G1122&lt;0.5,"&lt;50%","&gt;=50%")</f>
        <v>&gt;=50%</v>
      </c>
      <c r="J1122" s="21">
        <v>5</v>
      </c>
      <c r="K1122" s="7">
        <v>23</v>
      </c>
      <c r="L1122" s="7">
        <f t="shared" si="70"/>
        <v>1</v>
      </c>
      <c r="M1122" s="6" t="s">
        <v>3749</v>
      </c>
      <c r="N1122" s="6" t="s">
        <v>3750</v>
      </c>
      <c r="O1122" s="6" t="s">
        <v>3751</v>
      </c>
      <c r="P1122" s="6" t="s">
        <v>3752</v>
      </c>
      <c r="Q1122" s="6" t="str">
        <f>IFERROR(LEFT(C1122, FIND("|",C1122)-1),C1122)</f>
        <v>Computers&amp;Accessories</v>
      </c>
      <c r="R1122" s="41">
        <f>E1122*K1122</f>
        <v>23000</v>
      </c>
      <c r="S1122" s="31">
        <f t="shared" si="71"/>
        <v>115</v>
      </c>
      <c r="T1122" s="6" t="str">
        <f>TRIM(RIGHT(C1122,LEN(C1122)-FIND("@",SUBSTITUTE(C1122,"|","@",LEN(C1122)-LEN(SUBSTITUTE(C1122,"|",""))))))</f>
        <v>Mice</v>
      </c>
      <c r="U1122" s="33">
        <v>1000</v>
      </c>
    </row>
    <row r="1123" spans="1:21">
      <c r="A1123" s="5" t="s">
        <v>5831</v>
      </c>
      <c r="B1123" s="6" t="s">
        <v>5832</v>
      </c>
      <c r="C1123" s="6" t="s">
        <v>5120</v>
      </c>
      <c r="D1123" s="24">
        <v>479</v>
      </c>
      <c r="E1123" s="36">
        <v>1000</v>
      </c>
      <c r="F1123" s="36" t="str">
        <f t="shared" si="68"/>
        <v>&gt;500</v>
      </c>
      <c r="G1123" s="27">
        <v>0.52</v>
      </c>
      <c r="H1123" s="27" t="str">
        <f t="shared" si="69"/>
        <v>&gt;50%</v>
      </c>
      <c r="I1123" s="14" t="str">
        <f>IF(G1123&lt;0.5,"&lt;50%","&gt;=50%")</f>
        <v>&gt;=50%</v>
      </c>
      <c r="J1123" s="21">
        <v>4.2</v>
      </c>
      <c r="K1123" s="7">
        <v>1559</v>
      </c>
      <c r="L1123" s="7">
        <f t="shared" si="70"/>
        <v>2</v>
      </c>
      <c r="M1123" s="6" t="s">
        <v>5833</v>
      </c>
      <c r="N1123" s="6" t="s">
        <v>5834</v>
      </c>
      <c r="O1123" s="6" t="s">
        <v>5835</v>
      </c>
      <c r="P1123" s="6" t="s">
        <v>5836</v>
      </c>
      <c r="Q1123" s="6" t="str">
        <f>IFERROR(LEFT(C1123, FIND("|",C1123)-1),C1123)</f>
        <v>Home&amp;Kitchen</v>
      </c>
      <c r="R1123" s="41">
        <f>E1123*K1123</f>
        <v>1559000</v>
      </c>
      <c r="S1123" s="31">
        <f t="shared" si="71"/>
        <v>6547.8</v>
      </c>
      <c r="T1123" s="6" t="str">
        <f>TRIM(RIGHT(C1123,LEN(C1123)-FIND("@",SUBSTITUTE(C1123,"|","@",LEN(C1123)-LEN(SUBSTITUTE(C1123,"|",""))))))</f>
        <v>DryIrons</v>
      </c>
      <c r="U1123" s="33">
        <v>1000</v>
      </c>
    </row>
    <row r="1124" spans="1:21">
      <c r="A1124" s="5" t="s">
        <v>1091</v>
      </c>
      <c r="B1124" s="6" t="s">
        <v>1092</v>
      </c>
      <c r="C1124" s="6" t="s">
        <v>105</v>
      </c>
      <c r="D1124" s="24">
        <v>11990</v>
      </c>
      <c r="E1124" s="36">
        <v>31990</v>
      </c>
      <c r="F1124" s="36" t="str">
        <f t="shared" si="68"/>
        <v>&gt;500</v>
      </c>
      <c r="G1124" s="27">
        <v>0.63</v>
      </c>
      <c r="H1124" s="27" t="str">
        <f t="shared" si="69"/>
        <v>&gt;50%</v>
      </c>
      <c r="I1124" s="14" t="str">
        <f>IF(G1124&lt;0.5,"&lt;50%","&gt;=50%")</f>
        <v>&gt;=50%</v>
      </c>
      <c r="J1124" s="21">
        <v>4.2</v>
      </c>
      <c r="K1124" s="7">
        <v>64</v>
      </c>
      <c r="L1124" s="7">
        <f t="shared" si="70"/>
        <v>1</v>
      </c>
      <c r="M1124" s="6" t="s">
        <v>444</v>
      </c>
      <c r="N1124" s="6" t="s">
        <v>1093</v>
      </c>
      <c r="O1124" s="6" t="s">
        <v>1094</v>
      </c>
      <c r="P1124" s="6" t="s">
        <v>1095</v>
      </c>
      <c r="Q1124" s="6" t="str">
        <f>IFERROR(LEFT(C1124, FIND("|",C1124)-1),C1124)</f>
        <v>Electronics</v>
      </c>
      <c r="R1124" s="41">
        <f>E1124*K1124</f>
        <v>2047360</v>
      </c>
      <c r="S1124" s="31">
        <f t="shared" si="71"/>
        <v>268.8</v>
      </c>
      <c r="T1124" s="6" t="str">
        <f>TRIM(RIGHT(C1124,LEN(C1124)-FIND("@",SUBSTITUTE(C1124,"|","@",LEN(C1124)-LEN(SUBSTITUTE(C1124,"|",""))))))</f>
        <v>SmartTelevisions</v>
      </c>
      <c r="U1124" s="33">
        <v>31990</v>
      </c>
    </row>
    <row r="1125" spans="1:21">
      <c r="A1125" s="5" t="s">
        <v>2115</v>
      </c>
      <c r="B1125" s="6" t="s">
        <v>2116</v>
      </c>
      <c r="C1125" s="6" t="s">
        <v>2078</v>
      </c>
      <c r="D1125" s="24">
        <v>199</v>
      </c>
      <c r="E1125" s="36">
        <v>499</v>
      </c>
      <c r="F1125" s="36" t="str">
        <f t="shared" si="68"/>
        <v>200-500</v>
      </c>
      <c r="G1125" s="27">
        <v>0.6</v>
      </c>
      <c r="H1125" s="27" t="str">
        <f t="shared" si="69"/>
        <v>&gt;50%</v>
      </c>
      <c r="I1125" s="14" t="str">
        <f>IF(G1125&lt;0.5,"&lt;50%","&gt;=50%")</f>
        <v>&gt;=50%</v>
      </c>
      <c r="J1125" s="21">
        <v>4.0999999999999996</v>
      </c>
      <c r="K1125" s="7">
        <v>1786</v>
      </c>
      <c r="L1125" s="7">
        <f t="shared" si="70"/>
        <v>2</v>
      </c>
      <c r="M1125" s="6" t="s">
        <v>2117</v>
      </c>
      <c r="N1125" s="6" t="s">
        <v>2118</v>
      </c>
      <c r="O1125" s="6" t="s">
        <v>2119</v>
      </c>
      <c r="P1125" s="6" t="s">
        <v>2120</v>
      </c>
      <c r="Q1125" s="6" t="str">
        <f>IFERROR(LEFT(C1125, FIND("|",C1125)-1),C1125)</f>
        <v>Electronics</v>
      </c>
      <c r="R1125" s="41">
        <f>E1125*K1125</f>
        <v>891214</v>
      </c>
      <c r="S1125" s="31">
        <f t="shared" si="71"/>
        <v>7322.5999999999995</v>
      </c>
      <c r="T1125" s="6" t="str">
        <f>TRIM(RIGHT(C1125,LEN(C1125)-FIND("@",SUBSTITUTE(C1125,"|","@",LEN(C1125)-LEN(SUBSTITUTE(C1125,"|",""))))))</f>
        <v>Stands</v>
      </c>
      <c r="U1125" s="33">
        <v>499</v>
      </c>
    </row>
    <row r="1126" spans="1:21">
      <c r="A1126" s="5" t="s">
        <v>442</v>
      </c>
      <c r="B1126" s="6" t="s">
        <v>443</v>
      </c>
      <c r="C1126" s="6" t="s">
        <v>105</v>
      </c>
      <c r="D1126" s="24">
        <v>10901</v>
      </c>
      <c r="E1126" s="36">
        <v>30990</v>
      </c>
      <c r="F1126" s="36" t="str">
        <f t="shared" si="68"/>
        <v>&gt;500</v>
      </c>
      <c r="G1126" s="27">
        <v>0.65</v>
      </c>
      <c r="H1126" s="27" t="str">
        <f t="shared" si="69"/>
        <v>&gt;50%</v>
      </c>
      <c r="I1126" s="14" t="str">
        <f>IF(G1126&lt;0.5,"&lt;50%","&gt;=50%")</f>
        <v>&gt;=50%</v>
      </c>
      <c r="J1126" s="21">
        <v>4.0999999999999996</v>
      </c>
      <c r="K1126" s="7">
        <v>398</v>
      </c>
      <c r="L1126" s="7">
        <f t="shared" si="70"/>
        <v>1</v>
      </c>
      <c r="M1126" s="6" t="s">
        <v>444</v>
      </c>
      <c r="N1126" s="6" t="s">
        <v>445</v>
      </c>
      <c r="O1126" s="6" t="s">
        <v>446</v>
      </c>
      <c r="P1126" s="6" t="s">
        <v>447</v>
      </c>
      <c r="Q1126" s="6" t="str">
        <f>IFERROR(LEFT(C1126, FIND("|",C1126)-1),C1126)</f>
        <v>Electronics</v>
      </c>
      <c r="R1126" s="41">
        <f>E1126*K1126</f>
        <v>12334020</v>
      </c>
      <c r="S1126" s="31">
        <f t="shared" si="71"/>
        <v>1631.8</v>
      </c>
      <c r="T1126" s="6" t="str">
        <f>TRIM(RIGHT(C1126,LEN(C1126)-FIND("@",SUBSTITUTE(C1126,"|","@",LEN(C1126)-LEN(SUBSTITUTE(C1126,"|",""))))))</f>
        <v>SmartTelevisions</v>
      </c>
      <c r="U1126" s="33">
        <v>30990</v>
      </c>
    </row>
    <row r="1127" spans="1:21">
      <c r="A1127" s="5" t="s">
        <v>1965</v>
      </c>
      <c r="B1127" s="6" t="s">
        <v>1966</v>
      </c>
      <c r="C1127" s="6" t="s">
        <v>1762</v>
      </c>
      <c r="D1127" s="24">
        <v>2998</v>
      </c>
      <c r="E1127" s="36">
        <v>5999</v>
      </c>
      <c r="F1127" s="36" t="str">
        <f t="shared" si="68"/>
        <v>&gt;500</v>
      </c>
      <c r="G1127" s="27">
        <v>0.5</v>
      </c>
      <c r="H1127" s="27" t="str">
        <f t="shared" si="69"/>
        <v>&gt;50%</v>
      </c>
      <c r="I1127" s="14" t="str">
        <f>IF(G1127&lt;0.5,"&lt;50%","&gt;=50%")</f>
        <v>&gt;=50%</v>
      </c>
      <c r="J1127" s="21">
        <v>4.0999999999999996</v>
      </c>
      <c r="K1127" s="7">
        <v>5179</v>
      </c>
      <c r="L1127" s="7">
        <f t="shared" si="70"/>
        <v>2</v>
      </c>
      <c r="M1127" s="6" t="s">
        <v>1967</v>
      </c>
      <c r="N1127" s="6" t="s">
        <v>1968</v>
      </c>
      <c r="O1127" s="6" t="s">
        <v>1969</v>
      </c>
      <c r="P1127" s="6" t="s">
        <v>1970</v>
      </c>
      <c r="Q1127" s="6" t="str">
        <f>IFERROR(LEFT(C1127, FIND("|",C1127)-1),C1127)</f>
        <v>Electronics</v>
      </c>
      <c r="R1127" s="41">
        <f>E1127*K1127</f>
        <v>31068821</v>
      </c>
      <c r="S1127" s="31">
        <f t="shared" si="71"/>
        <v>21233.899999999998</v>
      </c>
      <c r="T1127" s="6" t="str">
        <f>TRIM(RIGHT(C1127,LEN(C1127)-FIND("@",SUBSTITUTE(C1127,"|","@",LEN(C1127)-LEN(SUBSTITUTE(C1127,"|",""))))))</f>
        <v>SmartWatches</v>
      </c>
      <c r="U1127" s="33">
        <v>5999</v>
      </c>
    </row>
    <row r="1128" spans="1:21">
      <c r="A1128" s="5" t="s">
        <v>5445</v>
      </c>
      <c r="B1128" s="6" t="s">
        <v>5446</v>
      </c>
      <c r="C1128" s="6" t="s">
        <v>5036</v>
      </c>
      <c r="D1128" s="24">
        <v>1049</v>
      </c>
      <c r="E1128" s="36">
        <v>1699</v>
      </c>
      <c r="F1128" s="36" t="str">
        <f t="shared" si="68"/>
        <v>&gt;500</v>
      </c>
      <c r="G1128" s="27">
        <v>0.38</v>
      </c>
      <c r="H1128" s="27" t="str">
        <f t="shared" si="69"/>
        <v>25-50%</v>
      </c>
      <c r="I1128" s="14" t="str">
        <f>IF(G1128&lt;0.5,"&lt;50%","&gt;=50%")</f>
        <v>&lt;50%</v>
      </c>
      <c r="J1128" s="21">
        <v>3.1</v>
      </c>
      <c r="K1128" s="7">
        <v>111</v>
      </c>
      <c r="L1128" s="7">
        <f t="shared" si="70"/>
        <v>1</v>
      </c>
      <c r="M1128" s="6" t="s">
        <v>5447</v>
      </c>
      <c r="N1128" s="6" t="s">
        <v>5448</v>
      </c>
      <c r="O1128" s="6" t="s">
        <v>5449</v>
      </c>
      <c r="P1128" s="6" t="s">
        <v>5450</v>
      </c>
      <c r="Q1128" s="6" t="str">
        <f>IFERROR(LEFT(C1128, FIND("|",C1128)-1),C1128)</f>
        <v>Home&amp;Kitchen</v>
      </c>
      <c r="R1128" s="41">
        <f>E1128*K1128</f>
        <v>188589</v>
      </c>
      <c r="S1128" s="31">
        <f t="shared" si="71"/>
        <v>344.1</v>
      </c>
      <c r="T1128" s="6" t="str">
        <f>TRIM(RIGHT(C1128,LEN(C1128)-FIND("@",SUBSTITUTE(C1128,"|","@",LEN(C1128)-LEN(SUBSTITUTE(C1128,"|",""))))))</f>
        <v>FanHeaters</v>
      </c>
      <c r="U1128" s="33">
        <v>1699</v>
      </c>
    </row>
    <row r="1129" spans="1:21">
      <c r="A1129" s="5" t="s">
        <v>7183</v>
      </c>
      <c r="B1129" s="6" t="s">
        <v>7184</v>
      </c>
      <c r="C1129" s="6" t="s">
        <v>5036</v>
      </c>
      <c r="D1129" s="24">
        <v>778</v>
      </c>
      <c r="E1129" s="36">
        <v>999</v>
      </c>
      <c r="F1129" s="36" t="str">
        <f t="shared" si="68"/>
        <v>&gt;500</v>
      </c>
      <c r="G1129" s="27">
        <v>0.22</v>
      </c>
      <c r="H1129" s="27" t="str">
        <f t="shared" si="69"/>
        <v>10-25%</v>
      </c>
      <c r="I1129" s="14" t="str">
        <f>IF(G1129&lt;0.5,"&lt;50%","&gt;=50%")</f>
        <v>&lt;50%</v>
      </c>
      <c r="J1129" s="21">
        <v>3.3</v>
      </c>
      <c r="K1129" s="7">
        <v>8</v>
      </c>
      <c r="L1129" s="7">
        <f t="shared" si="70"/>
        <v>1</v>
      </c>
      <c r="M1129" s="6" t="s">
        <v>7185</v>
      </c>
      <c r="N1129" s="6" t="s">
        <v>7186</v>
      </c>
      <c r="O1129" s="6" t="s">
        <v>7187</v>
      </c>
      <c r="P1129" s="6" t="s">
        <v>7188</v>
      </c>
      <c r="Q1129" s="6" t="str">
        <f>IFERROR(LEFT(C1129, FIND("|",C1129)-1),C1129)</f>
        <v>Home&amp;Kitchen</v>
      </c>
      <c r="R1129" s="41">
        <f>E1129*K1129</f>
        <v>7992</v>
      </c>
      <c r="S1129" s="31">
        <f t="shared" si="71"/>
        <v>26.4</v>
      </c>
      <c r="T1129" s="6" t="str">
        <f>TRIM(RIGHT(C1129,LEN(C1129)-FIND("@",SUBSTITUTE(C1129,"|","@",LEN(C1129)-LEN(SUBSTITUTE(C1129,"|",""))))))</f>
        <v>FanHeaters</v>
      </c>
      <c r="U1129" s="33">
        <v>999</v>
      </c>
    </row>
    <row r="1130" spans="1:21">
      <c r="A1130" s="5" t="s">
        <v>3235</v>
      </c>
      <c r="B1130" s="6" t="s">
        <v>3236</v>
      </c>
      <c r="C1130" s="6" t="s">
        <v>3237</v>
      </c>
      <c r="D1130" s="24">
        <v>1049</v>
      </c>
      <c r="E1130" s="36">
        <v>2299</v>
      </c>
      <c r="F1130" s="36" t="str">
        <f t="shared" si="68"/>
        <v>&gt;500</v>
      </c>
      <c r="G1130" s="27">
        <v>0.54</v>
      </c>
      <c r="H1130" s="27" t="str">
        <f t="shared" si="69"/>
        <v>&gt;50%</v>
      </c>
      <c r="I1130" s="14" t="str">
        <f>IF(G1130&lt;0.5,"&lt;50%","&gt;=50%")</f>
        <v>&gt;=50%</v>
      </c>
      <c r="J1130" s="21">
        <v>3.9</v>
      </c>
      <c r="K1130" s="7">
        <v>1779</v>
      </c>
      <c r="L1130" s="7">
        <f t="shared" si="70"/>
        <v>2</v>
      </c>
      <c r="M1130" s="6" t="s">
        <v>3238</v>
      </c>
      <c r="N1130" s="6" t="s">
        <v>3239</v>
      </c>
      <c r="O1130" s="6" t="s">
        <v>3240</v>
      </c>
      <c r="P1130" s="6" t="s">
        <v>3241</v>
      </c>
      <c r="Q1130" s="6" t="str">
        <f>IFERROR(LEFT(C1130, FIND("|",C1130)-1),C1130)</f>
        <v>Electronics</v>
      </c>
      <c r="R1130" s="41">
        <f>E1130*K1130</f>
        <v>4089921</v>
      </c>
      <c r="S1130" s="31">
        <f t="shared" si="71"/>
        <v>6938.0999999999995</v>
      </c>
      <c r="T1130" s="6" t="str">
        <f>TRIM(RIGHT(C1130,LEN(C1130)-FIND("@",SUBSTITUTE(C1130,"|","@",LEN(C1130)-LEN(SUBSTITUTE(C1130,"|",""))))))</f>
        <v>BluetoothSpeakers</v>
      </c>
      <c r="U1130" s="33">
        <v>2299</v>
      </c>
    </row>
    <row r="1131" spans="1:21">
      <c r="A1131" s="5" t="s">
        <v>2114</v>
      </c>
      <c r="B1131" s="6" t="s">
        <v>1933</v>
      </c>
      <c r="C1131" s="6" t="s">
        <v>1788</v>
      </c>
      <c r="D1131" s="24">
        <v>16999</v>
      </c>
      <c r="E1131" s="36">
        <v>24999</v>
      </c>
      <c r="F1131" s="36" t="str">
        <f t="shared" si="68"/>
        <v>&gt;500</v>
      </c>
      <c r="G1131" s="27">
        <v>0.32</v>
      </c>
      <c r="H1131" s="27" t="str">
        <f t="shared" si="69"/>
        <v>25-50%</v>
      </c>
      <c r="I1131" s="14" t="str">
        <f>IF(G1131&lt;0.5,"&lt;50%","&gt;=50%")</f>
        <v>&lt;50%</v>
      </c>
      <c r="J1131" s="21">
        <v>4.0999999999999996</v>
      </c>
      <c r="K1131" s="7">
        <v>22318</v>
      </c>
      <c r="L1131" s="7">
        <f t="shared" si="70"/>
        <v>2</v>
      </c>
      <c r="M1131" s="6" t="s">
        <v>1934</v>
      </c>
      <c r="N1131" s="6" t="s">
        <v>1912</v>
      </c>
      <c r="O1131" s="6" t="s">
        <v>1913</v>
      </c>
      <c r="P1131" s="6" t="s">
        <v>1914</v>
      </c>
      <c r="Q1131" s="6" t="str">
        <f>IFERROR(LEFT(C1131, FIND("|",C1131)-1),C1131)</f>
        <v>Electronics</v>
      </c>
      <c r="R1131" s="41">
        <f>E1131*K1131</f>
        <v>557927682</v>
      </c>
      <c r="S1131" s="31">
        <f t="shared" si="71"/>
        <v>91503.799999999988</v>
      </c>
      <c r="T1131" s="6" t="str">
        <f>TRIM(RIGHT(C1131,LEN(C1131)-FIND("@",SUBSTITUTE(C1131,"|","@",LEN(C1131)-LEN(SUBSTITUTE(C1131,"|",""))))))</f>
        <v>Smartphones</v>
      </c>
      <c r="U1131" s="33">
        <v>24999</v>
      </c>
    </row>
    <row r="1132" spans="1:21">
      <c r="A1132" s="5" t="s">
        <v>351</v>
      </c>
      <c r="B1132" s="6" t="s">
        <v>352</v>
      </c>
      <c r="C1132" s="6" t="s">
        <v>105</v>
      </c>
      <c r="D1132" s="24">
        <v>32990</v>
      </c>
      <c r="E1132" s="36">
        <v>47900</v>
      </c>
      <c r="F1132" s="36" t="str">
        <f t="shared" si="68"/>
        <v>&gt;500</v>
      </c>
      <c r="G1132" s="27">
        <v>0.31</v>
      </c>
      <c r="H1132" s="27" t="str">
        <f t="shared" si="69"/>
        <v>25-50%</v>
      </c>
      <c r="I1132" s="14" t="str">
        <f>IF(G1132&lt;0.5,"&lt;50%","&gt;=50%")</f>
        <v>&lt;50%</v>
      </c>
      <c r="J1132" s="21">
        <v>4.3</v>
      </c>
      <c r="K1132" s="7">
        <v>7109</v>
      </c>
      <c r="L1132" s="7">
        <f t="shared" si="70"/>
        <v>2</v>
      </c>
      <c r="M1132" s="6" t="s">
        <v>353</v>
      </c>
      <c r="N1132" s="6" t="s">
        <v>354</v>
      </c>
      <c r="O1132" s="6" t="s">
        <v>355</v>
      </c>
      <c r="P1132" s="6" t="s">
        <v>356</v>
      </c>
      <c r="Q1132" s="6" t="str">
        <f>IFERROR(LEFT(C1132, FIND("|",C1132)-1),C1132)</f>
        <v>Electronics</v>
      </c>
      <c r="R1132" s="41">
        <f>E1132*K1132</f>
        <v>340521100</v>
      </c>
      <c r="S1132" s="31">
        <f t="shared" si="71"/>
        <v>30568.699999999997</v>
      </c>
      <c r="T1132" s="6" t="str">
        <f>TRIM(RIGHT(C1132,LEN(C1132)-FIND("@",SUBSTITUTE(C1132,"|","@",LEN(C1132)-LEN(SUBSTITUTE(C1132,"|",""))))))</f>
        <v>SmartTelevisions</v>
      </c>
      <c r="U1132" s="33">
        <v>47900</v>
      </c>
    </row>
    <row r="1133" spans="1:21">
      <c r="A1133" s="5" t="s">
        <v>1018</v>
      </c>
      <c r="B1133" s="6" t="s">
        <v>1019</v>
      </c>
      <c r="C1133" s="6" t="s">
        <v>105</v>
      </c>
      <c r="D1133" s="24">
        <v>47990</v>
      </c>
      <c r="E1133" s="36">
        <v>70900</v>
      </c>
      <c r="F1133" s="36" t="str">
        <f t="shared" si="68"/>
        <v>&gt;500</v>
      </c>
      <c r="G1133" s="27">
        <v>0.32</v>
      </c>
      <c r="H1133" s="27" t="str">
        <f t="shared" si="69"/>
        <v>25-50%</v>
      </c>
      <c r="I1133" s="14" t="str">
        <f>IF(G1133&lt;0.5,"&lt;50%","&gt;=50%")</f>
        <v>&lt;50%</v>
      </c>
      <c r="J1133" s="21">
        <v>4.3</v>
      </c>
      <c r="K1133" s="7">
        <v>7109</v>
      </c>
      <c r="L1133" s="7">
        <f t="shared" si="70"/>
        <v>2</v>
      </c>
      <c r="M1133" s="6" t="s">
        <v>353</v>
      </c>
      <c r="N1133" s="6" t="s">
        <v>354</v>
      </c>
      <c r="O1133" s="6" t="s">
        <v>355</v>
      </c>
      <c r="P1133" s="6" t="s">
        <v>356</v>
      </c>
      <c r="Q1133" s="6" t="str">
        <f>IFERROR(LEFT(C1133, FIND("|",C1133)-1),C1133)</f>
        <v>Electronics</v>
      </c>
      <c r="R1133" s="41">
        <f>E1133*K1133</f>
        <v>504028100</v>
      </c>
      <c r="S1133" s="31">
        <f t="shared" si="71"/>
        <v>30568.699999999997</v>
      </c>
      <c r="T1133" s="6" t="str">
        <f>TRIM(RIGHT(C1133,LEN(C1133)-FIND("@",SUBSTITUTE(C1133,"|","@",LEN(C1133)-LEN(SUBSTITUTE(C1133,"|",""))))))</f>
        <v>SmartTelevisions</v>
      </c>
      <c r="U1133" s="33">
        <v>70900</v>
      </c>
    </row>
    <row r="1134" spans="1:21">
      <c r="A1134" s="5" t="s">
        <v>667</v>
      </c>
      <c r="B1134" s="6" t="s">
        <v>668</v>
      </c>
      <c r="C1134" s="6" t="s">
        <v>105</v>
      </c>
      <c r="D1134" s="24">
        <v>8499</v>
      </c>
      <c r="E1134" s="36">
        <v>15999</v>
      </c>
      <c r="F1134" s="36" t="str">
        <f t="shared" si="68"/>
        <v>&gt;500</v>
      </c>
      <c r="G1134" s="27">
        <v>0.47</v>
      </c>
      <c r="H1134" s="27" t="str">
        <f t="shared" si="69"/>
        <v>25-50%</v>
      </c>
      <c r="I1134" s="14" t="str">
        <f>IF(G1134&lt;0.5,"&lt;50%","&gt;=50%")</f>
        <v>&lt;50%</v>
      </c>
      <c r="J1134" s="21">
        <v>4.3</v>
      </c>
      <c r="K1134" s="7">
        <v>592</v>
      </c>
      <c r="L1134" s="7">
        <f t="shared" si="70"/>
        <v>1</v>
      </c>
      <c r="M1134" s="6" t="s">
        <v>669</v>
      </c>
      <c r="N1134" s="6" t="s">
        <v>670</v>
      </c>
      <c r="O1134" s="6" t="s">
        <v>671</v>
      </c>
      <c r="P1134" s="6" t="s">
        <v>672</v>
      </c>
      <c r="Q1134" s="6" t="str">
        <f>IFERROR(LEFT(C1134, FIND("|",C1134)-1),C1134)</f>
        <v>Electronics</v>
      </c>
      <c r="R1134" s="41">
        <f>E1134*K1134</f>
        <v>9471408</v>
      </c>
      <c r="S1134" s="31">
        <f t="shared" si="71"/>
        <v>2545.6</v>
      </c>
      <c r="T1134" s="6" t="str">
        <f>TRIM(RIGHT(C1134,LEN(C1134)-FIND("@",SUBSTITUTE(C1134,"|","@",LEN(C1134)-LEN(SUBSTITUTE(C1134,"|",""))))))</f>
        <v>SmartTelevisions</v>
      </c>
      <c r="U1134" s="33">
        <v>15999</v>
      </c>
    </row>
    <row r="1135" spans="1:21">
      <c r="A1135" s="5" t="s">
        <v>6770</v>
      </c>
      <c r="B1135" s="6" t="s">
        <v>6771</v>
      </c>
      <c r="C1135" s="6" t="s">
        <v>6772</v>
      </c>
      <c r="D1135" s="24">
        <v>27900</v>
      </c>
      <c r="E1135" s="36">
        <v>59900</v>
      </c>
      <c r="F1135" s="36" t="str">
        <f t="shared" si="68"/>
        <v>&gt;500</v>
      </c>
      <c r="G1135" s="27">
        <v>0.53</v>
      </c>
      <c r="H1135" s="27" t="str">
        <f t="shared" si="69"/>
        <v>&gt;50%</v>
      </c>
      <c r="I1135" s="14" t="str">
        <f>IF(G1135&lt;0.5,"&lt;50%","&gt;=50%")</f>
        <v>&gt;=50%</v>
      </c>
      <c r="J1135" s="21">
        <v>4.4000000000000004</v>
      </c>
      <c r="K1135" s="7">
        <v>5298</v>
      </c>
      <c r="L1135" s="7">
        <f t="shared" si="70"/>
        <v>2</v>
      </c>
      <c r="M1135" s="6" t="s">
        <v>6773</v>
      </c>
      <c r="N1135" s="6" t="s">
        <v>6774</v>
      </c>
      <c r="O1135" s="6" t="s">
        <v>6775</v>
      </c>
      <c r="P1135" s="6" t="s">
        <v>6776</v>
      </c>
      <c r="Q1135" s="6" t="str">
        <f>IFERROR(LEFT(C1135, FIND("|",C1135)-1),C1135)</f>
        <v>Home&amp;Kitchen</v>
      </c>
      <c r="R1135" s="41">
        <f>E1135*K1135</f>
        <v>317350200</v>
      </c>
      <c r="S1135" s="31">
        <f t="shared" si="71"/>
        <v>23311.200000000001</v>
      </c>
      <c r="T1135" s="6" t="str">
        <f>TRIM(RIGHT(C1135,LEN(C1135)-FIND("@",SUBSTITUTE(C1135,"|","@",LEN(C1135)-LEN(SUBSTITUTE(C1135,"|",""))))))</f>
        <v>RoboticVacuums</v>
      </c>
      <c r="U1135" s="33">
        <v>59900</v>
      </c>
    </row>
    <row r="1136" spans="1:21">
      <c r="A1136" s="5" t="s">
        <v>3153</v>
      </c>
      <c r="B1136" s="6" t="s">
        <v>3154</v>
      </c>
      <c r="C1136" s="6" t="s">
        <v>1834</v>
      </c>
      <c r="D1136" s="24">
        <v>999</v>
      </c>
      <c r="E1136" s="36">
        <v>4499</v>
      </c>
      <c r="F1136" s="36" t="str">
        <f t="shared" si="68"/>
        <v>&gt;500</v>
      </c>
      <c r="G1136" s="27">
        <v>0.78</v>
      </c>
      <c r="H1136" s="27" t="str">
        <f t="shared" si="69"/>
        <v>&gt;50%</v>
      </c>
      <c r="I1136" s="14" t="str">
        <f>IF(G1136&lt;0.5,"&lt;50%","&gt;=50%")</f>
        <v>&gt;=50%</v>
      </c>
      <c r="J1136" s="21">
        <v>3.8</v>
      </c>
      <c r="K1136" s="7">
        <v>3390</v>
      </c>
      <c r="L1136" s="7">
        <f t="shared" si="70"/>
        <v>2</v>
      </c>
      <c r="M1136" s="6" t="s">
        <v>3155</v>
      </c>
      <c r="N1136" s="6" t="s">
        <v>3156</v>
      </c>
      <c r="O1136" s="6" t="s">
        <v>3157</v>
      </c>
      <c r="P1136" s="6" t="s">
        <v>3158</v>
      </c>
      <c r="Q1136" s="6" t="str">
        <f>IFERROR(LEFT(C1136, FIND("|",C1136)-1),C1136)</f>
        <v>Electronics</v>
      </c>
      <c r="R1136" s="41">
        <f>E1136*K1136</f>
        <v>15251610</v>
      </c>
      <c r="S1136" s="31">
        <f t="shared" si="71"/>
        <v>12882</v>
      </c>
      <c r="T1136" s="6" t="str">
        <f>TRIM(RIGHT(C1136,LEN(C1136)-FIND("@",SUBSTITUTE(C1136,"|","@",LEN(C1136)-LEN(SUBSTITUTE(C1136,"|",""))))))</f>
        <v>In-Ear</v>
      </c>
      <c r="U1136" s="33">
        <v>4499</v>
      </c>
    </row>
    <row r="1137" spans="1:21">
      <c r="A1137" s="5" t="s">
        <v>6812</v>
      </c>
      <c r="B1137" s="6" t="s">
        <v>6813</v>
      </c>
      <c r="C1137" s="6" t="s">
        <v>5287</v>
      </c>
      <c r="D1137" s="24">
        <v>2286</v>
      </c>
      <c r="E1137" s="36">
        <v>4495</v>
      </c>
      <c r="F1137" s="36" t="str">
        <f t="shared" si="68"/>
        <v>&gt;500</v>
      </c>
      <c r="G1137" s="27">
        <v>0.49</v>
      </c>
      <c r="H1137" s="27" t="str">
        <f t="shared" si="69"/>
        <v>25-50%</v>
      </c>
      <c r="I1137" s="14" t="str">
        <f>IF(G1137&lt;0.5,"&lt;50%","&gt;=50%")</f>
        <v>&lt;50%</v>
      </c>
      <c r="J1137" s="21">
        <v>3.9</v>
      </c>
      <c r="K1137" s="7">
        <v>326</v>
      </c>
      <c r="L1137" s="7">
        <f t="shared" si="70"/>
        <v>1</v>
      </c>
      <c r="M1137" s="6" t="s">
        <v>6814</v>
      </c>
      <c r="N1137" s="6" t="s">
        <v>6815</v>
      </c>
      <c r="O1137" s="6" t="s">
        <v>6816</v>
      </c>
      <c r="P1137" s="6" t="s">
        <v>6817</v>
      </c>
      <c r="Q1137" s="6" t="str">
        <f>IFERROR(LEFT(C1137, FIND("|",C1137)-1),C1137)</f>
        <v>Home&amp;Kitchen</v>
      </c>
      <c r="R1137" s="41">
        <f>E1137*K1137</f>
        <v>1465370</v>
      </c>
      <c r="S1137" s="31">
        <f t="shared" si="71"/>
        <v>1271.3999999999999</v>
      </c>
      <c r="T1137" s="6" t="str">
        <f>TRIM(RIGHT(C1137,LEN(C1137)-FIND("@",SUBSTITUTE(C1137,"|","@",LEN(C1137)-LEN(SUBSTITUTE(C1137,"|",""))))))</f>
        <v>HandheldVacuums</v>
      </c>
      <c r="U1137" s="33">
        <v>4495</v>
      </c>
    </row>
    <row r="1138" spans="1:21">
      <c r="A1138" s="5" t="s">
        <v>2709</v>
      </c>
      <c r="B1138" s="6" t="s">
        <v>2710</v>
      </c>
      <c r="C1138" s="6" t="s">
        <v>2347</v>
      </c>
      <c r="D1138" s="24">
        <v>1599</v>
      </c>
      <c r="E1138" s="36">
        <v>2599</v>
      </c>
      <c r="F1138" s="36" t="str">
        <f t="shared" si="68"/>
        <v>&gt;500</v>
      </c>
      <c r="G1138" s="27">
        <v>0.38</v>
      </c>
      <c r="H1138" s="27" t="str">
        <f t="shared" si="69"/>
        <v>25-50%</v>
      </c>
      <c r="I1138" s="14" t="str">
        <f>IF(G1138&lt;0.5,"&lt;50%","&gt;=50%")</f>
        <v>&lt;50%</v>
      </c>
      <c r="J1138" s="21">
        <v>4.3</v>
      </c>
      <c r="K1138" s="7">
        <v>1801</v>
      </c>
      <c r="L1138" s="7">
        <f t="shared" si="70"/>
        <v>2</v>
      </c>
      <c r="M1138" s="6" t="s">
        <v>2711</v>
      </c>
      <c r="N1138" s="6" t="s">
        <v>2712</v>
      </c>
      <c r="O1138" s="6" t="s">
        <v>2713</v>
      </c>
      <c r="P1138" s="6" t="s">
        <v>2714</v>
      </c>
      <c r="Q1138" s="6" t="str">
        <f>IFERROR(LEFT(C1138, FIND("|",C1138)-1),C1138)</f>
        <v>Electronics</v>
      </c>
      <c r="R1138" s="41">
        <f>E1138*K1138</f>
        <v>4680799</v>
      </c>
      <c r="S1138" s="31">
        <f t="shared" si="71"/>
        <v>7744.2999999999993</v>
      </c>
      <c r="T1138" s="6" t="str">
        <f>TRIM(RIGHT(C1138,LEN(C1138)-FIND("@",SUBSTITUTE(C1138,"|","@",LEN(C1138)-LEN(SUBSTITUTE(C1138,"|",""))))))</f>
        <v>BasicCases</v>
      </c>
      <c r="U1138" s="33">
        <v>2599</v>
      </c>
    </row>
    <row r="1139" spans="1:21">
      <c r="A1139" s="5" t="s">
        <v>149</v>
      </c>
      <c r="B1139" s="6" t="s">
        <v>150</v>
      </c>
      <c r="C1139" s="6" t="s">
        <v>105</v>
      </c>
      <c r="D1139" s="24">
        <v>11499</v>
      </c>
      <c r="E1139" s="36">
        <v>19990</v>
      </c>
      <c r="F1139" s="36" t="str">
        <f t="shared" si="68"/>
        <v>&gt;500</v>
      </c>
      <c r="G1139" s="27">
        <v>0.42</v>
      </c>
      <c r="H1139" s="27" t="str">
        <f t="shared" si="69"/>
        <v>25-50%</v>
      </c>
      <c r="I1139" s="14" t="str">
        <f>IF(G1139&lt;0.5,"&lt;50%","&gt;=50%")</f>
        <v>&lt;50%</v>
      </c>
      <c r="J1139" s="21">
        <v>4.3</v>
      </c>
      <c r="K1139" s="7">
        <v>4703</v>
      </c>
      <c r="L1139" s="7">
        <f t="shared" si="70"/>
        <v>2</v>
      </c>
      <c r="M1139" s="6" t="s">
        <v>151</v>
      </c>
      <c r="N1139" s="6" t="s">
        <v>152</v>
      </c>
      <c r="O1139" s="6" t="s">
        <v>153</v>
      </c>
      <c r="P1139" s="6" t="s">
        <v>154</v>
      </c>
      <c r="Q1139" s="6" t="str">
        <f>IFERROR(LEFT(C1139, FIND("|",C1139)-1),C1139)</f>
        <v>Electronics</v>
      </c>
      <c r="R1139" s="41">
        <f>E1139*K1139</f>
        <v>94012970</v>
      </c>
      <c r="S1139" s="31">
        <f t="shared" si="71"/>
        <v>20222.899999999998</v>
      </c>
      <c r="T1139" s="6" t="str">
        <f>TRIM(RIGHT(C1139,LEN(C1139)-FIND("@",SUBSTITUTE(C1139,"|","@",LEN(C1139)-LEN(SUBSTITUTE(C1139,"|",""))))))</f>
        <v>SmartTelevisions</v>
      </c>
      <c r="U1139" s="33">
        <v>19990</v>
      </c>
    </row>
    <row r="1140" spans="1:21">
      <c r="A1140" s="5" t="s">
        <v>713</v>
      </c>
      <c r="B1140" s="6" t="s">
        <v>714</v>
      </c>
      <c r="C1140" s="6" t="s">
        <v>105</v>
      </c>
      <c r="D1140" s="24">
        <v>23999</v>
      </c>
      <c r="E1140" s="36">
        <v>34990</v>
      </c>
      <c r="F1140" s="36" t="str">
        <f t="shared" si="68"/>
        <v>&gt;500</v>
      </c>
      <c r="G1140" s="27">
        <v>0.31</v>
      </c>
      <c r="H1140" s="27" t="str">
        <f t="shared" si="69"/>
        <v>25-50%</v>
      </c>
      <c r="I1140" s="14" t="str">
        <f>IF(G1140&lt;0.5,"&lt;50%","&gt;=50%")</f>
        <v>&lt;50%</v>
      </c>
      <c r="J1140" s="21">
        <v>4.3</v>
      </c>
      <c r="K1140" s="7">
        <v>4703</v>
      </c>
      <c r="L1140" s="7">
        <f t="shared" si="70"/>
        <v>2</v>
      </c>
      <c r="M1140" s="6" t="s">
        <v>489</v>
      </c>
      <c r="N1140" s="6" t="s">
        <v>152</v>
      </c>
      <c r="O1140" s="6" t="s">
        <v>153</v>
      </c>
      <c r="P1140" s="6" t="s">
        <v>154</v>
      </c>
      <c r="Q1140" s="6" t="str">
        <f>IFERROR(LEFT(C1140, FIND("|",C1140)-1),C1140)</f>
        <v>Electronics</v>
      </c>
      <c r="R1140" s="41">
        <f>E1140*K1140</f>
        <v>164557970</v>
      </c>
      <c r="S1140" s="31">
        <f t="shared" si="71"/>
        <v>20222.899999999998</v>
      </c>
      <c r="T1140" s="6" t="str">
        <f>TRIM(RIGHT(C1140,LEN(C1140)-FIND("@",SUBSTITUTE(C1140,"|","@",LEN(C1140)-LEN(SUBSTITUTE(C1140,"|",""))))))</f>
        <v>SmartTelevisions</v>
      </c>
      <c r="U1140" s="33">
        <v>34990</v>
      </c>
    </row>
    <row r="1141" spans="1:21">
      <c r="A1141" s="5" t="s">
        <v>923</v>
      </c>
      <c r="B1141" s="6" t="s">
        <v>924</v>
      </c>
      <c r="C1141" s="6" t="s">
        <v>105</v>
      </c>
      <c r="D1141" s="24">
        <v>32999</v>
      </c>
      <c r="E1141" s="36">
        <v>47990</v>
      </c>
      <c r="F1141" s="36" t="str">
        <f t="shared" si="68"/>
        <v>&gt;500</v>
      </c>
      <c r="G1141" s="27">
        <v>0.31</v>
      </c>
      <c r="H1141" s="27" t="str">
        <f t="shared" si="69"/>
        <v>25-50%</v>
      </c>
      <c r="I1141" s="14" t="str">
        <f>IF(G1141&lt;0.5,"&lt;50%","&gt;=50%")</f>
        <v>&lt;50%</v>
      </c>
      <c r="J1141" s="21">
        <v>4.3</v>
      </c>
      <c r="K1141" s="7">
        <v>4703</v>
      </c>
      <c r="L1141" s="7">
        <f t="shared" si="70"/>
        <v>2</v>
      </c>
      <c r="M1141" s="6" t="s">
        <v>489</v>
      </c>
      <c r="N1141" s="6" t="s">
        <v>152</v>
      </c>
      <c r="O1141" s="6" t="s">
        <v>153</v>
      </c>
      <c r="P1141" s="6" t="s">
        <v>154</v>
      </c>
      <c r="Q1141" s="6" t="str">
        <f>IFERROR(LEFT(C1141, FIND("|",C1141)-1),C1141)</f>
        <v>Electronics</v>
      </c>
      <c r="R1141" s="41">
        <f>E1141*K1141</f>
        <v>225696970</v>
      </c>
      <c r="S1141" s="31">
        <f t="shared" si="71"/>
        <v>20222.899999999998</v>
      </c>
      <c r="T1141" s="6" t="str">
        <f>TRIM(RIGHT(C1141,LEN(C1141)-FIND("@",SUBSTITUTE(C1141,"|","@",LEN(C1141)-LEN(SUBSTITUTE(C1141,"|",""))))))</f>
        <v>SmartTelevisions</v>
      </c>
      <c r="U1141" s="33">
        <v>47990</v>
      </c>
    </row>
    <row r="1142" spans="1:21">
      <c r="A1142" s="5" t="s">
        <v>487</v>
      </c>
      <c r="B1142" s="6" t="s">
        <v>488</v>
      </c>
      <c r="C1142" s="6" t="s">
        <v>105</v>
      </c>
      <c r="D1142" s="24">
        <v>27999</v>
      </c>
      <c r="E1142" s="36">
        <v>40990</v>
      </c>
      <c r="F1142" s="36" t="str">
        <f t="shared" si="68"/>
        <v>&gt;500</v>
      </c>
      <c r="G1142" s="27">
        <v>0.32</v>
      </c>
      <c r="H1142" s="27" t="str">
        <f t="shared" si="69"/>
        <v>25-50%</v>
      </c>
      <c r="I1142" s="14" t="str">
        <f>IF(G1142&lt;0.5,"&lt;50%","&gt;=50%")</f>
        <v>&lt;50%</v>
      </c>
      <c r="J1142" s="21">
        <v>4.3</v>
      </c>
      <c r="K1142" s="7">
        <v>4703</v>
      </c>
      <c r="L1142" s="7">
        <f t="shared" si="70"/>
        <v>2</v>
      </c>
      <c r="M1142" s="6" t="s">
        <v>489</v>
      </c>
      <c r="N1142" s="6" t="s">
        <v>152</v>
      </c>
      <c r="O1142" s="6" t="s">
        <v>153</v>
      </c>
      <c r="P1142" s="6" t="s">
        <v>154</v>
      </c>
      <c r="Q1142" s="6" t="str">
        <f>IFERROR(LEFT(C1142, FIND("|",C1142)-1),C1142)</f>
        <v>Electronics</v>
      </c>
      <c r="R1142" s="41">
        <f>E1142*K1142</f>
        <v>192775970</v>
      </c>
      <c r="S1142" s="31">
        <f t="shared" si="71"/>
        <v>20222.899999999998</v>
      </c>
      <c r="T1142" s="6" t="str">
        <f>TRIM(RIGHT(C1142,LEN(C1142)-FIND("@",SUBSTITUTE(C1142,"|","@",LEN(C1142)-LEN(SUBSTITUTE(C1142,"|",""))))))</f>
        <v>SmartTelevisions</v>
      </c>
      <c r="U1142" s="33">
        <v>40990</v>
      </c>
    </row>
    <row r="1143" spans="1:21">
      <c r="A1143" s="5" t="s">
        <v>3500</v>
      </c>
      <c r="B1143" s="6" t="s">
        <v>3501</v>
      </c>
      <c r="C1143" s="6" t="s">
        <v>1834</v>
      </c>
      <c r="D1143" s="24">
        <v>1799</v>
      </c>
      <c r="E1143" s="36">
        <v>3999</v>
      </c>
      <c r="F1143" s="36" t="str">
        <f t="shared" si="68"/>
        <v>&gt;500</v>
      </c>
      <c r="G1143" s="27">
        <v>0.55000000000000004</v>
      </c>
      <c r="H1143" s="27" t="str">
        <f t="shared" si="69"/>
        <v>&gt;50%</v>
      </c>
      <c r="I1143" s="14" t="str">
        <f>IF(G1143&lt;0.5,"&lt;50%","&gt;=50%")</f>
        <v>&gt;=50%</v>
      </c>
      <c r="J1143" s="21">
        <v>3.9</v>
      </c>
      <c r="K1143" s="7">
        <v>3517</v>
      </c>
      <c r="L1143" s="7">
        <f t="shared" si="70"/>
        <v>2</v>
      </c>
      <c r="M1143" s="6" t="s">
        <v>3502</v>
      </c>
      <c r="N1143" s="6" t="s">
        <v>3503</v>
      </c>
      <c r="O1143" s="6" t="s">
        <v>3504</v>
      </c>
      <c r="P1143" s="6" t="s">
        <v>3505</v>
      </c>
      <c r="Q1143" s="6" t="str">
        <f>IFERROR(LEFT(C1143, FIND("|",C1143)-1),C1143)</f>
        <v>Electronics</v>
      </c>
      <c r="R1143" s="41">
        <f>E1143*K1143</f>
        <v>14064483</v>
      </c>
      <c r="S1143" s="31">
        <f t="shared" si="71"/>
        <v>13716.3</v>
      </c>
      <c r="T1143" s="6" t="str">
        <f>TRIM(RIGHT(C1143,LEN(C1143)-FIND("@",SUBSTITUTE(C1143,"|","@",LEN(C1143)-LEN(SUBSTITUTE(C1143,"|",""))))))</f>
        <v>In-Ear</v>
      </c>
      <c r="U1143" s="33">
        <v>3999</v>
      </c>
    </row>
    <row r="1144" spans="1:21">
      <c r="A1144" s="5" t="s">
        <v>649</v>
      </c>
      <c r="B1144" s="6" t="s">
        <v>650</v>
      </c>
      <c r="C1144" s="6" t="s">
        <v>13</v>
      </c>
      <c r="D1144" s="24">
        <v>228</v>
      </c>
      <c r="E1144" s="36">
        <v>899</v>
      </c>
      <c r="F1144" s="36" t="str">
        <f t="shared" si="68"/>
        <v>&gt;500</v>
      </c>
      <c r="G1144" s="27">
        <v>0.75</v>
      </c>
      <c r="H1144" s="27" t="str">
        <f t="shared" si="69"/>
        <v>&gt;50%</v>
      </c>
      <c r="I1144" s="14" t="str">
        <f>IF(G1144&lt;0.5,"&lt;50%","&gt;=50%")</f>
        <v>&gt;=50%</v>
      </c>
      <c r="J1144" s="21">
        <v>3.8</v>
      </c>
      <c r="K1144" s="7">
        <v>132</v>
      </c>
      <c r="L1144" s="7">
        <f t="shared" si="70"/>
        <v>1</v>
      </c>
      <c r="M1144" s="6" t="s">
        <v>651</v>
      </c>
      <c r="N1144" s="6" t="s">
        <v>652</v>
      </c>
      <c r="O1144" s="6" t="s">
        <v>653</v>
      </c>
      <c r="P1144" s="6" t="s">
        <v>654</v>
      </c>
      <c r="Q1144" s="6" t="str">
        <f>IFERROR(LEFT(C1144, FIND("|",C1144)-1),C1144)</f>
        <v>Computers&amp;Accessories</v>
      </c>
      <c r="R1144" s="41">
        <f>E1144*K1144</f>
        <v>118668</v>
      </c>
      <c r="S1144" s="31">
        <f t="shared" si="71"/>
        <v>501.59999999999997</v>
      </c>
      <c r="T1144" s="6" t="str">
        <f>TRIM(RIGHT(C1144,LEN(C1144)-FIND("@",SUBSTITUTE(C1144,"|","@",LEN(C1144)-LEN(SUBSTITUTE(C1144,"|",""))))))</f>
        <v>USBCables</v>
      </c>
      <c r="U1144" s="33">
        <v>899</v>
      </c>
    </row>
    <row r="1145" spans="1:21">
      <c r="A1145" s="5" t="s">
        <v>1479</v>
      </c>
      <c r="B1145" s="6" t="s">
        <v>1480</v>
      </c>
      <c r="C1145" s="6" t="s">
        <v>105</v>
      </c>
      <c r="D1145" s="24">
        <v>21990</v>
      </c>
      <c r="E1145" s="36">
        <v>34990</v>
      </c>
      <c r="F1145" s="36" t="str">
        <f t="shared" si="68"/>
        <v>&gt;500</v>
      </c>
      <c r="G1145" s="27">
        <v>0.37</v>
      </c>
      <c r="H1145" s="27" t="str">
        <f t="shared" si="69"/>
        <v>25-50%</v>
      </c>
      <c r="I1145" s="14" t="str">
        <f>IF(G1145&lt;0.5,"&lt;50%","&gt;=50%")</f>
        <v>&lt;50%</v>
      </c>
      <c r="J1145" s="21">
        <v>4.3</v>
      </c>
      <c r="K1145" s="7">
        <v>1657</v>
      </c>
      <c r="L1145" s="7">
        <f t="shared" si="70"/>
        <v>2</v>
      </c>
      <c r="M1145" s="6" t="s">
        <v>1481</v>
      </c>
      <c r="N1145" s="6" t="s">
        <v>1482</v>
      </c>
      <c r="O1145" s="6" t="s">
        <v>1483</v>
      </c>
      <c r="P1145" s="6" t="s">
        <v>1484</v>
      </c>
      <c r="Q1145" s="6" t="str">
        <f>IFERROR(LEFT(C1145, FIND("|",C1145)-1),C1145)</f>
        <v>Electronics</v>
      </c>
      <c r="R1145" s="41">
        <f>E1145*K1145</f>
        <v>57978430</v>
      </c>
      <c r="S1145" s="31">
        <f t="shared" si="71"/>
        <v>7125.0999999999995</v>
      </c>
      <c r="T1145" s="6" t="str">
        <f>TRIM(RIGHT(C1145,LEN(C1145)-FIND("@",SUBSTITUTE(C1145,"|","@",LEN(C1145)-LEN(SUBSTITUTE(C1145,"|",""))))))</f>
        <v>SmartTelevisions</v>
      </c>
      <c r="U1145" s="33">
        <v>34990</v>
      </c>
    </row>
    <row r="1146" spans="1:21">
      <c r="A1146" s="5" t="s">
        <v>2283</v>
      </c>
      <c r="B1146" s="6" t="s">
        <v>2284</v>
      </c>
      <c r="C1146" s="6" t="s">
        <v>2242</v>
      </c>
      <c r="D1146" s="24">
        <v>999</v>
      </c>
      <c r="E1146" s="36">
        <v>2899</v>
      </c>
      <c r="F1146" s="36" t="str">
        <f t="shared" si="68"/>
        <v>&gt;500</v>
      </c>
      <c r="G1146" s="27">
        <v>0.66</v>
      </c>
      <c r="H1146" s="27" t="str">
        <f t="shared" si="69"/>
        <v>&gt;50%</v>
      </c>
      <c r="I1146" s="14" t="str">
        <f>IF(G1146&lt;0.5,"&lt;50%","&gt;=50%")</f>
        <v>&gt;=50%</v>
      </c>
      <c r="J1146" s="21">
        <v>4.7</v>
      </c>
      <c r="K1146" s="7">
        <v>7779</v>
      </c>
      <c r="L1146" s="7">
        <f t="shared" si="70"/>
        <v>2</v>
      </c>
      <c r="M1146" s="6" t="s">
        <v>2285</v>
      </c>
      <c r="N1146" s="6" t="s">
        <v>2286</v>
      </c>
      <c r="O1146" s="6" t="s">
        <v>2287</v>
      </c>
      <c r="P1146" s="6" t="s">
        <v>2288</v>
      </c>
      <c r="Q1146" s="6" t="str">
        <f>IFERROR(LEFT(C1146, FIND("|",C1146)-1),C1146)</f>
        <v>Electronics</v>
      </c>
      <c r="R1146" s="41">
        <f>E1146*K1146</f>
        <v>22551321</v>
      </c>
      <c r="S1146" s="31">
        <f t="shared" si="71"/>
        <v>36561.300000000003</v>
      </c>
      <c r="T1146" s="6" t="str">
        <f>TRIM(RIGHT(C1146,LEN(C1146)-FIND("@",SUBSTITUTE(C1146,"|","@",LEN(C1146)-LEN(SUBSTITUTE(C1146,"|",""))))))</f>
        <v>ScreenProtectors</v>
      </c>
      <c r="U1146" s="33">
        <v>2899</v>
      </c>
    </row>
    <row r="1147" spans="1:21">
      <c r="A1147" s="5" t="s">
        <v>2321</v>
      </c>
      <c r="B1147" s="6" t="s">
        <v>2322</v>
      </c>
      <c r="C1147" s="6" t="s">
        <v>2242</v>
      </c>
      <c r="D1147" s="24">
        <v>999</v>
      </c>
      <c r="E1147" s="36">
        <v>2899</v>
      </c>
      <c r="F1147" s="36" t="str">
        <f t="shared" si="68"/>
        <v>&gt;500</v>
      </c>
      <c r="G1147" s="27">
        <v>0.66</v>
      </c>
      <c r="H1147" s="27" t="str">
        <f t="shared" si="69"/>
        <v>&gt;50%</v>
      </c>
      <c r="I1147" s="14" t="str">
        <f>IF(G1147&lt;0.5,"&lt;50%","&gt;=50%")</f>
        <v>&gt;=50%</v>
      </c>
      <c r="J1147" s="21">
        <v>4.5999999999999996</v>
      </c>
      <c r="K1147" s="7">
        <v>6129</v>
      </c>
      <c r="L1147" s="7">
        <f t="shared" si="70"/>
        <v>2</v>
      </c>
      <c r="M1147" s="6" t="s">
        <v>2323</v>
      </c>
      <c r="N1147" s="6" t="s">
        <v>2324</v>
      </c>
      <c r="O1147" s="6" t="s">
        <v>2325</v>
      </c>
      <c r="P1147" s="6" t="s">
        <v>2326</v>
      </c>
      <c r="Q1147" s="6" t="str">
        <f>IFERROR(LEFT(C1147, FIND("|",C1147)-1),C1147)</f>
        <v>Electronics</v>
      </c>
      <c r="R1147" s="41">
        <f>E1147*K1147</f>
        <v>17767971</v>
      </c>
      <c r="S1147" s="31">
        <f t="shared" si="71"/>
        <v>28193.399999999998</v>
      </c>
      <c r="T1147" s="6" t="str">
        <f>TRIM(RIGHT(C1147,LEN(C1147)-FIND("@",SUBSTITUTE(C1147,"|","@",LEN(C1147)-LEN(SUBSTITUTE(C1147,"|",""))))))</f>
        <v>ScreenProtectors</v>
      </c>
      <c r="U1147" s="33">
        <v>2899</v>
      </c>
    </row>
    <row r="1148" spans="1:21">
      <c r="A1148" s="5" t="s">
        <v>5559</v>
      </c>
      <c r="B1148" s="6" t="s">
        <v>5560</v>
      </c>
      <c r="C1148" s="6" t="s">
        <v>5324</v>
      </c>
      <c r="D1148" s="24">
        <v>353</v>
      </c>
      <c r="E1148" s="36">
        <v>1199</v>
      </c>
      <c r="F1148" s="36" t="str">
        <f t="shared" si="68"/>
        <v>&gt;500</v>
      </c>
      <c r="G1148" s="27">
        <v>0.71</v>
      </c>
      <c r="H1148" s="27" t="str">
        <f t="shared" si="69"/>
        <v>&gt;50%</v>
      </c>
      <c r="I1148" s="14" t="str">
        <f>IF(G1148&lt;0.5,"&lt;50%","&gt;=50%")</f>
        <v>&gt;=50%</v>
      </c>
      <c r="J1148" s="21">
        <v>4.3</v>
      </c>
      <c r="K1148" s="7">
        <v>629</v>
      </c>
      <c r="L1148" s="7">
        <f t="shared" si="70"/>
        <v>1</v>
      </c>
      <c r="M1148" s="6" t="s">
        <v>5561</v>
      </c>
      <c r="N1148" s="6" t="s">
        <v>5562</v>
      </c>
      <c r="O1148" s="6" t="s">
        <v>5563</v>
      </c>
      <c r="P1148" s="6" t="s">
        <v>5564</v>
      </c>
      <c r="Q1148" s="6" t="str">
        <f>IFERROR(LEFT(C1148, FIND("|",C1148)-1),C1148)</f>
        <v>Home&amp;Kitchen</v>
      </c>
      <c r="R1148" s="41">
        <f>E1148*K1148</f>
        <v>754171</v>
      </c>
      <c r="S1148" s="31">
        <f t="shared" si="71"/>
        <v>2704.7</v>
      </c>
      <c r="T1148" s="6" t="str">
        <f>TRIM(RIGHT(C1148,LEN(C1148)-FIND("@",SUBSTITUTE(C1148,"|","@",LEN(C1148)-LEN(SUBSTITUTE(C1148,"|",""))))))</f>
        <v>EggBoilers</v>
      </c>
      <c r="U1148" s="33">
        <v>1199</v>
      </c>
    </row>
    <row r="1149" spans="1:21">
      <c r="A1149" s="5" t="s">
        <v>4965</v>
      </c>
      <c r="B1149" s="6" t="s">
        <v>4966</v>
      </c>
      <c r="C1149" s="6" t="s">
        <v>3958</v>
      </c>
      <c r="D1149" s="24">
        <v>3307</v>
      </c>
      <c r="E1149" s="36">
        <v>6100</v>
      </c>
      <c r="F1149" s="36" t="str">
        <f t="shared" si="68"/>
        <v>&gt;500</v>
      </c>
      <c r="G1149" s="27">
        <v>0.46</v>
      </c>
      <c r="H1149" s="27" t="str">
        <f t="shared" si="69"/>
        <v>25-50%</v>
      </c>
      <c r="I1149" s="14" t="str">
        <f>IF(G1149&lt;0.5,"&lt;50%","&gt;=50%")</f>
        <v>&lt;50%</v>
      </c>
      <c r="J1149" s="21">
        <v>4.3</v>
      </c>
      <c r="K1149" s="7">
        <v>2515</v>
      </c>
      <c r="L1149" s="7">
        <f t="shared" si="70"/>
        <v>2</v>
      </c>
      <c r="M1149" s="6" t="s">
        <v>4967</v>
      </c>
      <c r="N1149" s="6" t="s">
        <v>4968</v>
      </c>
      <c r="O1149" s="6" t="s">
        <v>4969</v>
      </c>
      <c r="P1149" s="6" t="s">
        <v>4970</v>
      </c>
      <c r="Q1149" s="6" t="str">
        <f>IFERROR(LEFT(C1149, FIND("|",C1149)-1),C1149)</f>
        <v>Computers&amp;Accessories</v>
      </c>
      <c r="R1149" s="41">
        <f>E1149*K1149</f>
        <v>15341500</v>
      </c>
      <c r="S1149" s="31">
        <f t="shared" si="71"/>
        <v>10814.5</v>
      </c>
      <c r="T1149" s="6" t="str">
        <f>TRIM(RIGHT(C1149,LEN(C1149)-FIND("@",SUBSTITUTE(C1149,"|","@",LEN(C1149)-LEN(SUBSTITUTE(C1149,"|",""))))))</f>
        <v>InternalSolidStateDrives</v>
      </c>
      <c r="U1149" s="33">
        <v>6100</v>
      </c>
    </row>
    <row r="1150" spans="1:21">
      <c r="A1150" s="5" t="s">
        <v>4374</v>
      </c>
      <c r="B1150" s="6" t="s">
        <v>4375</v>
      </c>
      <c r="C1150" s="6" t="s">
        <v>1834</v>
      </c>
      <c r="D1150" s="24">
        <v>999</v>
      </c>
      <c r="E1150" s="36">
        <v>4199</v>
      </c>
      <c r="F1150" s="36" t="str">
        <f t="shared" si="68"/>
        <v>&gt;500</v>
      </c>
      <c r="G1150" s="27">
        <v>0.76</v>
      </c>
      <c r="H1150" s="27" t="str">
        <f t="shared" si="69"/>
        <v>&gt;50%</v>
      </c>
      <c r="I1150" s="14" t="str">
        <f>IF(G1150&lt;0.5,"&lt;50%","&gt;=50%")</f>
        <v>&gt;=50%</v>
      </c>
      <c r="J1150" s="21">
        <v>3.5</v>
      </c>
      <c r="K1150" s="7">
        <v>1913</v>
      </c>
      <c r="L1150" s="7">
        <f t="shared" si="70"/>
        <v>2</v>
      </c>
      <c r="M1150" s="6" t="s">
        <v>4376</v>
      </c>
      <c r="N1150" s="6" t="s">
        <v>4377</v>
      </c>
      <c r="O1150" s="6" t="s">
        <v>4378</v>
      </c>
      <c r="P1150" s="6" t="s">
        <v>4379</v>
      </c>
      <c r="Q1150" s="6" t="str">
        <f>IFERROR(LEFT(C1150, FIND("|",C1150)-1),C1150)</f>
        <v>Electronics</v>
      </c>
      <c r="R1150" s="41">
        <f>E1150*K1150</f>
        <v>8032687</v>
      </c>
      <c r="S1150" s="31">
        <f t="shared" si="71"/>
        <v>6695.5</v>
      </c>
      <c r="T1150" s="6" t="str">
        <f>TRIM(RIGHT(C1150,LEN(C1150)-FIND("@",SUBSTITUTE(C1150,"|","@",LEN(C1150)-LEN(SUBSTITUTE(C1150,"|",""))))))</f>
        <v>In-Ear</v>
      </c>
      <c r="U1150" s="33">
        <v>4199</v>
      </c>
    </row>
    <row r="1151" spans="1:21">
      <c r="A1151" s="5" t="s">
        <v>2928</v>
      </c>
      <c r="B1151" s="6" t="s">
        <v>2929</v>
      </c>
      <c r="C1151" s="6" t="s">
        <v>2855</v>
      </c>
      <c r="D1151" s="24">
        <v>299</v>
      </c>
      <c r="E1151" s="36">
        <v>599</v>
      </c>
      <c r="F1151" s="36" t="str">
        <f t="shared" si="68"/>
        <v>&gt;500</v>
      </c>
      <c r="G1151" s="27">
        <v>0.5</v>
      </c>
      <c r="H1151" s="27" t="str">
        <f t="shared" si="69"/>
        <v>&gt;50%</v>
      </c>
      <c r="I1151" s="14" t="str">
        <f>IF(G1151&lt;0.5,"&lt;50%","&gt;=50%")</f>
        <v>&gt;=50%</v>
      </c>
      <c r="J1151" s="21">
        <v>4.0999999999999996</v>
      </c>
      <c r="K1151" s="7">
        <v>1597</v>
      </c>
      <c r="L1151" s="7">
        <f t="shared" si="70"/>
        <v>2</v>
      </c>
      <c r="M1151" s="6" t="s">
        <v>2930</v>
      </c>
      <c r="N1151" s="6" t="s">
        <v>2931</v>
      </c>
      <c r="O1151" s="6" t="s">
        <v>2932</v>
      </c>
      <c r="P1151" s="6" t="s">
        <v>2933</v>
      </c>
      <c r="Q1151" s="6" t="str">
        <f>IFERROR(LEFT(C1151, FIND("|",C1151)-1),C1151)</f>
        <v>Computers&amp;Accessories</v>
      </c>
      <c r="R1151" s="41">
        <f>E1151*K1151</f>
        <v>956603</v>
      </c>
      <c r="S1151" s="31">
        <f t="shared" si="71"/>
        <v>6547.7</v>
      </c>
      <c r="T1151" s="6" t="str">
        <f>TRIM(RIGHT(C1151,LEN(C1151)-FIND("@",SUBSTITUTE(C1151,"|","@",LEN(C1151)-LEN(SUBSTITUTE(C1151,"|",""))))))</f>
        <v>Mice</v>
      </c>
      <c r="U1151" s="33">
        <v>599</v>
      </c>
    </row>
    <row r="1152" spans="1:21">
      <c r="A1152" s="5" t="s">
        <v>2758</v>
      </c>
      <c r="B1152" s="6" t="s">
        <v>2759</v>
      </c>
      <c r="C1152" s="6" t="s">
        <v>1762</v>
      </c>
      <c r="D1152" s="24">
        <v>265</v>
      </c>
      <c r="E1152" s="36">
        <v>999</v>
      </c>
      <c r="F1152" s="36" t="str">
        <f t="shared" si="68"/>
        <v>&gt;500</v>
      </c>
      <c r="G1152" s="27">
        <v>0.73</v>
      </c>
      <c r="H1152" s="27" t="str">
        <f t="shared" si="69"/>
        <v>&gt;50%</v>
      </c>
      <c r="I1152" s="14" t="str">
        <f>IF(G1152&lt;0.5,"&lt;50%","&gt;=50%")</f>
        <v>&gt;=50%</v>
      </c>
      <c r="J1152" s="21">
        <v>3.7</v>
      </c>
      <c r="K1152" s="7">
        <v>465</v>
      </c>
      <c r="L1152" s="7">
        <f t="shared" si="70"/>
        <v>1</v>
      </c>
      <c r="M1152" s="6" t="s">
        <v>2760</v>
      </c>
      <c r="N1152" s="6" t="s">
        <v>2761</v>
      </c>
      <c r="O1152" s="6" t="s">
        <v>2762</v>
      </c>
      <c r="P1152" s="6" t="s">
        <v>2763</v>
      </c>
      <c r="Q1152" s="6" t="str">
        <f>IFERROR(LEFT(C1152, FIND("|",C1152)-1),C1152)</f>
        <v>Electronics</v>
      </c>
      <c r="R1152" s="41">
        <f>E1152*K1152</f>
        <v>464535</v>
      </c>
      <c r="S1152" s="31">
        <f t="shared" si="71"/>
        <v>1720.5</v>
      </c>
      <c r="T1152" s="6" t="str">
        <f>TRIM(RIGHT(C1152,LEN(C1152)-FIND("@",SUBSTITUTE(C1152,"|","@",LEN(C1152)-LEN(SUBSTITUTE(C1152,"|",""))))))</f>
        <v>SmartWatches</v>
      </c>
      <c r="U1152" s="33">
        <v>999</v>
      </c>
    </row>
    <row r="1153" spans="1:21">
      <c r="A1153" s="5" t="s">
        <v>1533</v>
      </c>
      <c r="B1153" s="6" t="s">
        <v>1534</v>
      </c>
      <c r="C1153" s="6" t="s">
        <v>105</v>
      </c>
      <c r="D1153" s="24">
        <v>32990</v>
      </c>
      <c r="E1153" s="36">
        <v>54990</v>
      </c>
      <c r="F1153" s="36" t="str">
        <f t="shared" si="68"/>
        <v>&gt;500</v>
      </c>
      <c r="G1153" s="27">
        <v>0.4</v>
      </c>
      <c r="H1153" s="27" t="str">
        <f t="shared" si="69"/>
        <v>25-50%</v>
      </c>
      <c r="I1153" s="14" t="str">
        <f>IF(G1153&lt;0.5,"&lt;50%","&gt;=50%")</f>
        <v>&lt;50%</v>
      </c>
      <c r="J1153" s="21">
        <v>4.0999999999999996</v>
      </c>
      <c r="K1153" s="7">
        <v>1555</v>
      </c>
      <c r="L1153" s="7">
        <f t="shared" si="70"/>
        <v>2</v>
      </c>
      <c r="M1153" s="6" t="s">
        <v>1535</v>
      </c>
      <c r="N1153" s="6" t="s">
        <v>1536</v>
      </c>
      <c r="O1153" s="6" t="s">
        <v>1537</v>
      </c>
      <c r="P1153" s="6" t="s">
        <v>1538</v>
      </c>
      <c r="Q1153" s="6" t="str">
        <f>IFERROR(LEFT(C1153, FIND("|",C1153)-1),C1153)</f>
        <v>Electronics</v>
      </c>
      <c r="R1153" s="41">
        <f>E1153*K1153</f>
        <v>85509450</v>
      </c>
      <c r="S1153" s="31">
        <f t="shared" si="71"/>
        <v>6375.4999999999991</v>
      </c>
      <c r="T1153" s="6" t="str">
        <f>TRIM(RIGHT(C1153,LEN(C1153)-FIND("@",SUBSTITUTE(C1153,"|","@",LEN(C1153)-LEN(SUBSTITUTE(C1153,"|",""))))))</f>
        <v>SmartTelevisions</v>
      </c>
      <c r="U1153" s="33">
        <v>54990</v>
      </c>
    </row>
    <row r="1154" spans="1:21">
      <c r="A1154" s="5" t="s">
        <v>4661</v>
      </c>
      <c r="B1154" s="6" t="s">
        <v>4662</v>
      </c>
      <c r="C1154" s="6" t="s">
        <v>3514</v>
      </c>
      <c r="D1154" s="24">
        <v>379</v>
      </c>
      <c r="E1154" s="36">
        <v>1499</v>
      </c>
      <c r="F1154" s="36" t="str">
        <f t="shared" ref="F1154:F1217" si="72">IF(E1154&lt;200,"&lt;200",IF(E1154&lt;=500,"200-500","&gt;500"))</f>
        <v>&gt;500</v>
      </c>
      <c r="G1154" s="27">
        <v>0.75</v>
      </c>
      <c r="H1154" s="27" t="str">
        <f t="shared" ref="H1154:H1217" si="73">IF(G1154&lt;10%,"10%", IF(G1154&lt;25%,"10-25%", IF(G1154&lt;50%,"25-50%","&gt;50%")))</f>
        <v>&gt;50%</v>
      </c>
      <c r="I1154" s="14" t="str">
        <f>IF(G1154&lt;0.5,"&lt;50%","&gt;=50%")</f>
        <v>&gt;=50%</v>
      </c>
      <c r="J1154" s="21">
        <v>4.0999999999999996</v>
      </c>
      <c r="K1154" s="7">
        <v>670</v>
      </c>
      <c r="L1154" s="7">
        <f t="shared" ref="L1154:L1217" si="74">IF(K1154&lt;1000, 1, 2)</f>
        <v>1</v>
      </c>
      <c r="M1154" s="6" t="s">
        <v>4663</v>
      </c>
      <c r="N1154" s="6" t="s">
        <v>4664</v>
      </c>
      <c r="O1154" s="6" t="s">
        <v>4665</v>
      </c>
      <c r="P1154" s="6" t="s">
        <v>4666</v>
      </c>
      <c r="Q1154" s="6" t="str">
        <f>IFERROR(LEFT(C1154, FIND("|",C1154)-1),C1154)</f>
        <v>Computers&amp;Accessories</v>
      </c>
      <c r="R1154" s="41">
        <f>E1154*K1154</f>
        <v>1004330</v>
      </c>
      <c r="S1154" s="31">
        <f t="shared" ref="S1154:S1217" si="75">J1154*K1154</f>
        <v>2746.9999999999995</v>
      </c>
      <c r="T1154" s="6" t="str">
        <f>TRIM(RIGHT(C1154,LEN(C1154)-FIND("@",SUBSTITUTE(C1154,"|","@",LEN(C1154)-LEN(SUBSTITUTE(C1154,"|",""))))))</f>
        <v>ScreenProtectors</v>
      </c>
      <c r="U1154" s="33">
        <v>1499</v>
      </c>
    </row>
    <row r="1155" spans="1:21">
      <c r="A1155" s="5" t="s">
        <v>6709</v>
      </c>
      <c r="B1155" s="6" t="s">
        <v>6710</v>
      </c>
      <c r="C1155" s="6" t="s">
        <v>5541</v>
      </c>
      <c r="D1155" s="24">
        <v>5999</v>
      </c>
      <c r="E1155" s="36">
        <v>9999</v>
      </c>
      <c r="F1155" s="36" t="str">
        <f t="shared" si="72"/>
        <v>&gt;500</v>
      </c>
      <c r="G1155" s="27">
        <v>0.4</v>
      </c>
      <c r="H1155" s="27" t="str">
        <f t="shared" si="73"/>
        <v>25-50%</v>
      </c>
      <c r="I1155" s="14" t="str">
        <f>IF(G1155&lt;0.5,"&lt;50%","&gt;=50%")</f>
        <v>&lt;50%</v>
      </c>
      <c r="J1155" s="21">
        <v>4.2</v>
      </c>
      <c r="K1155" s="7">
        <v>170</v>
      </c>
      <c r="L1155" s="7">
        <f t="shared" si="74"/>
        <v>1</v>
      </c>
      <c r="M1155" s="6" t="s">
        <v>6711</v>
      </c>
      <c r="N1155" s="6" t="s">
        <v>6712</v>
      </c>
      <c r="O1155" s="6" t="s">
        <v>6713</v>
      </c>
      <c r="P1155" s="6" t="s">
        <v>6714</v>
      </c>
      <c r="Q1155" s="6" t="str">
        <f>IFERROR(LEFT(C1155, FIND("|",C1155)-1),C1155)</f>
        <v>Home&amp;Kitchen</v>
      </c>
      <c r="R1155" s="41">
        <f>E1155*K1155</f>
        <v>1699830</v>
      </c>
      <c r="S1155" s="31">
        <f t="shared" si="75"/>
        <v>714</v>
      </c>
      <c r="T1155" s="6" t="str">
        <f>TRIM(RIGHT(C1155,LEN(C1155)-FIND("@",SUBSTITUTE(C1155,"|","@",LEN(C1155)-LEN(SUBSTITUTE(C1155,"|",""))))))</f>
        <v>PressureWashers,Steam&amp;WindowCleaners</v>
      </c>
      <c r="U1155" s="33">
        <v>9999</v>
      </c>
    </row>
    <row r="1156" spans="1:21">
      <c r="A1156" s="5" t="s">
        <v>5671</v>
      </c>
      <c r="B1156" s="6" t="s">
        <v>5672</v>
      </c>
      <c r="C1156" s="6" t="s">
        <v>5160</v>
      </c>
      <c r="D1156" s="24">
        <v>1299</v>
      </c>
      <c r="E1156" s="36">
        <v>1999</v>
      </c>
      <c r="F1156" s="36" t="str">
        <f t="shared" si="72"/>
        <v>&gt;500</v>
      </c>
      <c r="G1156" s="27">
        <v>0.35</v>
      </c>
      <c r="H1156" s="27" t="str">
        <f t="shared" si="73"/>
        <v>25-50%</v>
      </c>
      <c r="I1156" s="14" t="str">
        <f>IF(G1156&lt;0.5,"&lt;50%","&gt;=50%")</f>
        <v>&lt;50%</v>
      </c>
      <c r="J1156" s="21">
        <v>3.8</v>
      </c>
      <c r="K1156" s="7">
        <v>311</v>
      </c>
      <c r="L1156" s="7">
        <f t="shared" si="74"/>
        <v>1</v>
      </c>
      <c r="M1156" s="6" t="s">
        <v>5673</v>
      </c>
      <c r="N1156" s="6" t="s">
        <v>5674</v>
      </c>
      <c r="O1156" s="6" t="s">
        <v>5675</v>
      </c>
      <c r="P1156" s="6" t="s">
        <v>5676</v>
      </c>
      <c r="Q1156" s="6" t="str">
        <f>IFERROR(LEFT(C1156, FIND("|",C1156)-1),C1156)</f>
        <v>Home&amp;Kitchen</v>
      </c>
      <c r="R1156" s="41">
        <f>E1156*K1156</f>
        <v>621689</v>
      </c>
      <c r="S1156" s="31">
        <f t="shared" si="75"/>
        <v>1181.8</v>
      </c>
      <c r="T1156" s="6" t="str">
        <f>TRIM(RIGHT(C1156,LEN(C1156)-FIND("@",SUBSTITUTE(C1156,"|","@",LEN(C1156)-LEN(SUBSTITUTE(C1156,"|",""))))))</f>
        <v>Kettle&amp;ToasterSets</v>
      </c>
      <c r="U1156" s="33">
        <v>1999</v>
      </c>
    </row>
    <row r="1157" spans="1:21">
      <c r="A1157" s="5" t="s">
        <v>3616</v>
      </c>
      <c r="B1157" s="6" t="s">
        <v>3617</v>
      </c>
      <c r="C1157" s="6" t="s">
        <v>1808</v>
      </c>
      <c r="D1157" s="24">
        <v>1329</v>
      </c>
      <c r="E1157" s="36">
        <v>2900</v>
      </c>
      <c r="F1157" s="36" t="str">
        <f t="shared" si="72"/>
        <v>&gt;500</v>
      </c>
      <c r="G1157" s="27">
        <v>0.54</v>
      </c>
      <c r="H1157" s="27" t="str">
        <f t="shared" si="73"/>
        <v>&gt;50%</v>
      </c>
      <c r="I1157" s="14" t="str">
        <f>IF(G1157&lt;0.5,"&lt;50%","&gt;=50%")</f>
        <v>&gt;=50%</v>
      </c>
      <c r="J1157" s="21">
        <v>4.5</v>
      </c>
      <c r="K1157" s="7">
        <v>19624</v>
      </c>
      <c r="L1157" s="7">
        <f t="shared" si="74"/>
        <v>2</v>
      </c>
      <c r="M1157" s="6" t="s">
        <v>3618</v>
      </c>
      <c r="N1157" s="6" t="s">
        <v>3619</v>
      </c>
      <c r="O1157" s="6" t="s">
        <v>3620</v>
      </c>
      <c r="P1157" s="6" t="s">
        <v>3621</v>
      </c>
      <c r="Q1157" s="6" t="str">
        <f>IFERROR(LEFT(C1157, FIND("|",C1157)-1),C1157)</f>
        <v>Electronics</v>
      </c>
      <c r="R1157" s="41">
        <f>E1157*K1157</f>
        <v>56909600</v>
      </c>
      <c r="S1157" s="31">
        <f t="shared" si="75"/>
        <v>88308</v>
      </c>
      <c r="T1157" s="6" t="str">
        <f>TRIM(RIGHT(C1157,LEN(C1157)-FIND("@",SUBSTITUTE(C1157,"|","@",LEN(C1157)-LEN(SUBSTITUTE(C1157,"|",""))))))</f>
        <v>MicroSD</v>
      </c>
      <c r="U1157" s="33">
        <v>2900</v>
      </c>
    </row>
    <row r="1158" spans="1:21">
      <c r="A1158" s="5" t="s">
        <v>6465</v>
      </c>
      <c r="B1158" s="6" t="s">
        <v>6466</v>
      </c>
      <c r="C1158" s="6" t="s">
        <v>5343</v>
      </c>
      <c r="D1158" s="24">
        <v>2079</v>
      </c>
      <c r="E1158" s="36">
        <v>3099</v>
      </c>
      <c r="F1158" s="36" t="str">
        <f t="shared" si="72"/>
        <v>&gt;500</v>
      </c>
      <c r="G1158" s="27">
        <v>0.33</v>
      </c>
      <c r="H1158" s="27" t="str">
        <f t="shared" si="73"/>
        <v>25-50%</v>
      </c>
      <c r="I1158" s="14" t="str">
        <f>IF(G1158&lt;0.5,"&lt;50%","&gt;=50%")</f>
        <v>&lt;50%</v>
      </c>
      <c r="J1158" s="21">
        <v>4.0999999999999996</v>
      </c>
      <c r="K1158" s="7">
        <v>282</v>
      </c>
      <c r="L1158" s="7">
        <f t="shared" si="74"/>
        <v>1</v>
      </c>
      <c r="M1158" s="6" t="s">
        <v>6467</v>
      </c>
      <c r="N1158" s="6" t="s">
        <v>6468</v>
      </c>
      <c r="O1158" s="6" t="s">
        <v>6469</v>
      </c>
      <c r="P1158" s="6" t="s">
        <v>6470</v>
      </c>
      <c r="Q1158" s="6" t="str">
        <f>IFERROR(LEFT(C1158, FIND("|",C1158)-1),C1158)</f>
        <v>Home&amp;Kitchen</v>
      </c>
      <c r="R1158" s="41">
        <f>E1158*K1158</f>
        <v>873918</v>
      </c>
      <c r="S1158" s="31">
        <f t="shared" si="75"/>
        <v>1156.1999999999998</v>
      </c>
      <c r="T1158" s="6" t="str">
        <f>TRIM(RIGHT(C1158,LEN(C1158)-FIND("@",SUBSTITUTE(C1158,"|","@",LEN(C1158)-LEN(SUBSTITUTE(C1158,"|",""))))))</f>
        <v>SandwichMakers</v>
      </c>
      <c r="U1158" s="33">
        <v>3099</v>
      </c>
    </row>
    <row r="1159" spans="1:21">
      <c r="A1159" s="5" t="s">
        <v>2548</v>
      </c>
      <c r="B1159" s="6" t="s">
        <v>2549</v>
      </c>
      <c r="C1159" s="6" t="s">
        <v>2550</v>
      </c>
      <c r="D1159" s="24">
        <v>689</v>
      </c>
      <c r="E1159" s="36">
        <v>1999</v>
      </c>
      <c r="F1159" s="36" t="str">
        <f t="shared" si="72"/>
        <v>&gt;500</v>
      </c>
      <c r="G1159" s="27">
        <v>0.66</v>
      </c>
      <c r="H1159" s="27" t="str">
        <f t="shared" si="73"/>
        <v>&gt;50%</v>
      </c>
      <c r="I1159" s="14" t="str">
        <f>IF(G1159&lt;0.5,"&lt;50%","&gt;=50%")</f>
        <v>&gt;=50%</v>
      </c>
      <c r="J1159" s="21">
        <v>4.3</v>
      </c>
      <c r="K1159" s="7">
        <v>1193</v>
      </c>
      <c r="L1159" s="7">
        <f t="shared" si="74"/>
        <v>2</v>
      </c>
      <c r="M1159" s="6" t="s">
        <v>2551</v>
      </c>
      <c r="N1159" s="6" t="s">
        <v>2552</v>
      </c>
      <c r="O1159" s="6" t="s">
        <v>2553</v>
      </c>
      <c r="P1159" s="6" t="s">
        <v>2554</v>
      </c>
      <c r="Q1159" s="6" t="str">
        <f>IFERROR(LEFT(C1159, FIND("|",C1159)-1),C1159)</f>
        <v>Electronics</v>
      </c>
      <c r="R1159" s="41">
        <f>E1159*K1159</f>
        <v>2384807</v>
      </c>
      <c r="S1159" s="31">
        <f t="shared" si="75"/>
        <v>5129.8999999999996</v>
      </c>
      <c r="T1159" s="6" t="str">
        <f>TRIM(RIGHT(C1159,LEN(C1159)-FIND("@",SUBSTITUTE(C1159,"|","@",LEN(C1159)-LEN(SUBSTITUTE(C1159,"|",""))))))</f>
        <v>HandlebarMounts</v>
      </c>
      <c r="U1159" s="33">
        <v>1999</v>
      </c>
    </row>
    <row r="1160" spans="1:21">
      <c r="A1160" s="5" t="s">
        <v>448</v>
      </c>
      <c r="B1160" s="6" t="s">
        <v>449</v>
      </c>
      <c r="C1160" s="6" t="s">
        <v>13</v>
      </c>
      <c r="D1160" s="24">
        <v>209</v>
      </c>
      <c r="E1160" s="36">
        <v>499</v>
      </c>
      <c r="F1160" s="36" t="str">
        <f t="shared" si="72"/>
        <v>200-500</v>
      </c>
      <c r="G1160" s="27">
        <v>0.57999999999999996</v>
      </c>
      <c r="H1160" s="27" t="str">
        <f t="shared" si="73"/>
        <v>&gt;50%</v>
      </c>
      <c r="I1160" s="14" t="str">
        <f>IF(G1160&lt;0.5,"&lt;50%","&gt;=50%")</f>
        <v>&gt;=50%</v>
      </c>
      <c r="J1160" s="21">
        <v>3.9</v>
      </c>
      <c r="K1160" s="7">
        <v>536</v>
      </c>
      <c r="L1160" s="7">
        <f t="shared" si="74"/>
        <v>1</v>
      </c>
      <c r="M1160" s="6" t="s">
        <v>450</v>
      </c>
      <c r="N1160" s="6" t="s">
        <v>451</v>
      </c>
      <c r="O1160" s="6" t="s">
        <v>452</v>
      </c>
      <c r="P1160" s="6" t="s">
        <v>453</v>
      </c>
      <c r="Q1160" s="6" t="str">
        <f>IFERROR(LEFT(C1160, FIND("|",C1160)-1),C1160)</f>
        <v>Computers&amp;Accessories</v>
      </c>
      <c r="R1160" s="41">
        <f>E1160*K1160</f>
        <v>267464</v>
      </c>
      <c r="S1160" s="31">
        <f t="shared" si="75"/>
        <v>2090.4</v>
      </c>
      <c r="T1160" s="6" t="str">
        <f>TRIM(RIGHT(C1160,LEN(C1160)-FIND("@",SUBSTITUTE(C1160,"|","@",LEN(C1160)-LEN(SUBSTITUTE(C1160,"|",""))))))</f>
        <v>USBCables</v>
      </c>
      <c r="U1160" s="33">
        <v>499</v>
      </c>
    </row>
    <row r="1161" spans="1:21">
      <c r="A1161" s="5" t="s">
        <v>5335</v>
      </c>
      <c r="B1161" s="6" t="s">
        <v>5336</v>
      </c>
      <c r="C1161" s="6" t="s">
        <v>5160</v>
      </c>
      <c r="D1161" s="24">
        <v>749</v>
      </c>
      <c r="E1161" s="36">
        <v>1299</v>
      </c>
      <c r="F1161" s="36" t="str">
        <f t="shared" si="72"/>
        <v>&gt;500</v>
      </c>
      <c r="G1161" s="27">
        <v>0.42</v>
      </c>
      <c r="H1161" s="27" t="str">
        <f t="shared" si="73"/>
        <v>25-50%</v>
      </c>
      <c r="I1161" s="14" t="str">
        <f>IF(G1161&lt;0.5,"&lt;50%","&gt;=50%")</f>
        <v>&lt;50%</v>
      </c>
      <c r="J1161" s="21">
        <v>4</v>
      </c>
      <c r="K1161" s="7">
        <v>119</v>
      </c>
      <c r="L1161" s="7">
        <f t="shared" si="74"/>
        <v>1</v>
      </c>
      <c r="M1161" s="6" t="s">
        <v>5337</v>
      </c>
      <c r="N1161" s="6" t="s">
        <v>5338</v>
      </c>
      <c r="O1161" s="6" t="s">
        <v>5339</v>
      </c>
      <c r="P1161" s="6" t="s">
        <v>5340</v>
      </c>
      <c r="Q1161" s="6" t="str">
        <f>IFERROR(LEFT(C1161, FIND("|",C1161)-1),C1161)</f>
        <v>Home&amp;Kitchen</v>
      </c>
      <c r="R1161" s="41">
        <f>E1161*K1161</f>
        <v>154581</v>
      </c>
      <c r="S1161" s="31">
        <f t="shared" si="75"/>
        <v>476</v>
      </c>
      <c r="T1161" s="6" t="str">
        <f>TRIM(RIGHT(C1161,LEN(C1161)-FIND("@",SUBSTITUTE(C1161,"|","@",LEN(C1161)-LEN(SUBSTITUTE(C1161,"|",""))))))</f>
        <v>Kettle&amp;ToasterSets</v>
      </c>
      <c r="U1161" s="33">
        <v>1299</v>
      </c>
    </row>
    <row r="1162" spans="1:21">
      <c r="A1162" s="5" t="s">
        <v>3809</v>
      </c>
      <c r="B1162" s="6" t="s">
        <v>3810</v>
      </c>
      <c r="C1162" s="6" t="s">
        <v>3141</v>
      </c>
      <c r="D1162" s="24">
        <v>230</v>
      </c>
      <c r="E1162" s="36">
        <v>999</v>
      </c>
      <c r="F1162" s="36" t="str">
        <f t="shared" si="72"/>
        <v>&gt;500</v>
      </c>
      <c r="G1162" s="27">
        <v>0.77</v>
      </c>
      <c r="H1162" s="27" t="str">
        <f t="shared" si="73"/>
        <v>&gt;50%</v>
      </c>
      <c r="I1162" s="14" t="str">
        <f>IF(G1162&lt;0.5,"&lt;50%","&gt;=50%")</f>
        <v>&gt;=50%</v>
      </c>
      <c r="J1162" s="21">
        <v>4.2</v>
      </c>
      <c r="K1162" s="7">
        <v>1528</v>
      </c>
      <c r="L1162" s="7">
        <f t="shared" si="74"/>
        <v>2</v>
      </c>
      <c r="M1162" s="6" t="s">
        <v>3811</v>
      </c>
      <c r="N1162" s="6" t="s">
        <v>3812</v>
      </c>
      <c r="O1162" s="6" t="s">
        <v>3813</v>
      </c>
      <c r="P1162" s="6" t="s">
        <v>3814</v>
      </c>
      <c r="Q1162" s="6" t="str">
        <f>IFERROR(LEFT(C1162, FIND("|",C1162)-1),C1162)</f>
        <v>Computers&amp;Accessories</v>
      </c>
      <c r="R1162" s="41">
        <f>E1162*K1162</f>
        <v>1526472</v>
      </c>
      <c r="S1162" s="31">
        <f t="shared" si="75"/>
        <v>6417.6</v>
      </c>
      <c r="T1162" s="6" t="str">
        <f>TRIM(RIGHT(C1162,LEN(C1162)-FIND("@",SUBSTITUTE(C1162,"|","@",LEN(C1162)-LEN(SUBSTITUTE(C1162,"|",""))))))</f>
        <v>MousePads</v>
      </c>
      <c r="U1162" s="33">
        <v>999</v>
      </c>
    </row>
    <row r="1163" spans="1:21">
      <c r="A1163" s="5" t="s">
        <v>4989</v>
      </c>
      <c r="B1163" s="6" t="s">
        <v>4990</v>
      </c>
      <c r="C1163" s="6" t="s">
        <v>4991</v>
      </c>
      <c r="D1163" s="24">
        <v>37247</v>
      </c>
      <c r="E1163" s="36">
        <v>59890</v>
      </c>
      <c r="F1163" s="36" t="str">
        <f t="shared" si="72"/>
        <v>&gt;500</v>
      </c>
      <c r="G1163" s="27">
        <v>0.38</v>
      </c>
      <c r="H1163" s="27" t="str">
        <f t="shared" si="73"/>
        <v>25-50%</v>
      </c>
      <c r="I1163" s="14" t="str">
        <f>IF(G1163&lt;0.5,"&lt;50%","&gt;=50%")</f>
        <v>&lt;50%</v>
      </c>
      <c r="J1163" s="21">
        <v>4</v>
      </c>
      <c r="K1163" s="7">
        <v>323</v>
      </c>
      <c r="L1163" s="7">
        <f t="shared" si="74"/>
        <v>1</v>
      </c>
      <c r="M1163" s="6" t="s">
        <v>4992</v>
      </c>
      <c r="N1163" s="6" t="s">
        <v>4993</v>
      </c>
      <c r="O1163" s="6" t="s">
        <v>4994</v>
      </c>
      <c r="P1163" s="6" t="s">
        <v>4995</v>
      </c>
      <c r="Q1163" s="6" t="str">
        <f>IFERROR(LEFT(C1163, FIND("|",C1163)-1),C1163)</f>
        <v>Computers&amp;Accessories</v>
      </c>
      <c r="R1163" s="41">
        <f>E1163*K1163</f>
        <v>19344470</v>
      </c>
      <c r="S1163" s="31">
        <f t="shared" si="75"/>
        <v>1292</v>
      </c>
      <c r="T1163" s="6" t="str">
        <f>TRIM(RIGHT(C1163,LEN(C1163)-FIND("@",SUBSTITUTE(C1163,"|","@",LEN(C1163)-LEN(SUBSTITUTE(C1163,"|",""))))))</f>
        <v>TraditionalLaptops</v>
      </c>
      <c r="U1163" s="33">
        <v>59890</v>
      </c>
    </row>
    <row r="1164" spans="1:21">
      <c r="A1164" s="5" t="s">
        <v>2702</v>
      </c>
      <c r="B1164" s="6" t="s">
        <v>2703</v>
      </c>
      <c r="C1164" s="6" t="s">
        <v>1762</v>
      </c>
      <c r="D1164" s="24">
        <v>3999</v>
      </c>
      <c r="E1164" s="36">
        <v>6999</v>
      </c>
      <c r="F1164" s="36" t="str">
        <f t="shared" si="72"/>
        <v>&gt;500</v>
      </c>
      <c r="G1164" s="27">
        <v>0.43</v>
      </c>
      <c r="H1164" s="27" t="str">
        <f t="shared" si="73"/>
        <v>25-50%</v>
      </c>
      <c r="I1164" s="14" t="str">
        <f>IF(G1164&lt;0.5,"&lt;50%","&gt;=50%")</f>
        <v>&lt;50%</v>
      </c>
      <c r="J1164" s="21">
        <v>4.0999999999999996</v>
      </c>
      <c r="K1164" s="7">
        <v>10229</v>
      </c>
      <c r="L1164" s="7">
        <f t="shared" si="74"/>
        <v>2</v>
      </c>
      <c r="M1164" s="6" t="s">
        <v>2704</v>
      </c>
      <c r="N1164" s="6" t="s">
        <v>2705</v>
      </c>
      <c r="O1164" s="6" t="s">
        <v>2706</v>
      </c>
      <c r="P1164" s="6" t="s">
        <v>2707</v>
      </c>
      <c r="Q1164" s="6" t="str">
        <f>IFERROR(LEFT(C1164, FIND("|",C1164)-1),C1164)</f>
        <v>Electronics</v>
      </c>
      <c r="R1164" s="41">
        <f>E1164*K1164</f>
        <v>71592771</v>
      </c>
      <c r="S1164" s="31">
        <f t="shared" si="75"/>
        <v>41938.899999999994</v>
      </c>
      <c r="T1164" s="6" t="str">
        <f>TRIM(RIGHT(C1164,LEN(C1164)-FIND("@",SUBSTITUTE(C1164,"|","@",LEN(C1164)-LEN(SUBSTITUTE(C1164,"|",""))))))</f>
        <v>SmartWatches</v>
      </c>
      <c r="U1164" s="33">
        <v>6999</v>
      </c>
    </row>
    <row r="1165" spans="1:21">
      <c r="A1165" s="5" t="s">
        <v>3033</v>
      </c>
      <c r="B1165" s="6" t="s">
        <v>3034</v>
      </c>
      <c r="C1165" s="6" t="s">
        <v>1834</v>
      </c>
      <c r="D1165" s="24">
        <v>1399</v>
      </c>
      <c r="E1165" s="36">
        <v>5499</v>
      </c>
      <c r="F1165" s="36" t="str">
        <f t="shared" si="72"/>
        <v>&gt;500</v>
      </c>
      <c r="G1165" s="27">
        <v>0.75</v>
      </c>
      <c r="H1165" s="27" t="str">
        <f t="shared" si="73"/>
        <v>&gt;50%</v>
      </c>
      <c r="I1165" s="14" t="str">
        <f>IF(G1165&lt;0.5,"&lt;50%","&gt;=50%")</f>
        <v>&gt;=50%</v>
      </c>
      <c r="J1165" s="21">
        <v>3.9</v>
      </c>
      <c r="K1165" s="7">
        <v>9504</v>
      </c>
      <c r="L1165" s="7">
        <f t="shared" si="74"/>
        <v>2</v>
      </c>
      <c r="M1165" s="6" t="s">
        <v>3035</v>
      </c>
      <c r="N1165" s="6" t="s">
        <v>3036</v>
      </c>
      <c r="O1165" s="6" t="s">
        <v>3037</v>
      </c>
      <c r="P1165" s="6" t="s">
        <v>3038</v>
      </c>
      <c r="Q1165" s="6" t="str">
        <f>IFERROR(LEFT(C1165, FIND("|",C1165)-1),C1165)</f>
        <v>Electronics</v>
      </c>
      <c r="R1165" s="41">
        <f>E1165*K1165</f>
        <v>52262496</v>
      </c>
      <c r="S1165" s="31">
        <f t="shared" si="75"/>
        <v>37065.599999999999</v>
      </c>
      <c r="T1165" s="6" t="str">
        <f>TRIM(RIGHT(C1165,LEN(C1165)-FIND("@",SUBSTITUTE(C1165,"|","@",LEN(C1165)-LEN(SUBSTITUTE(C1165,"|",""))))))</f>
        <v>In-Ear</v>
      </c>
      <c r="U1165" s="33">
        <v>5499</v>
      </c>
    </row>
    <row r="1166" spans="1:21">
      <c r="A1166" s="5" t="s">
        <v>3737</v>
      </c>
      <c r="B1166" s="6" t="s">
        <v>3738</v>
      </c>
      <c r="C1166" s="6" t="s">
        <v>1834</v>
      </c>
      <c r="D1166" s="24">
        <v>1999</v>
      </c>
      <c r="E1166" s="36">
        <v>9999</v>
      </c>
      <c r="F1166" s="36" t="str">
        <f t="shared" si="72"/>
        <v>&gt;500</v>
      </c>
      <c r="G1166" s="27">
        <v>0.8</v>
      </c>
      <c r="H1166" s="27" t="str">
        <f t="shared" si="73"/>
        <v>&gt;50%</v>
      </c>
      <c r="I1166" s="14" t="str">
        <f>IF(G1166&lt;0.5,"&lt;50%","&gt;=50%")</f>
        <v>&gt;=50%</v>
      </c>
      <c r="J1166" s="21">
        <v>3.7</v>
      </c>
      <c r="K1166" s="7">
        <v>1986</v>
      </c>
      <c r="L1166" s="7">
        <f t="shared" si="74"/>
        <v>2</v>
      </c>
      <c r="M1166" s="6" t="s">
        <v>3103</v>
      </c>
      <c r="N1166" s="6" t="s">
        <v>3739</v>
      </c>
      <c r="O1166" s="6" t="s">
        <v>3740</v>
      </c>
      <c r="P1166" s="6" t="s">
        <v>3741</v>
      </c>
      <c r="Q1166" s="6" t="str">
        <f>IFERROR(LEFT(C1166, FIND("|",C1166)-1),C1166)</f>
        <v>Electronics</v>
      </c>
      <c r="R1166" s="41">
        <f>E1166*K1166</f>
        <v>19858014</v>
      </c>
      <c r="S1166" s="31">
        <f t="shared" si="75"/>
        <v>7348.2000000000007</v>
      </c>
      <c r="T1166" s="6" t="str">
        <f>TRIM(RIGHT(C1166,LEN(C1166)-FIND("@",SUBSTITUTE(C1166,"|","@",LEN(C1166)-LEN(SUBSTITUTE(C1166,"|",""))))))</f>
        <v>In-Ear</v>
      </c>
      <c r="U1166" s="33">
        <v>9999</v>
      </c>
    </row>
    <row r="1167" spans="1:21">
      <c r="A1167" s="5" t="s">
        <v>1793</v>
      </c>
      <c r="B1167" s="6" t="s">
        <v>1794</v>
      </c>
      <c r="C1167" s="6" t="s">
        <v>1788</v>
      </c>
      <c r="D1167" s="24">
        <v>28999</v>
      </c>
      <c r="E1167" s="36">
        <v>28999</v>
      </c>
      <c r="F1167" s="36" t="str">
        <f t="shared" si="72"/>
        <v>&gt;500</v>
      </c>
      <c r="G1167" s="27">
        <v>0</v>
      </c>
      <c r="H1167" s="27" t="str">
        <f t="shared" si="73"/>
        <v>10%</v>
      </c>
      <c r="I1167" s="14" t="str">
        <f>IF(G1167&lt;0.5,"&lt;50%","&gt;=50%")</f>
        <v>&lt;50%</v>
      </c>
      <c r="J1167" s="21">
        <v>4.3</v>
      </c>
      <c r="K1167" s="7">
        <v>17415</v>
      </c>
      <c r="L1167" s="7">
        <f t="shared" si="74"/>
        <v>2</v>
      </c>
      <c r="M1167" s="6" t="s">
        <v>1795</v>
      </c>
      <c r="N1167" s="6" t="s">
        <v>1796</v>
      </c>
      <c r="O1167" s="6" t="s">
        <v>1797</v>
      </c>
      <c r="P1167" s="6" t="s">
        <v>1798</v>
      </c>
      <c r="Q1167" s="6" t="str">
        <f>IFERROR(LEFT(C1167, FIND("|",C1167)-1),C1167)</f>
        <v>Electronics</v>
      </c>
      <c r="R1167" s="41">
        <f>E1167*K1167</f>
        <v>505017585</v>
      </c>
      <c r="S1167" s="31">
        <f t="shared" si="75"/>
        <v>74884.5</v>
      </c>
      <c r="T1167" s="6" t="str">
        <f>TRIM(RIGHT(C1167,LEN(C1167)-FIND("@",SUBSTITUTE(C1167,"|","@",LEN(C1167)-LEN(SUBSTITUTE(C1167,"|",""))))))</f>
        <v>Smartphones</v>
      </c>
      <c r="U1167" s="33">
        <v>28999</v>
      </c>
    </row>
    <row r="1168" spans="1:21">
      <c r="A1168" s="5" t="s">
        <v>1799</v>
      </c>
      <c r="B1168" s="6" t="s">
        <v>1800</v>
      </c>
      <c r="C1168" s="6" t="s">
        <v>1788</v>
      </c>
      <c r="D1168" s="24">
        <v>28999</v>
      </c>
      <c r="E1168" s="36">
        <v>28999</v>
      </c>
      <c r="F1168" s="36" t="str">
        <f t="shared" si="72"/>
        <v>&gt;500</v>
      </c>
      <c r="G1168" s="27">
        <v>0</v>
      </c>
      <c r="H1168" s="27" t="str">
        <f t="shared" si="73"/>
        <v>10%</v>
      </c>
      <c r="I1168" s="14" t="str">
        <f>IF(G1168&lt;0.5,"&lt;50%","&gt;=50%")</f>
        <v>&lt;50%</v>
      </c>
      <c r="J1168" s="21">
        <v>4.3</v>
      </c>
      <c r="K1168" s="7">
        <v>17415</v>
      </c>
      <c r="L1168" s="7">
        <f t="shared" si="74"/>
        <v>2</v>
      </c>
      <c r="M1168" s="6" t="s">
        <v>1801</v>
      </c>
      <c r="N1168" s="6" t="s">
        <v>1796</v>
      </c>
      <c r="O1168" s="6" t="s">
        <v>1797</v>
      </c>
      <c r="P1168" s="6" t="s">
        <v>1798</v>
      </c>
      <c r="Q1168" s="6" t="str">
        <f>IFERROR(LEFT(C1168, FIND("|",C1168)-1),C1168)</f>
        <v>Electronics</v>
      </c>
      <c r="R1168" s="41">
        <f>E1168*K1168</f>
        <v>505017585</v>
      </c>
      <c r="S1168" s="31">
        <f t="shared" si="75"/>
        <v>74884.5</v>
      </c>
      <c r="T1168" s="6" t="str">
        <f>TRIM(RIGHT(C1168,LEN(C1168)-FIND("@",SUBSTITUTE(C1168,"|","@",LEN(C1168)-LEN(SUBSTITUTE(C1168,"|",""))))))</f>
        <v>Smartphones</v>
      </c>
      <c r="U1168" s="33">
        <v>28999</v>
      </c>
    </row>
    <row r="1169" spans="1:21">
      <c r="A1169" s="5" t="s">
        <v>2089</v>
      </c>
      <c r="B1169" s="6" t="s">
        <v>2090</v>
      </c>
      <c r="C1169" s="6" t="s">
        <v>1788</v>
      </c>
      <c r="D1169" s="24">
        <v>33999</v>
      </c>
      <c r="E1169" s="36">
        <v>33999</v>
      </c>
      <c r="F1169" s="36" t="str">
        <f t="shared" si="72"/>
        <v>&gt;500</v>
      </c>
      <c r="G1169" s="27">
        <v>0</v>
      </c>
      <c r="H1169" s="27" t="str">
        <f t="shared" si="73"/>
        <v>10%</v>
      </c>
      <c r="I1169" s="14" t="str">
        <f>IF(G1169&lt;0.5,"&lt;50%","&gt;=50%")</f>
        <v>&lt;50%</v>
      </c>
      <c r="J1169" s="21">
        <v>4.3</v>
      </c>
      <c r="K1169" s="7">
        <v>17415</v>
      </c>
      <c r="L1169" s="7">
        <f t="shared" si="74"/>
        <v>2</v>
      </c>
      <c r="M1169" s="6" t="s">
        <v>2091</v>
      </c>
      <c r="N1169" s="6" t="s">
        <v>1796</v>
      </c>
      <c r="O1169" s="6" t="s">
        <v>1797</v>
      </c>
      <c r="P1169" s="6" t="s">
        <v>1798</v>
      </c>
      <c r="Q1169" s="6" t="str">
        <f>IFERROR(LEFT(C1169, FIND("|",C1169)-1),C1169)</f>
        <v>Electronics</v>
      </c>
      <c r="R1169" s="41">
        <f>E1169*K1169</f>
        <v>592092585</v>
      </c>
      <c r="S1169" s="31">
        <f t="shared" si="75"/>
        <v>74884.5</v>
      </c>
      <c r="T1169" s="6" t="str">
        <f>TRIM(RIGHT(C1169,LEN(C1169)-FIND("@",SUBSTITUTE(C1169,"|","@",LEN(C1169)-LEN(SUBSTITUTE(C1169,"|",""))))))</f>
        <v>Smartphones</v>
      </c>
      <c r="U1169" s="33">
        <v>33999</v>
      </c>
    </row>
    <row r="1170" spans="1:21">
      <c r="A1170" s="5" t="s">
        <v>2567</v>
      </c>
      <c r="B1170" s="6" t="s">
        <v>2568</v>
      </c>
      <c r="C1170" s="6" t="s">
        <v>2078</v>
      </c>
      <c r="D1170" s="24">
        <v>209</v>
      </c>
      <c r="E1170" s="36">
        <v>499</v>
      </c>
      <c r="F1170" s="36" t="str">
        <f t="shared" si="72"/>
        <v>200-500</v>
      </c>
      <c r="G1170" s="27">
        <v>0.57999999999999996</v>
      </c>
      <c r="H1170" s="27" t="str">
        <f t="shared" si="73"/>
        <v>&gt;50%</v>
      </c>
      <c r="I1170" s="14" t="str">
        <f>IF(G1170&lt;0.5,"&lt;50%","&gt;=50%")</f>
        <v>&gt;=50%</v>
      </c>
      <c r="J1170" s="21">
        <v>3.6</v>
      </c>
      <c r="K1170" s="7">
        <v>104</v>
      </c>
      <c r="L1170" s="7">
        <f t="shared" si="74"/>
        <v>1</v>
      </c>
      <c r="M1170" s="6" t="s">
        <v>2569</v>
      </c>
      <c r="N1170" s="6" t="s">
        <v>2570</v>
      </c>
      <c r="O1170" s="6" t="s">
        <v>2571</v>
      </c>
      <c r="P1170" s="6" t="s">
        <v>2572</v>
      </c>
      <c r="Q1170" s="6" t="str">
        <f>IFERROR(LEFT(C1170, FIND("|",C1170)-1),C1170)</f>
        <v>Electronics</v>
      </c>
      <c r="R1170" s="41">
        <f>E1170*K1170</f>
        <v>51896</v>
      </c>
      <c r="S1170" s="31">
        <f t="shared" si="75"/>
        <v>374.40000000000003</v>
      </c>
      <c r="T1170" s="6" t="str">
        <f>TRIM(RIGHT(C1170,LEN(C1170)-FIND("@",SUBSTITUTE(C1170,"|","@",LEN(C1170)-LEN(SUBSTITUTE(C1170,"|",""))))))</f>
        <v>Stands</v>
      </c>
      <c r="U1170" s="33">
        <v>499</v>
      </c>
    </row>
    <row r="1171" spans="1:21">
      <c r="A1171" s="5" t="s">
        <v>5801</v>
      </c>
      <c r="B1171" s="6" t="s">
        <v>5802</v>
      </c>
      <c r="C1171" s="6" t="s">
        <v>5113</v>
      </c>
      <c r="D1171" s="24">
        <v>2799</v>
      </c>
      <c r="E1171" s="36">
        <v>3499</v>
      </c>
      <c r="F1171" s="36" t="str">
        <f t="shared" si="72"/>
        <v>&gt;500</v>
      </c>
      <c r="G1171" s="27">
        <v>0.2</v>
      </c>
      <c r="H1171" s="27" t="str">
        <f t="shared" si="73"/>
        <v>10-25%</v>
      </c>
      <c r="I1171" s="14" t="str">
        <f>IF(G1171&lt;0.5,"&lt;50%","&gt;=50%")</f>
        <v>&lt;50%</v>
      </c>
      <c r="J1171" s="21">
        <v>4.5</v>
      </c>
      <c r="K1171" s="7">
        <v>546</v>
      </c>
      <c r="L1171" s="7">
        <f t="shared" si="74"/>
        <v>1</v>
      </c>
      <c r="M1171" s="6" t="s">
        <v>5803</v>
      </c>
      <c r="N1171" s="6" t="s">
        <v>5804</v>
      </c>
      <c r="O1171" s="6" t="s">
        <v>5805</v>
      </c>
      <c r="P1171" s="6" t="s">
        <v>5806</v>
      </c>
      <c r="Q1171" s="6" t="str">
        <f>IFERROR(LEFT(C1171, FIND("|",C1171)-1),C1171)</f>
        <v>Home&amp;Kitchen</v>
      </c>
      <c r="R1171" s="41">
        <f>E1171*K1171</f>
        <v>1910454</v>
      </c>
      <c r="S1171" s="31">
        <f t="shared" si="75"/>
        <v>2457</v>
      </c>
      <c r="T1171" s="6" t="str">
        <f>TRIM(RIGHT(C1171,LEN(C1171)-FIND("@",SUBSTITUTE(C1171,"|","@",LEN(C1171)-LEN(SUBSTITUTE(C1171,"|",""))))))</f>
        <v>HandBlenders</v>
      </c>
      <c r="U1171" s="33">
        <v>3499</v>
      </c>
    </row>
    <row r="1172" spans="1:21">
      <c r="A1172" s="5" t="s">
        <v>7699</v>
      </c>
      <c r="B1172" s="6" t="s">
        <v>7700</v>
      </c>
      <c r="C1172" s="6" t="s">
        <v>5043</v>
      </c>
      <c r="D1172" s="24">
        <v>199</v>
      </c>
      <c r="E1172" s="36">
        <v>999</v>
      </c>
      <c r="F1172" s="36" t="str">
        <f t="shared" si="72"/>
        <v>&gt;500</v>
      </c>
      <c r="G1172" s="27">
        <v>0.8</v>
      </c>
      <c r="H1172" s="27" t="str">
        <f t="shared" si="73"/>
        <v>&gt;50%</v>
      </c>
      <c r="I1172" s="14" t="str">
        <f>IF(G1172&lt;0.5,"&lt;50%","&gt;=50%")</f>
        <v>&gt;=50%</v>
      </c>
      <c r="J1172" s="21">
        <v>3.1</v>
      </c>
      <c r="K1172" s="7">
        <v>2</v>
      </c>
      <c r="L1172" s="7">
        <f t="shared" si="74"/>
        <v>1</v>
      </c>
      <c r="M1172" s="6" t="s">
        <v>7701</v>
      </c>
      <c r="N1172" s="6" t="s">
        <v>7702</v>
      </c>
      <c r="O1172" s="6" t="s">
        <v>7703</v>
      </c>
      <c r="P1172" s="6" t="s">
        <v>7704</v>
      </c>
      <c r="Q1172" s="6" t="str">
        <f>IFERROR(LEFT(C1172, FIND("|",C1172)-1),C1172)</f>
        <v>Home&amp;Kitchen</v>
      </c>
      <c r="R1172" s="41">
        <f>E1172*K1172</f>
        <v>1998</v>
      </c>
      <c r="S1172" s="31">
        <f t="shared" si="75"/>
        <v>6.2</v>
      </c>
      <c r="T1172" s="6" t="str">
        <f>TRIM(RIGHT(C1172,LEN(C1172)-FIND("@",SUBSTITUTE(C1172,"|","@",LEN(C1172)-LEN(SUBSTITUTE(C1172,"|",""))))))</f>
        <v>LintShavers</v>
      </c>
      <c r="U1172" s="33">
        <v>999</v>
      </c>
    </row>
    <row r="1173" spans="1:21">
      <c r="A1173" s="5" t="s">
        <v>229</v>
      </c>
      <c r="B1173" s="6" t="s">
        <v>230</v>
      </c>
      <c r="C1173" s="6" t="s">
        <v>105</v>
      </c>
      <c r="D1173" s="24">
        <v>32999</v>
      </c>
      <c r="E1173" s="36">
        <v>45999</v>
      </c>
      <c r="F1173" s="36" t="str">
        <f t="shared" si="72"/>
        <v>&gt;500</v>
      </c>
      <c r="G1173" s="27">
        <v>0.28000000000000003</v>
      </c>
      <c r="H1173" s="27" t="str">
        <f t="shared" si="73"/>
        <v>25-50%</v>
      </c>
      <c r="I1173" s="14" t="str">
        <f>IF(G1173&lt;0.5,"&lt;50%","&gt;=50%")</f>
        <v>&lt;50%</v>
      </c>
      <c r="J1173" s="21">
        <v>4.2</v>
      </c>
      <c r="K1173" s="7">
        <v>7298</v>
      </c>
      <c r="L1173" s="7">
        <f t="shared" si="74"/>
        <v>2</v>
      </c>
      <c r="M1173" s="6" t="s">
        <v>231</v>
      </c>
      <c r="N1173" s="6" t="s">
        <v>232</v>
      </c>
      <c r="O1173" s="6" t="s">
        <v>233</v>
      </c>
      <c r="P1173" s="6" t="s">
        <v>234</v>
      </c>
      <c r="Q1173" s="6" t="str">
        <f>IFERROR(LEFT(C1173, FIND("|",C1173)-1),C1173)</f>
        <v>Electronics</v>
      </c>
      <c r="R1173" s="41">
        <f>E1173*K1173</f>
        <v>335700702</v>
      </c>
      <c r="S1173" s="31">
        <f t="shared" si="75"/>
        <v>30651.600000000002</v>
      </c>
      <c r="T1173" s="6" t="str">
        <f>TRIM(RIGHT(C1173,LEN(C1173)-FIND("@",SUBSTITUTE(C1173,"|","@",LEN(C1173)-LEN(SUBSTITUTE(C1173,"|",""))))))</f>
        <v>SmartTelevisions</v>
      </c>
      <c r="U1173" s="33">
        <v>45999</v>
      </c>
    </row>
    <row r="1174" spans="1:21">
      <c r="A1174" s="5" t="s">
        <v>952</v>
      </c>
      <c r="B1174" s="6" t="s">
        <v>953</v>
      </c>
      <c r="C1174" s="6" t="s">
        <v>13</v>
      </c>
      <c r="D1174" s="24">
        <v>57.89</v>
      </c>
      <c r="E1174" s="36">
        <v>199</v>
      </c>
      <c r="F1174" s="36" t="str">
        <f t="shared" si="72"/>
        <v>&lt;200</v>
      </c>
      <c r="G1174" s="27">
        <v>0.71</v>
      </c>
      <c r="H1174" s="27" t="str">
        <f t="shared" si="73"/>
        <v>&gt;50%</v>
      </c>
      <c r="I1174" s="14" t="str">
        <f>IF(G1174&lt;0.5,"&lt;50%","&gt;=50%")</f>
        <v>&gt;=50%</v>
      </c>
      <c r="J1174" s="21">
        <v>4</v>
      </c>
      <c r="K1174" s="7">
        <v>9378</v>
      </c>
      <c r="L1174" s="7">
        <f t="shared" si="74"/>
        <v>2</v>
      </c>
      <c r="M1174" s="6" t="s">
        <v>954</v>
      </c>
      <c r="N1174" s="6" t="s">
        <v>146</v>
      </c>
      <c r="O1174" s="6" t="s">
        <v>147</v>
      </c>
      <c r="P1174" s="6" t="s">
        <v>148</v>
      </c>
      <c r="Q1174" s="6" t="str">
        <f>IFERROR(LEFT(C1174, FIND("|",C1174)-1),C1174)</f>
        <v>Computers&amp;Accessories</v>
      </c>
      <c r="R1174" s="41">
        <f>E1174*K1174</f>
        <v>1866222</v>
      </c>
      <c r="S1174" s="31">
        <f t="shared" si="75"/>
        <v>37512</v>
      </c>
      <c r="T1174" s="6" t="str">
        <f>TRIM(RIGHT(C1174,LEN(C1174)-FIND("@",SUBSTITUTE(C1174,"|","@",LEN(C1174)-LEN(SUBSTITUTE(C1174,"|",""))))))</f>
        <v>USBCables</v>
      </c>
      <c r="U1174" s="33">
        <v>199</v>
      </c>
    </row>
    <row r="1175" spans="1:21">
      <c r="A1175" s="5" t="s">
        <v>2339</v>
      </c>
      <c r="B1175" s="6" t="s">
        <v>2340</v>
      </c>
      <c r="C1175" s="6" t="s">
        <v>1762</v>
      </c>
      <c r="D1175" s="24">
        <v>2999</v>
      </c>
      <c r="E1175" s="36">
        <v>9999</v>
      </c>
      <c r="F1175" s="36" t="str">
        <f t="shared" si="72"/>
        <v>&gt;500</v>
      </c>
      <c r="G1175" s="27">
        <v>0.7</v>
      </c>
      <c r="H1175" s="27" t="str">
        <f t="shared" si="73"/>
        <v>&gt;50%</v>
      </c>
      <c r="I1175" s="14" t="str">
        <f>IF(G1175&lt;0.5,"&lt;50%","&gt;=50%")</f>
        <v>&gt;=50%</v>
      </c>
      <c r="J1175" s="21">
        <v>4.2</v>
      </c>
      <c r="K1175" s="7">
        <v>20879</v>
      </c>
      <c r="L1175" s="7">
        <f t="shared" si="74"/>
        <v>2</v>
      </c>
      <c r="M1175" s="6" t="s">
        <v>2341</v>
      </c>
      <c r="N1175" s="6" t="s">
        <v>2342</v>
      </c>
      <c r="O1175" s="6" t="s">
        <v>2343</v>
      </c>
      <c r="P1175" s="6" t="s">
        <v>2344</v>
      </c>
      <c r="Q1175" s="6" t="str">
        <f>IFERROR(LEFT(C1175, FIND("|",C1175)-1),C1175)</f>
        <v>Electronics</v>
      </c>
      <c r="R1175" s="41">
        <f>E1175*K1175</f>
        <v>208769121</v>
      </c>
      <c r="S1175" s="31">
        <f t="shared" si="75"/>
        <v>87691.8</v>
      </c>
      <c r="T1175" s="6" t="str">
        <f>TRIM(RIGHT(C1175,LEN(C1175)-FIND("@",SUBSTITUTE(C1175,"|","@",LEN(C1175)-LEN(SUBSTITUTE(C1175,"|",""))))))</f>
        <v>SmartWatches</v>
      </c>
      <c r="U1175" s="33">
        <v>9999</v>
      </c>
    </row>
    <row r="1176" spans="1:21">
      <c r="A1176" s="5" t="s">
        <v>1959</v>
      </c>
      <c r="B1176" s="6" t="s">
        <v>1960</v>
      </c>
      <c r="C1176" s="6" t="s">
        <v>1762</v>
      </c>
      <c r="D1176" s="24">
        <v>3999</v>
      </c>
      <c r="E1176" s="36">
        <v>16999</v>
      </c>
      <c r="F1176" s="36" t="str">
        <f t="shared" si="72"/>
        <v>&gt;500</v>
      </c>
      <c r="G1176" s="27">
        <v>0.76</v>
      </c>
      <c r="H1176" s="27" t="str">
        <f t="shared" si="73"/>
        <v>&gt;50%</v>
      </c>
      <c r="I1176" s="14" t="str">
        <f>IF(G1176&lt;0.5,"&lt;50%","&gt;=50%")</f>
        <v>&gt;=50%</v>
      </c>
      <c r="J1176" s="21">
        <v>4.3</v>
      </c>
      <c r="K1176" s="7">
        <v>17159</v>
      </c>
      <c r="L1176" s="7">
        <f t="shared" si="74"/>
        <v>2</v>
      </c>
      <c r="M1176" s="6" t="s">
        <v>1961</v>
      </c>
      <c r="N1176" s="6" t="s">
        <v>1962</v>
      </c>
      <c r="O1176" s="6" t="s">
        <v>1963</v>
      </c>
      <c r="P1176" s="6" t="s">
        <v>1964</v>
      </c>
      <c r="Q1176" s="6" t="str">
        <f>IFERROR(LEFT(C1176, FIND("|",C1176)-1),C1176)</f>
        <v>Electronics</v>
      </c>
      <c r="R1176" s="41">
        <f>E1176*K1176</f>
        <v>291685841</v>
      </c>
      <c r="S1176" s="31">
        <f t="shared" si="75"/>
        <v>73783.7</v>
      </c>
      <c r="T1176" s="6" t="str">
        <f>TRIM(RIGHT(C1176,LEN(C1176)-FIND("@",SUBSTITUTE(C1176,"|","@",LEN(C1176)-LEN(SUBSTITUTE(C1176,"|",""))))))</f>
        <v>SmartWatches</v>
      </c>
      <c r="U1176" s="33">
        <v>16999</v>
      </c>
    </row>
    <row r="1177" spans="1:21">
      <c r="A1177" s="5" t="s">
        <v>946</v>
      </c>
      <c r="B1177" s="6" t="s">
        <v>947</v>
      </c>
      <c r="C1177" s="6" t="s">
        <v>13</v>
      </c>
      <c r="D1177" s="24">
        <v>88</v>
      </c>
      <c r="E1177" s="36">
        <v>299</v>
      </c>
      <c r="F1177" s="36" t="str">
        <f t="shared" si="72"/>
        <v>200-500</v>
      </c>
      <c r="G1177" s="27">
        <v>0.71</v>
      </c>
      <c r="H1177" s="27" t="str">
        <f t="shared" si="73"/>
        <v>&gt;50%</v>
      </c>
      <c r="I1177" s="14" t="str">
        <f>IF(G1177&lt;0.5,"&lt;50%","&gt;=50%")</f>
        <v>&gt;=50%</v>
      </c>
      <c r="J1177" s="21">
        <v>4</v>
      </c>
      <c r="K1177" s="7">
        <v>9378</v>
      </c>
      <c r="L1177" s="7">
        <f t="shared" si="74"/>
        <v>2</v>
      </c>
      <c r="M1177" s="6" t="s">
        <v>948</v>
      </c>
      <c r="N1177" s="6" t="s">
        <v>146</v>
      </c>
      <c r="O1177" s="6" t="s">
        <v>147</v>
      </c>
      <c r="P1177" s="6" t="s">
        <v>148</v>
      </c>
      <c r="Q1177" s="6" t="str">
        <f>IFERROR(LEFT(C1177, FIND("|",C1177)-1),C1177)</f>
        <v>Computers&amp;Accessories</v>
      </c>
      <c r="R1177" s="41">
        <f>E1177*K1177</f>
        <v>2804022</v>
      </c>
      <c r="S1177" s="31">
        <f t="shared" si="75"/>
        <v>37512</v>
      </c>
      <c r="T1177" s="6" t="str">
        <f>TRIM(RIGHT(C1177,LEN(C1177)-FIND("@",SUBSTITUTE(C1177,"|","@",LEN(C1177)-LEN(SUBSTITUTE(C1177,"|",""))))))</f>
        <v>USBCables</v>
      </c>
      <c r="U1177" s="33">
        <v>299</v>
      </c>
    </row>
    <row r="1178" spans="1:21">
      <c r="A1178" s="5" t="s">
        <v>2788</v>
      </c>
      <c r="B1178" s="6" t="s">
        <v>1960</v>
      </c>
      <c r="C1178" s="6" t="s">
        <v>1762</v>
      </c>
      <c r="D1178" s="24">
        <v>3999</v>
      </c>
      <c r="E1178" s="36">
        <v>17999</v>
      </c>
      <c r="F1178" s="36" t="str">
        <f t="shared" si="72"/>
        <v>&gt;500</v>
      </c>
      <c r="G1178" s="27">
        <v>0.78</v>
      </c>
      <c r="H1178" s="27" t="str">
        <f t="shared" si="73"/>
        <v>&gt;50%</v>
      </c>
      <c r="I1178" s="14" t="str">
        <f>IF(G1178&lt;0.5,"&lt;50%","&gt;=50%")</f>
        <v>&gt;=50%</v>
      </c>
      <c r="J1178" s="21">
        <v>4.3</v>
      </c>
      <c r="K1178" s="7">
        <v>17161</v>
      </c>
      <c r="L1178" s="7">
        <f t="shared" si="74"/>
        <v>2</v>
      </c>
      <c r="M1178" s="6" t="s">
        <v>2789</v>
      </c>
      <c r="N1178" s="6" t="s">
        <v>1962</v>
      </c>
      <c r="O1178" s="6" t="s">
        <v>1963</v>
      </c>
      <c r="P1178" s="6" t="s">
        <v>1964</v>
      </c>
      <c r="Q1178" s="6" t="str">
        <f>IFERROR(LEFT(C1178, FIND("|",C1178)-1),C1178)</f>
        <v>Electronics</v>
      </c>
      <c r="R1178" s="41">
        <f>E1178*K1178</f>
        <v>308880839</v>
      </c>
      <c r="S1178" s="31">
        <f t="shared" si="75"/>
        <v>73792.3</v>
      </c>
      <c r="T1178" s="6" t="str">
        <f>TRIM(RIGHT(C1178,LEN(C1178)-FIND("@",SUBSTITUTE(C1178,"|","@",LEN(C1178)-LEN(SUBSTITUTE(C1178,"|",""))))))</f>
        <v>SmartWatches</v>
      </c>
      <c r="U1178" s="33">
        <v>17999</v>
      </c>
    </row>
    <row r="1179" spans="1:21">
      <c r="A1179" s="5" t="s">
        <v>879</v>
      </c>
      <c r="B1179" s="6" t="s">
        <v>880</v>
      </c>
      <c r="C1179" s="6" t="s">
        <v>13</v>
      </c>
      <c r="D1179" s="24">
        <v>149</v>
      </c>
      <c r="E1179" s="36">
        <v>399</v>
      </c>
      <c r="F1179" s="36" t="str">
        <f t="shared" si="72"/>
        <v>200-500</v>
      </c>
      <c r="G1179" s="27">
        <v>0.63</v>
      </c>
      <c r="H1179" s="27" t="str">
        <f t="shared" si="73"/>
        <v>&gt;50%</v>
      </c>
      <c r="I1179" s="14" t="str">
        <f>IF(G1179&lt;0.5,"&lt;50%","&gt;=50%")</f>
        <v>&gt;=50%</v>
      </c>
      <c r="J1179" s="21">
        <v>3.9</v>
      </c>
      <c r="K1179" s="7">
        <v>57</v>
      </c>
      <c r="L1179" s="7">
        <f t="shared" si="74"/>
        <v>1</v>
      </c>
      <c r="M1179" s="6" t="s">
        <v>881</v>
      </c>
      <c r="N1179" s="6" t="s">
        <v>882</v>
      </c>
      <c r="O1179" s="6" t="s">
        <v>883</v>
      </c>
      <c r="P1179" s="6" t="s">
        <v>7736</v>
      </c>
      <c r="Q1179" s="6" t="str">
        <f>IFERROR(LEFT(C1179, FIND("|",C1179)-1),C1179)</f>
        <v>Computers&amp;Accessories</v>
      </c>
      <c r="R1179" s="41">
        <f>E1179*K1179</f>
        <v>22743</v>
      </c>
      <c r="S1179" s="31">
        <f t="shared" si="75"/>
        <v>222.29999999999998</v>
      </c>
      <c r="T1179" s="6" t="str">
        <f>TRIM(RIGHT(C1179,LEN(C1179)-FIND("@",SUBSTITUTE(C1179,"|","@",LEN(C1179)-LEN(SUBSTITUTE(C1179,"|",""))))))</f>
        <v>USBCables</v>
      </c>
      <c r="U1179" s="33">
        <v>399</v>
      </c>
    </row>
    <row r="1180" spans="1:21">
      <c r="A1180" s="5" t="s">
        <v>1767</v>
      </c>
      <c r="B1180" s="6" t="s">
        <v>1768</v>
      </c>
      <c r="C1180" s="6" t="s">
        <v>1762</v>
      </c>
      <c r="D1180" s="24">
        <v>1998</v>
      </c>
      <c r="E1180" s="36">
        <v>9999</v>
      </c>
      <c r="F1180" s="36" t="str">
        <f t="shared" si="72"/>
        <v>&gt;500</v>
      </c>
      <c r="G1180" s="27">
        <v>0.8</v>
      </c>
      <c r="H1180" s="27" t="str">
        <f t="shared" si="73"/>
        <v>&gt;50%</v>
      </c>
      <c r="I1180" s="14" t="str">
        <f>IF(G1180&lt;0.5,"&lt;50%","&gt;=50%")</f>
        <v>&gt;=50%</v>
      </c>
      <c r="J1180" s="21">
        <v>4.3</v>
      </c>
      <c r="K1180" s="7">
        <v>27696</v>
      </c>
      <c r="L1180" s="7">
        <f t="shared" si="74"/>
        <v>2</v>
      </c>
      <c r="M1180" s="6" t="s">
        <v>1769</v>
      </c>
      <c r="N1180" s="6" t="s">
        <v>1770</v>
      </c>
      <c r="O1180" s="6" t="s">
        <v>1771</v>
      </c>
      <c r="P1180" s="6" t="s">
        <v>1772</v>
      </c>
      <c r="Q1180" s="6" t="str">
        <f>IFERROR(LEFT(C1180, FIND("|",C1180)-1),C1180)</f>
        <v>Electronics</v>
      </c>
      <c r="R1180" s="41">
        <f>E1180*K1180</f>
        <v>276932304</v>
      </c>
      <c r="S1180" s="31">
        <f t="shared" si="75"/>
        <v>119092.79999999999</v>
      </c>
      <c r="T1180" s="6" t="str">
        <f>TRIM(RIGHT(C1180,LEN(C1180)-FIND("@",SUBSTITUTE(C1180,"|","@",LEN(C1180)-LEN(SUBSTITUTE(C1180,"|",""))))))</f>
        <v>SmartWatches</v>
      </c>
      <c r="U1180" s="33">
        <v>9999</v>
      </c>
    </row>
    <row r="1181" spans="1:21">
      <c r="A1181" s="5" t="s">
        <v>2480</v>
      </c>
      <c r="B1181" s="6" t="s">
        <v>1768</v>
      </c>
      <c r="C1181" s="6" t="s">
        <v>1762</v>
      </c>
      <c r="D1181" s="24">
        <v>1999</v>
      </c>
      <c r="E1181" s="36">
        <v>9999</v>
      </c>
      <c r="F1181" s="36" t="str">
        <f t="shared" si="72"/>
        <v>&gt;500</v>
      </c>
      <c r="G1181" s="27">
        <v>0.8</v>
      </c>
      <c r="H1181" s="27" t="str">
        <f t="shared" si="73"/>
        <v>&gt;50%</v>
      </c>
      <c r="I1181" s="14" t="str">
        <f>IF(G1181&lt;0.5,"&lt;50%","&gt;=50%")</f>
        <v>&gt;=50%</v>
      </c>
      <c r="J1181" s="21">
        <v>4.3</v>
      </c>
      <c r="K1181" s="7">
        <v>27704</v>
      </c>
      <c r="L1181" s="7">
        <f t="shared" si="74"/>
        <v>2</v>
      </c>
      <c r="M1181" s="6" t="s">
        <v>2000</v>
      </c>
      <c r="N1181" s="6" t="s">
        <v>1770</v>
      </c>
      <c r="O1181" s="6" t="s">
        <v>1771</v>
      </c>
      <c r="P1181" s="6" t="s">
        <v>1772</v>
      </c>
      <c r="Q1181" s="6" t="str">
        <f>IFERROR(LEFT(C1181, FIND("|",C1181)-1),C1181)</f>
        <v>Electronics</v>
      </c>
      <c r="R1181" s="41">
        <f>E1181*K1181</f>
        <v>277012296</v>
      </c>
      <c r="S1181" s="31">
        <f t="shared" si="75"/>
        <v>119127.2</v>
      </c>
      <c r="T1181" s="6" t="str">
        <f>TRIM(RIGHT(C1181,LEN(C1181)-FIND("@",SUBSTITUTE(C1181,"|","@",LEN(C1181)-LEN(SUBSTITUTE(C1181,"|",""))))))</f>
        <v>SmartWatches</v>
      </c>
      <c r="U1181" s="33">
        <v>9999</v>
      </c>
    </row>
    <row r="1182" spans="1:21">
      <c r="A1182" s="5" t="s">
        <v>1999</v>
      </c>
      <c r="B1182" s="6" t="s">
        <v>1768</v>
      </c>
      <c r="C1182" s="6" t="s">
        <v>1762</v>
      </c>
      <c r="D1182" s="24">
        <v>1999</v>
      </c>
      <c r="E1182" s="36">
        <v>9999</v>
      </c>
      <c r="F1182" s="36" t="str">
        <f t="shared" si="72"/>
        <v>&gt;500</v>
      </c>
      <c r="G1182" s="27">
        <v>0.8</v>
      </c>
      <c r="H1182" s="27" t="str">
        <f t="shared" si="73"/>
        <v>&gt;50%</v>
      </c>
      <c r="I1182" s="14" t="str">
        <f>IF(G1182&lt;0.5,"&lt;50%","&gt;=50%")</f>
        <v>&gt;=50%</v>
      </c>
      <c r="J1182" s="21">
        <v>4.3</v>
      </c>
      <c r="K1182" s="7">
        <v>27696</v>
      </c>
      <c r="L1182" s="7">
        <f t="shared" si="74"/>
        <v>2</v>
      </c>
      <c r="M1182" s="6" t="s">
        <v>2000</v>
      </c>
      <c r="N1182" s="6" t="s">
        <v>1770</v>
      </c>
      <c r="O1182" s="6" t="s">
        <v>1771</v>
      </c>
      <c r="P1182" s="6" t="s">
        <v>1772</v>
      </c>
      <c r="Q1182" s="6" t="str">
        <f>IFERROR(LEFT(C1182, FIND("|",C1182)-1),C1182)</f>
        <v>Electronics</v>
      </c>
      <c r="R1182" s="41">
        <f>E1182*K1182</f>
        <v>276932304</v>
      </c>
      <c r="S1182" s="31">
        <f t="shared" si="75"/>
        <v>119092.79999999999</v>
      </c>
      <c r="T1182" s="6" t="str">
        <f>TRIM(RIGHT(C1182,LEN(C1182)-FIND("@",SUBSTITUTE(C1182,"|","@",LEN(C1182)-LEN(SUBSTITUTE(C1182,"|",""))))))</f>
        <v>SmartWatches</v>
      </c>
      <c r="U1182" s="33">
        <v>9999</v>
      </c>
    </row>
    <row r="1183" spans="1:21">
      <c r="A1183" s="5" t="s">
        <v>7328</v>
      </c>
      <c r="B1183" s="6" t="s">
        <v>7329</v>
      </c>
      <c r="C1183" s="6" t="s">
        <v>5022</v>
      </c>
      <c r="D1183" s="24">
        <v>1260</v>
      </c>
      <c r="E1183" s="36">
        <v>2299</v>
      </c>
      <c r="F1183" s="36" t="str">
        <f t="shared" si="72"/>
        <v>&gt;500</v>
      </c>
      <c r="G1183" s="27">
        <v>0.45</v>
      </c>
      <c r="H1183" s="27" t="str">
        <f t="shared" si="73"/>
        <v>25-50%</v>
      </c>
      <c r="I1183" s="14" t="str">
        <f>IF(G1183&lt;0.5,"&lt;50%","&gt;=50%")</f>
        <v>&lt;50%</v>
      </c>
      <c r="J1183" s="21">
        <v>4.3</v>
      </c>
      <c r="K1183" s="7">
        <v>55</v>
      </c>
      <c r="L1183" s="7">
        <f t="shared" si="74"/>
        <v>1</v>
      </c>
      <c r="M1183" s="6" t="s">
        <v>7330</v>
      </c>
      <c r="N1183" s="6" t="s">
        <v>7331</v>
      </c>
      <c r="O1183" s="6" t="s">
        <v>7332</v>
      </c>
      <c r="P1183" s="6" t="s">
        <v>7333</v>
      </c>
      <c r="Q1183" s="6" t="str">
        <f>IFERROR(LEFT(C1183, FIND("|",C1183)-1),C1183)</f>
        <v>Home&amp;Kitchen</v>
      </c>
      <c r="R1183" s="41">
        <f>E1183*K1183</f>
        <v>126445</v>
      </c>
      <c r="S1183" s="31">
        <f t="shared" si="75"/>
        <v>236.5</v>
      </c>
      <c r="T1183" s="6" t="str">
        <f>TRIM(RIGHT(C1183,LEN(C1183)-FIND("@",SUBSTITUTE(C1183,"|","@",LEN(C1183)-LEN(SUBSTITUTE(C1183,"|",""))))))</f>
        <v>ElectricKettles</v>
      </c>
      <c r="U1183" s="33">
        <v>2299</v>
      </c>
    </row>
    <row r="1184" spans="1:21">
      <c r="A1184" s="5" t="s">
        <v>5521</v>
      </c>
      <c r="B1184" s="6" t="s">
        <v>5522</v>
      </c>
      <c r="C1184" s="6" t="s">
        <v>5134</v>
      </c>
      <c r="D1184" s="24">
        <v>3599</v>
      </c>
      <c r="E1184" s="36">
        <v>7299</v>
      </c>
      <c r="F1184" s="36" t="str">
        <f t="shared" si="72"/>
        <v>&gt;500</v>
      </c>
      <c r="G1184" s="27">
        <v>0.51</v>
      </c>
      <c r="H1184" s="27" t="str">
        <f t="shared" si="73"/>
        <v>&gt;50%</v>
      </c>
      <c r="I1184" s="14" t="str">
        <f>IF(G1184&lt;0.5,"&lt;50%","&gt;=50%")</f>
        <v>&gt;=50%</v>
      </c>
      <c r="J1184" s="21">
        <v>4</v>
      </c>
      <c r="K1184" s="7">
        <v>10324</v>
      </c>
      <c r="L1184" s="7">
        <f t="shared" si="74"/>
        <v>2</v>
      </c>
      <c r="M1184" s="6" t="s">
        <v>5523</v>
      </c>
      <c r="N1184" s="6" t="s">
        <v>5524</v>
      </c>
      <c r="O1184" s="6" t="s">
        <v>5525</v>
      </c>
      <c r="P1184" s="6" t="s">
        <v>5526</v>
      </c>
      <c r="Q1184" s="6" t="str">
        <f>IFERROR(LEFT(C1184, FIND("|",C1184)-1),C1184)</f>
        <v>Home&amp;Kitchen</v>
      </c>
      <c r="R1184" s="41">
        <f>E1184*K1184</f>
        <v>75354876</v>
      </c>
      <c r="S1184" s="31">
        <f t="shared" si="75"/>
        <v>41296</v>
      </c>
      <c r="T1184" s="6" t="str">
        <f>TRIM(RIGHT(C1184,LEN(C1184)-FIND("@",SUBSTITUTE(C1184,"|","@",LEN(C1184)-LEN(SUBSTITUTE(C1184,"|",""))))))</f>
        <v>InstantWaterHeaters</v>
      </c>
      <c r="U1184" s="33">
        <v>7299</v>
      </c>
    </row>
    <row r="1185" spans="1:21">
      <c r="A1185" s="5" t="s">
        <v>1491</v>
      </c>
      <c r="B1185" s="6" t="s">
        <v>1492</v>
      </c>
      <c r="C1185" s="6" t="s">
        <v>105</v>
      </c>
      <c r="D1185" s="24">
        <v>47990</v>
      </c>
      <c r="E1185" s="36">
        <v>79990</v>
      </c>
      <c r="F1185" s="36" t="str">
        <f t="shared" si="72"/>
        <v>&gt;500</v>
      </c>
      <c r="G1185" s="27">
        <v>0.4</v>
      </c>
      <c r="H1185" s="27" t="str">
        <f t="shared" si="73"/>
        <v>25-50%</v>
      </c>
      <c r="I1185" s="14" t="str">
        <f>IF(G1185&lt;0.5,"&lt;50%","&gt;=50%")</f>
        <v>&lt;50%</v>
      </c>
      <c r="J1185" s="21">
        <v>4.3</v>
      </c>
      <c r="K1185" s="7">
        <v>1376</v>
      </c>
      <c r="L1185" s="7">
        <f t="shared" si="74"/>
        <v>2</v>
      </c>
      <c r="M1185" s="6" t="s">
        <v>739</v>
      </c>
      <c r="N1185" s="6" t="s">
        <v>740</v>
      </c>
      <c r="O1185" s="6" t="s">
        <v>741</v>
      </c>
      <c r="P1185" s="6" t="s">
        <v>742</v>
      </c>
      <c r="Q1185" s="6" t="str">
        <f>IFERROR(LEFT(C1185, FIND("|",C1185)-1),C1185)</f>
        <v>Electronics</v>
      </c>
      <c r="R1185" s="41">
        <f>E1185*K1185</f>
        <v>110066240</v>
      </c>
      <c r="S1185" s="31">
        <f t="shared" si="75"/>
        <v>5916.8</v>
      </c>
      <c r="T1185" s="6" t="str">
        <f>TRIM(RIGHT(C1185,LEN(C1185)-FIND("@",SUBSTITUTE(C1185,"|","@",LEN(C1185)-LEN(SUBSTITUTE(C1185,"|",""))))))</f>
        <v>SmartTelevisions</v>
      </c>
      <c r="U1185" s="33">
        <v>79990</v>
      </c>
    </row>
    <row r="1186" spans="1:21">
      <c r="A1186" s="5" t="s">
        <v>737</v>
      </c>
      <c r="B1186" s="6" t="s">
        <v>738</v>
      </c>
      <c r="C1186" s="6" t="s">
        <v>105</v>
      </c>
      <c r="D1186" s="24">
        <v>30990</v>
      </c>
      <c r="E1186" s="36">
        <v>49990</v>
      </c>
      <c r="F1186" s="36" t="str">
        <f t="shared" si="72"/>
        <v>&gt;500</v>
      </c>
      <c r="G1186" s="27">
        <v>0.38</v>
      </c>
      <c r="H1186" s="27" t="str">
        <f t="shared" si="73"/>
        <v>25-50%</v>
      </c>
      <c r="I1186" s="14" t="str">
        <f>IF(G1186&lt;0.5,"&lt;50%","&gt;=50%")</f>
        <v>&lt;50%</v>
      </c>
      <c r="J1186" s="21">
        <v>4.3</v>
      </c>
      <c r="K1186" s="7">
        <v>1376</v>
      </c>
      <c r="L1186" s="7">
        <f t="shared" si="74"/>
        <v>2</v>
      </c>
      <c r="M1186" s="6" t="s">
        <v>739</v>
      </c>
      <c r="N1186" s="6" t="s">
        <v>740</v>
      </c>
      <c r="O1186" s="6" t="s">
        <v>741</v>
      </c>
      <c r="P1186" s="6" t="s">
        <v>742</v>
      </c>
      <c r="Q1186" s="6" t="str">
        <f>IFERROR(LEFT(C1186, FIND("|",C1186)-1),C1186)</f>
        <v>Electronics</v>
      </c>
      <c r="R1186" s="41">
        <f>E1186*K1186</f>
        <v>68786240</v>
      </c>
      <c r="S1186" s="31">
        <f t="shared" si="75"/>
        <v>5916.8</v>
      </c>
      <c r="T1186" s="6" t="str">
        <f>TRIM(RIGHT(C1186,LEN(C1186)-FIND("@",SUBSTITUTE(C1186,"|","@",LEN(C1186)-LEN(SUBSTITUTE(C1186,"|",""))))))</f>
        <v>SmartTelevisions</v>
      </c>
      <c r="U1186" s="33">
        <v>49990</v>
      </c>
    </row>
    <row r="1187" spans="1:21">
      <c r="A1187" s="5" t="s">
        <v>1000</v>
      </c>
      <c r="B1187" s="6" t="s">
        <v>1001</v>
      </c>
      <c r="C1187" s="6" t="s">
        <v>105</v>
      </c>
      <c r="D1187" s="24">
        <v>8990</v>
      </c>
      <c r="E1187" s="36">
        <v>18990</v>
      </c>
      <c r="F1187" s="36" t="str">
        <f t="shared" si="72"/>
        <v>&gt;500</v>
      </c>
      <c r="G1187" s="27">
        <v>0.53</v>
      </c>
      <c r="H1187" s="27" t="str">
        <f t="shared" si="73"/>
        <v>&gt;50%</v>
      </c>
      <c r="I1187" s="14" t="str">
        <f>IF(G1187&lt;0.5,"&lt;50%","&gt;=50%")</f>
        <v>&gt;=50%</v>
      </c>
      <c r="J1187" s="21">
        <v>3.9</v>
      </c>
      <c r="K1187" s="7">
        <v>350</v>
      </c>
      <c r="L1187" s="7">
        <f t="shared" si="74"/>
        <v>1</v>
      </c>
      <c r="M1187" s="6" t="s">
        <v>1002</v>
      </c>
      <c r="N1187" s="6" t="s">
        <v>1003</v>
      </c>
      <c r="O1187" s="6" t="s">
        <v>1004</v>
      </c>
      <c r="P1187" s="6" t="s">
        <v>1005</v>
      </c>
      <c r="Q1187" s="6" t="str">
        <f>IFERROR(LEFT(C1187, FIND("|",C1187)-1),C1187)</f>
        <v>Electronics</v>
      </c>
      <c r="R1187" s="41">
        <f>E1187*K1187</f>
        <v>6646500</v>
      </c>
      <c r="S1187" s="31">
        <f t="shared" si="75"/>
        <v>1365</v>
      </c>
      <c r="T1187" s="6" t="str">
        <f>TRIM(RIGHT(C1187,LEN(C1187)-FIND("@",SUBSTITUTE(C1187,"|","@",LEN(C1187)-LEN(SUBSTITUTE(C1187,"|",""))))))</f>
        <v>SmartTelevisions</v>
      </c>
      <c r="U1187" s="33">
        <v>18990</v>
      </c>
    </row>
    <row r="1188" spans="1:21">
      <c r="A1188" s="5" t="s">
        <v>1141</v>
      </c>
      <c r="B1188" s="6" t="s">
        <v>1142</v>
      </c>
      <c r="C1188" s="6" t="s">
        <v>310</v>
      </c>
      <c r="D1188" s="24">
        <v>6999</v>
      </c>
      <c r="E1188" s="36">
        <v>16990</v>
      </c>
      <c r="F1188" s="36" t="str">
        <f t="shared" si="72"/>
        <v>&gt;500</v>
      </c>
      <c r="G1188" s="27">
        <v>0.59</v>
      </c>
      <c r="H1188" s="27" t="str">
        <f t="shared" si="73"/>
        <v>&gt;50%</v>
      </c>
      <c r="I1188" s="14" t="str">
        <f>IF(G1188&lt;0.5,"&lt;50%","&gt;=50%")</f>
        <v>&gt;=50%</v>
      </c>
      <c r="J1188" s="21">
        <v>3.8</v>
      </c>
      <c r="K1188" s="7">
        <v>110</v>
      </c>
      <c r="L1188" s="7">
        <f t="shared" si="74"/>
        <v>1</v>
      </c>
      <c r="M1188" s="6" t="s">
        <v>1143</v>
      </c>
      <c r="N1188" s="6" t="s">
        <v>1144</v>
      </c>
      <c r="O1188" s="6" t="s">
        <v>1145</v>
      </c>
      <c r="P1188" s="6" t="s">
        <v>1146</v>
      </c>
      <c r="Q1188" s="6" t="str">
        <f>IFERROR(LEFT(C1188, FIND("|",C1188)-1),C1188)</f>
        <v>Electronics</v>
      </c>
      <c r="R1188" s="41">
        <f>E1188*K1188</f>
        <v>1868900</v>
      </c>
      <c r="S1188" s="31">
        <f t="shared" si="75"/>
        <v>418</v>
      </c>
      <c r="T1188" s="6" t="str">
        <f>TRIM(RIGHT(C1188,LEN(C1188)-FIND("@",SUBSTITUTE(C1188,"|","@",LEN(C1188)-LEN(SUBSTITUTE(C1188,"|",""))))))</f>
        <v>StandardTelevisions</v>
      </c>
      <c r="U1188" s="33">
        <v>16990</v>
      </c>
    </row>
    <row r="1189" spans="1:21">
      <c r="A1189" s="5" t="s">
        <v>333</v>
      </c>
      <c r="B1189" s="6" t="s">
        <v>334</v>
      </c>
      <c r="C1189" s="6" t="s">
        <v>13</v>
      </c>
      <c r="D1189" s="24">
        <v>348</v>
      </c>
      <c r="E1189" s="36">
        <v>1499</v>
      </c>
      <c r="F1189" s="36" t="str">
        <f t="shared" si="72"/>
        <v>&gt;500</v>
      </c>
      <c r="G1189" s="27">
        <v>0.77</v>
      </c>
      <c r="H1189" s="27" t="str">
        <f t="shared" si="73"/>
        <v>&gt;50%</v>
      </c>
      <c r="I1189" s="14" t="str">
        <f>IF(G1189&lt;0.5,"&lt;50%","&gt;=50%")</f>
        <v>&gt;=50%</v>
      </c>
      <c r="J1189" s="21">
        <v>4.2</v>
      </c>
      <c r="K1189" s="7">
        <v>656</v>
      </c>
      <c r="L1189" s="7">
        <f t="shared" si="74"/>
        <v>1</v>
      </c>
      <c r="M1189" s="6" t="s">
        <v>335</v>
      </c>
      <c r="N1189" s="6" t="s">
        <v>336</v>
      </c>
      <c r="O1189" s="6" t="s">
        <v>337</v>
      </c>
      <c r="P1189" s="6" t="s">
        <v>338</v>
      </c>
      <c r="Q1189" s="6" t="str">
        <f>IFERROR(LEFT(C1189, FIND("|",C1189)-1),C1189)</f>
        <v>Computers&amp;Accessories</v>
      </c>
      <c r="R1189" s="41">
        <f>E1189*K1189</f>
        <v>983344</v>
      </c>
      <c r="S1189" s="31">
        <f t="shared" si="75"/>
        <v>2755.2000000000003</v>
      </c>
      <c r="T1189" s="6" t="str">
        <f>TRIM(RIGHT(C1189,LEN(C1189)-FIND("@",SUBSTITUTE(C1189,"|","@",LEN(C1189)-LEN(SUBSTITUTE(C1189,"|",""))))))</f>
        <v>USBCables</v>
      </c>
      <c r="U1189" s="33">
        <v>1499</v>
      </c>
    </row>
    <row r="1190" spans="1:21">
      <c r="A1190" s="5" t="s">
        <v>2373</v>
      </c>
      <c r="B1190" s="6" t="s">
        <v>2062</v>
      </c>
      <c r="C1190" s="6" t="s">
        <v>1788</v>
      </c>
      <c r="D1190" s="24">
        <v>13999</v>
      </c>
      <c r="E1190" s="36">
        <v>19499</v>
      </c>
      <c r="F1190" s="36" t="str">
        <f t="shared" si="72"/>
        <v>&gt;500</v>
      </c>
      <c r="G1190" s="27">
        <v>0.28000000000000003</v>
      </c>
      <c r="H1190" s="27" t="str">
        <f t="shared" si="73"/>
        <v>25-50%</v>
      </c>
      <c r="I1190" s="14" t="str">
        <f>IF(G1190&lt;0.5,"&lt;50%","&gt;=50%")</f>
        <v>&lt;50%</v>
      </c>
      <c r="J1190" s="21">
        <v>4.0999999999999996</v>
      </c>
      <c r="K1190" s="7">
        <v>18998</v>
      </c>
      <c r="L1190" s="7">
        <f t="shared" si="74"/>
        <v>2</v>
      </c>
      <c r="M1190" s="6" t="s">
        <v>2063</v>
      </c>
      <c r="N1190" s="6" t="s">
        <v>1921</v>
      </c>
      <c r="O1190" s="6" t="s">
        <v>1922</v>
      </c>
      <c r="P1190" s="6" t="s">
        <v>1923</v>
      </c>
      <c r="Q1190" s="6" t="str">
        <f>IFERROR(LEFT(C1190, FIND("|",C1190)-1),C1190)</f>
        <v>Electronics</v>
      </c>
      <c r="R1190" s="41">
        <f>E1190*K1190</f>
        <v>370442002</v>
      </c>
      <c r="S1190" s="31">
        <f t="shared" si="75"/>
        <v>77891.799999999988</v>
      </c>
      <c r="T1190" s="6" t="str">
        <f>TRIM(RIGHT(C1190,LEN(C1190)-FIND("@",SUBSTITUTE(C1190,"|","@",LEN(C1190)-LEN(SUBSTITUTE(C1190,"|",""))))))</f>
        <v>Smartphones</v>
      </c>
      <c r="U1190" s="33">
        <v>19499</v>
      </c>
    </row>
    <row r="1191" spans="1:21">
      <c r="A1191" s="5" t="s">
        <v>2105</v>
      </c>
      <c r="B1191" s="6" t="s">
        <v>2106</v>
      </c>
      <c r="C1191" s="6" t="s">
        <v>1788</v>
      </c>
      <c r="D1191" s="24">
        <v>10999</v>
      </c>
      <c r="E1191" s="36">
        <v>14999</v>
      </c>
      <c r="F1191" s="36" t="str">
        <f t="shared" si="72"/>
        <v>&gt;500</v>
      </c>
      <c r="G1191" s="27">
        <v>0.27</v>
      </c>
      <c r="H1191" s="27" t="str">
        <f t="shared" si="73"/>
        <v>25-50%</v>
      </c>
      <c r="I1191" s="14" t="str">
        <f>IF(G1191&lt;0.5,"&lt;50%","&gt;=50%")</f>
        <v>&lt;50%</v>
      </c>
      <c r="J1191" s="21">
        <v>4.0999999999999996</v>
      </c>
      <c r="K1191" s="7">
        <v>18998</v>
      </c>
      <c r="L1191" s="7">
        <f t="shared" si="74"/>
        <v>2</v>
      </c>
      <c r="M1191" s="6" t="s">
        <v>2107</v>
      </c>
      <c r="N1191" s="6" t="s">
        <v>1921</v>
      </c>
      <c r="O1191" s="6" t="s">
        <v>1922</v>
      </c>
      <c r="P1191" s="6" t="s">
        <v>1923</v>
      </c>
      <c r="Q1191" s="6" t="str">
        <f>IFERROR(LEFT(C1191, FIND("|",C1191)-1),C1191)</f>
        <v>Electronics</v>
      </c>
      <c r="R1191" s="41">
        <f>E1191*K1191</f>
        <v>284951002</v>
      </c>
      <c r="S1191" s="31">
        <f t="shared" si="75"/>
        <v>77891.799999999988</v>
      </c>
      <c r="T1191" s="6" t="str">
        <f>TRIM(RIGHT(C1191,LEN(C1191)-FIND("@",SUBSTITUTE(C1191,"|","@",LEN(C1191)-LEN(SUBSTITUTE(C1191,"|",""))))))</f>
        <v>Smartphones</v>
      </c>
      <c r="U1191" s="33">
        <v>14999</v>
      </c>
    </row>
    <row r="1192" spans="1:21">
      <c r="A1192" s="5" t="s">
        <v>1918</v>
      </c>
      <c r="B1192" s="6" t="s">
        <v>1919</v>
      </c>
      <c r="C1192" s="6" t="s">
        <v>1788</v>
      </c>
      <c r="D1192" s="24">
        <v>12999</v>
      </c>
      <c r="E1192" s="36">
        <v>17999</v>
      </c>
      <c r="F1192" s="36" t="str">
        <f t="shared" si="72"/>
        <v>&gt;500</v>
      </c>
      <c r="G1192" s="27">
        <v>0.28000000000000003</v>
      </c>
      <c r="H1192" s="27" t="str">
        <f t="shared" si="73"/>
        <v>25-50%</v>
      </c>
      <c r="I1192" s="14" t="str">
        <f>IF(G1192&lt;0.5,"&lt;50%","&gt;=50%")</f>
        <v>&lt;50%</v>
      </c>
      <c r="J1192" s="21">
        <v>4.0999999999999996</v>
      </c>
      <c r="K1192" s="7">
        <v>18998</v>
      </c>
      <c r="L1192" s="7">
        <f t="shared" si="74"/>
        <v>2</v>
      </c>
      <c r="M1192" s="6" t="s">
        <v>1920</v>
      </c>
      <c r="N1192" s="6" t="s">
        <v>1921</v>
      </c>
      <c r="O1192" s="6" t="s">
        <v>1922</v>
      </c>
      <c r="P1192" s="6" t="s">
        <v>1923</v>
      </c>
      <c r="Q1192" s="6" t="str">
        <f>IFERROR(LEFT(C1192, FIND("|",C1192)-1),C1192)</f>
        <v>Electronics</v>
      </c>
      <c r="R1192" s="41">
        <f>E1192*K1192</f>
        <v>341945002</v>
      </c>
      <c r="S1192" s="31">
        <f t="shared" si="75"/>
        <v>77891.799999999988</v>
      </c>
      <c r="T1192" s="6" t="str">
        <f>TRIM(RIGHT(C1192,LEN(C1192)-FIND("@",SUBSTITUTE(C1192,"|","@",LEN(C1192)-LEN(SUBSTITUTE(C1192,"|",""))))))</f>
        <v>Smartphones</v>
      </c>
      <c r="U1192" s="33">
        <v>17999</v>
      </c>
    </row>
    <row r="1193" spans="1:21">
      <c r="A1193" s="5" t="s">
        <v>2235</v>
      </c>
      <c r="B1193" s="6" t="s">
        <v>2236</v>
      </c>
      <c r="C1193" s="6" t="s">
        <v>1788</v>
      </c>
      <c r="D1193" s="24">
        <v>12999</v>
      </c>
      <c r="E1193" s="36">
        <v>17999</v>
      </c>
      <c r="F1193" s="36" t="str">
        <f t="shared" si="72"/>
        <v>&gt;500</v>
      </c>
      <c r="G1193" s="27">
        <v>0.28000000000000003</v>
      </c>
      <c r="H1193" s="27" t="str">
        <f t="shared" si="73"/>
        <v>25-50%</v>
      </c>
      <c r="I1193" s="14" t="str">
        <f>IF(G1193&lt;0.5,"&lt;50%","&gt;=50%")</f>
        <v>&lt;50%</v>
      </c>
      <c r="J1193" s="21">
        <v>4.0999999999999996</v>
      </c>
      <c r="K1193" s="7">
        <v>18998</v>
      </c>
      <c r="L1193" s="7">
        <f t="shared" si="74"/>
        <v>2</v>
      </c>
      <c r="M1193" s="6" t="s">
        <v>1920</v>
      </c>
      <c r="N1193" s="6" t="s">
        <v>1921</v>
      </c>
      <c r="O1193" s="6" t="s">
        <v>1922</v>
      </c>
      <c r="P1193" s="6" t="s">
        <v>1923</v>
      </c>
      <c r="Q1193" s="6" t="str">
        <f>IFERROR(LEFT(C1193, FIND("|",C1193)-1),C1193)</f>
        <v>Electronics</v>
      </c>
      <c r="R1193" s="41">
        <f>E1193*K1193</f>
        <v>341945002</v>
      </c>
      <c r="S1193" s="31">
        <f t="shared" si="75"/>
        <v>77891.799999999988</v>
      </c>
      <c r="T1193" s="6" t="str">
        <f>TRIM(RIGHT(C1193,LEN(C1193)-FIND("@",SUBSTITUTE(C1193,"|","@",LEN(C1193)-LEN(SUBSTITUTE(C1193,"|",""))))))</f>
        <v>Smartphones</v>
      </c>
      <c r="U1193" s="33">
        <v>17999</v>
      </c>
    </row>
    <row r="1194" spans="1:21">
      <c r="A1194" s="5" t="s">
        <v>2061</v>
      </c>
      <c r="B1194" s="6" t="s">
        <v>2062</v>
      </c>
      <c r="C1194" s="6" t="s">
        <v>1788</v>
      </c>
      <c r="D1194" s="24">
        <v>13999</v>
      </c>
      <c r="E1194" s="36">
        <v>19499</v>
      </c>
      <c r="F1194" s="36" t="str">
        <f t="shared" si="72"/>
        <v>&gt;500</v>
      </c>
      <c r="G1194" s="27">
        <v>0.28000000000000003</v>
      </c>
      <c r="H1194" s="27" t="str">
        <f t="shared" si="73"/>
        <v>25-50%</v>
      </c>
      <c r="I1194" s="14" t="str">
        <f>IF(G1194&lt;0.5,"&lt;50%","&gt;=50%")</f>
        <v>&lt;50%</v>
      </c>
      <c r="J1194" s="21">
        <v>4.0999999999999996</v>
      </c>
      <c r="K1194" s="7">
        <v>18998</v>
      </c>
      <c r="L1194" s="7">
        <f t="shared" si="74"/>
        <v>2</v>
      </c>
      <c r="M1194" s="6" t="s">
        <v>2063</v>
      </c>
      <c r="N1194" s="6" t="s">
        <v>1921</v>
      </c>
      <c r="O1194" s="6" t="s">
        <v>1922</v>
      </c>
      <c r="P1194" s="6" t="s">
        <v>1923</v>
      </c>
      <c r="Q1194" s="6" t="str">
        <f>IFERROR(LEFT(C1194, FIND("|",C1194)-1),C1194)</f>
        <v>Electronics</v>
      </c>
      <c r="R1194" s="41">
        <f>E1194*K1194</f>
        <v>370442002</v>
      </c>
      <c r="S1194" s="31">
        <f t="shared" si="75"/>
        <v>77891.799999999988</v>
      </c>
      <c r="T1194" s="6" t="str">
        <f>TRIM(RIGHT(C1194,LEN(C1194)-FIND("@",SUBSTITUTE(C1194,"|","@",LEN(C1194)-LEN(SUBSTITUTE(C1194,"|",""))))))</f>
        <v>Smartphones</v>
      </c>
      <c r="U1194" s="33">
        <v>19499</v>
      </c>
    </row>
    <row r="1195" spans="1:21">
      <c r="A1195" s="5" t="s">
        <v>2824</v>
      </c>
      <c r="B1195" s="6" t="s">
        <v>2825</v>
      </c>
      <c r="C1195" s="6" t="s">
        <v>1788</v>
      </c>
      <c r="D1195" s="24">
        <v>13999</v>
      </c>
      <c r="E1195" s="36">
        <v>19499</v>
      </c>
      <c r="F1195" s="36" t="str">
        <f t="shared" si="72"/>
        <v>&gt;500</v>
      </c>
      <c r="G1195" s="27">
        <v>0.28000000000000003</v>
      </c>
      <c r="H1195" s="27" t="str">
        <f t="shared" si="73"/>
        <v>25-50%</v>
      </c>
      <c r="I1195" s="14" t="str">
        <f>IF(G1195&lt;0.5,"&lt;50%","&gt;=50%")</f>
        <v>&lt;50%</v>
      </c>
      <c r="J1195" s="21">
        <v>4.0999999999999996</v>
      </c>
      <c r="K1195" s="7">
        <v>18998</v>
      </c>
      <c r="L1195" s="7">
        <f t="shared" si="74"/>
        <v>2</v>
      </c>
      <c r="M1195" s="6" t="s">
        <v>2063</v>
      </c>
      <c r="N1195" s="6" t="s">
        <v>1921</v>
      </c>
      <c r="O1195" s="6" t="s">
        <v>1922</v>
      </c>
      <c r="P1195" s="6" t="s">
        <v>1923</v>
      </c>
      <c r="Q1195" s="6" t="str">
        <f>IFERROR(LEFT(C1195, FIND("|",C1195)-1),C1195)</f>
        <v>Electronics</v>
      </c>
      <c r="R1195" s="41">
        <f>E1195*K1195</f>
        <v>370442002</v>
      </c>
      <c r="S1195" s="31">
        <f t="shared" si="75"/>
        <v>77891.799999999988</v>
      </c>
      <c r="T1195" s="6" t="str">
        <f>TRIM(RIGHT(C1195,LEN(C1195)-FIND("@",SUBSTITUTE(C1195,"|","@",LEN(C1195)-LEN(SUBSTITUTE(C1195,"|",""))))))</f>
        <v>Smartphones</v>
      </c>
      <c r="U1195" s="33">
        <v>19499</v>
      </c>
    </row>
    <row r="1196" spans="1:21">
      <c r="A1196" s="5" t="s">
        <v>2143</v>
      </c>
      <c r="B1196" s="6" t="s">
        <v>2144</v>
      </c>
      <c r="C1196" s="6" t="s">
        <v>1788</v>
      </c>
      <c r="D1196" s="24">
        <v>10999</v>
      </c>
      <c r="E1196" s="36">
        <v>14999</v>
      </c>
      <c r="F1196" s="36" t="str">
        <f t="shared" si="72"/>
        <v>&gt;500</v>
      </c>
      <c r="G1196" s="27">
        <v>0.27</v>
      </c>
      <c r="H1196" s="27" t="str">
        <f t="shared" si="73"/>
        <v>25-50%</v>
      </c>
      <c r="I1196" s="14" t="str">
        <f>IF(G1196&lt;0.5,"&lt;50%","&gt;=50%")</f>
        <v>&lt;50%</v>
      </c>
      <c r="J1196" s="21">
        <v>4.0999999999999996</v>
      </c>
      <c r="K1196" s="7">
        <v>18998</v>
      </c>
      <c r="L1196" s="7">
        <f t="shared" si="74"/>
        <v>2</v>
      </c>
      <c r="M1196" s="6" t="s">
        <v>2107</v>
      </c>
      <c r="N1196" s="6" t="s">
        <v>1921</v>
      </c>
      <c r="O1196" s="6" t="s">
        <v>1922</v>
      </c>
      <c r="P1196" s="6" t="s">
        <v>1923</v>
      </c>
      <c r="Q1196" s="6" t="str">
        <f>IFERROR(LEFT(C1196, FIND("|",C1196)-1),C1196)</f>
        <v>Electronics</v>
      </c>
      <c r="R1196" s="41">
        <f>E1196*K1196</f>
        <v>284951002</v>
      </c>
      <c r="S1196" s="31">
        <f t="shared" si="75"/>
        <v>77891.799999999988</v>
      </c>
      <c r="T1196" s="6" t="str">
        <f>TRIM(RIGHT(C1196,LEN(C1196)-FIND("@",SUBSTITUTE(C1196,"|","@",LEN(C1196)-LEN(SUBSTITUTE(C1196,"|",""))))))</f>
        <v>Smartphones</v>
      </c>
      <c r="U1196" s="33">
        <v>14999</v>
      </c>
    </row>
    <row r="1197" spans="1:21">
      <c r="A1197" s="5" t="s">
        <v>2158</v>
      </c>
      <c r="B1197" s="6" t="s">
        <v>2062</v>
      </c>
      <c r="C1197" s="6" t="s">
        <v>1788</v>
      </c>
      <c r="D1197" s="24">
        <v>13999</v>
      </c>
      <c r="E1197" s="36">
        <v>19499</v>
      </c>
      <c r="F1197" s="36" t="str">
        <f t="shared" si="72"/>
        <v>&gt;500</v>
      </c>
      <c r="G1197" s="27">
        <v>0.28000000000000003</v>
      </c>
      <c r="H1197" s="27" t="str">
        <f t="shared" si="73"/>
        <v>25-50%</v>
      </c>
      <c r="I1197" s="14" t="str">
        <f>IF(G1197&lt;0.5,"&lt;50%","&gt;=50%")</f>
        <v>&lt;50%</v>
      </c>
      <c r="J1197" s="21">
        <v>4.0999999999999996</v>
      </c>
      <c r="K1197" s="7">
        <v>18998</v>
      </c>
      <c r="L1197" s="7">
        <f t="shared" si="74"/>
        <v>2</v>
      </c>
      <c r="M1197" s="6" t="s">
        <v>2063</v>
      </c>
      <c r="N1197" s="6" t="s">
        <v>1921</v>
      </c>
      <c r="O1197" s="6" t="s">
        <v>1922</v>
      </c>
      <c r="P1197" s="6" t="s">
        <v>1923</v>
      </c>
      <c r="Q1197" s="6" t="str">
        <f>IFERROR(LEFT(C1197, FIND("|",C1197)-1),C1197)</f>
        <v>Electronics</v>
      </c>
      <c r="R1197" s="41">
        <f>E1197*K1197</f>
        <v>370442002</v>
      </c>
      <c r="S1197" s="31">
        <f t="shared" si="75"/>
        <v>77891.799999999988</v>
      </c>
      <c r="T1197" s="6" t="str">
        <f>TRIM(RIGHT(C1197,LEN(C1197)-FIND("@",SUBSTITUTE(C1197,"|","@",LEN(C1197)-LEN(SUBSTITUTE(C1197,"|",""))))))</f>
        <v>Smartphones</v>
      </c>
      <c r="U1197" s="33">
        <v>19499</v>
      </c>
    </row>
    <row r="1198" spans="1:21">
      <c r="A1198" s="5" t="s">
        <v>646</v>
      </c>
      <c r="B1198" s="6" t="s">
        <v>647</v>
      </c>
      <c r="C1198" s="6" t="s">
        <v>13</v>
      </c>
      <c r="D1198" s="24">
        <v>149</v>
      </c>
      <c r="E1198" s="36">
        <v>999</v>
      </c>
      <c r="F1198" s="36" t="str">
        <f t="shared" si="72"/>
        <v>&gt;500</v>
      </c>
      <c r="G1198" s="27">
        <v>0.85</v>
      </c>
      <c r="H1198" s="27" t="str">
        <f t="shared" si="73"/>
        <v>&gt;50%</v>
      </c>
      <c r="I1198" s="14" t="str">
        <f>IF(G1198&lt;0.5,"&lt;50%","&gt;=50%")</f>
        <v>&gt;=50%</v>
      </c>
      <c r="J1198" s="21">
        <v>4</v>
      </c>
      <c r="K1198" s="7">
        <v>1313</v>
      </c>
      <c r="L1198" s="7">
        <f t="shared" si="74"/>
        <v>2</v>
      </c>
      <c r="M1198" s="6" t="s">
        <v>648</v>
      </c>
      <c r="N1198" s="6" t="s">
        <v>360</v>
      </c>
      <c r="O1198" s="6" t="s">
        <v>361</v>
      </c>
      <c r="P1198" s="6" t="s">
        <v>362</v>
      </c>
      <c r="Q1198" s="6" t="str">
        <f>IFERROR(LEFT(C1198, FIND("|",C1198)-1),C1198)</f>
        <v>Computers&amp;Accessories</v>
      </c>
      <c r="R1198" s="41">
        <f>E1198*K1198</f>
        <v>1311687</v>
      </c>
      <c r="S1198" s="31">
        <f t="shared" si="75"/>
        <v>5252</v>
      </c>
      <c r="T1198" s="6" t="str">
        <f>TRIM(RIGHT(C1198,LEN(C1198)-FIND("@",SUBSTITUTE(C1198,"|","@",LEN(C1198)-LEN(SUBSTITUTE(C1198,"|",""))))))</f>
        <v>USBCables</v>
      </c>
      <c r="U1198" s="33">
        <v>999</v>
      </c>
    </row>
    <row r="1199" spans="1:21">
      <c r="A1199" s="5" t="s">
        <v>208</v>
      </c>
      <c r="B1199" s="6" t="s">
        <v>209</v>
      </c>
      <c r="C1199" s="6" t="s">
        <v>13</v>
      </c>
      <c r="D1199" s="24">
        <v>199</v>
      </c>
      <c r="E1199" s="36">
        <v>999</v>
      </c>
      <c r="F1199" s="36" t="str">
        <f t="shared" si="72"/>
        <v>&gt;500</v>
      </c>
      <c r="G1199" s="27">
        <v>0.8</v>
      </c>
      <c r="H1199" s="27" t="str">
        <f t="shared" si="73"/>
        <v>&gt;50%</v>
      </c>
      <c r="I1199" s="14" t="str">
        <f>IF(G1199&lt;0.5,"&lt;50%","&gt;=50%")</f>
        <v>&gt;=50%</v>
      </c>
      <c r="J1199" s="21">
        <v>3.9</v>
      </c>
      <c r="K1199" s="7">
        <v>1075</v>
      </c>
      <c r="L1199" s="7">
        <f t="shared" si="74"/>
        <v>2</v>
      </c>
      <c r="M1199" s="6" t="s">
        <v>210</v>
      </c>
      <c r="N1199" s="6" t="s">
        <v>211</v>
      </c>
      <c r="O1199" s="6" t="s">
        <v>212</v>
      </c>
      <c r="P1199" s="6" t="s">
        <v>213</v>
      </c>
      <c r="Q1199" s="6" t="str">
        <f>IFERROR(LEFT(C1199, FIND("|",C1199)-1),C1199)</f>
        <v>Computers&amp;Accessories</v>
      </c>
      <c r="R1199" s="41">
        <f>E1199*K1199</f>
        <v>1073925</v>
      </c>
      <c r="S1199" s="31">
        <f t="shared" si="75"/>
        <v>4192.5</v>
      </c>
      <c r="T1199" s="6" t="str">
        <f>TRIM(RIGHT(C1199,LEN(C1199)-FIND("@",SUBSTITUTE(C1199,"|","@",LEN(C1199)-LEN(SUBSTITUTE(C1199,"|",""))))))</f>
        <v>USBCables</v>
      </c>
      <c r="U1199" s="33">
        <v>999</v>
      </c>
    </row>
    <row r="1200" spans="1:21">
      <c r="A1200" s="5" t="s">
        <v>743</v>
      </c>
      <c r="B1200" s="6" t="s">
        <v>744</v>
      </c>
      <c r="C1200" s="6" t="s">
        <v>13</v>
      </c>
      <c r="D1200" s="24">
        <v>249</v>
      </c>
      <c r="E1200" s="36">
        <v>931</v>
      </c>
      <c r="F1200" s="36" t="str">
        <f t="shared" si="72"/>
        <v>&gt;500</v>
      </c>
      <c r="G1200" s="27">
        <v>0.73</v>
      </c>
      <c r="H1200" s="27" t="str">
        <f t="shared" si="73"/>
        <v>&gt;50%</v>
      </c>
      <c r="I1200" s="14" t="str">
        <f>IF(G1200&lt;0.5,"&lt;50%","&gt;=50%")</f>
        <v>&gt;=50%</v>
      </c>
      <c r="J1200" s="21">
        <v>3.9</v>
      </c>
      <c r="K1200" s="7">
        <v>1075</v>
      </c>
      <c r="L1200" s="7">
        <f t="shared" si="74"/>
        <v>2</v>
      </c>
      <c r="M1200" s="6" t="s">
        <v>745</v>
      </c>
      <c r="N1200" s="6" t="s">
        <v>211</v>
      </c>
      <c r="O1200" s="6" t="s">
        <v>212</v>
      </c>
      <c r="P1200" s="6" t="s">
        <v>213</v>
      </c>
      <c r="Q1200" s="6" t="str">
        <f>IFERROR(LEFT(C1200, FIND("|",C1200)-1),C1200)</f>
        <v>Computers&amp;Accessories</v>
      </c>
      <c r="R1200" s="41">
        <f>E1200*K1200</f>
        <v>1000825</v>
      </c>
      <c r="S1200" s="31">
        <f t="shared" si="75"/>
        <v>4192.5</v>
      </c>
      <c r="T1200" s="6" t="str">
        <f>TRIM(RIGHT(C1200,LEN(C1200)-FIND("@",SUBSTITUTE(C1200,"|","@",LEN(C1200)-LEN(SUBSTITUTE(C1200,"|",""))))))</f>
        <v>USBCables</v>
      </c>
      <c r="U1200" s="33">
        <v>931</v>
      </c>
    </row>
    <row r="1201" spans="1:21">
      <c r="A1201" s="5" t="s">
        <v>5621</v>
      </c>
      <c r="B1201" s="6" t="s">
        <v>5622</v>
      </c>
      <c r="C1201" s="6" t="s">
        <v>5623</v>
      </c>
      <c r="D1201" s="24">
        <v>244</v>
      </c>
      <c r="E1201" s="36">
        <v>499</v>
      </c>
      <c r="F1201" s="36" t="str">
        <f t="shared" si="72"/>
        <v>200-500</v>
      </c>
      <c r="G1201" s="27">
        <v>0.51</v>
      </c>
      <c r="H1201" s="27" t="str">
        <f t="shared" si="73"/>
        <v>&gt;50%</v>
      </c>
      <c r="I1201" s="14" t="str">
        <f>IF(G1201&lt;0.5,"&lt;50%","&gt;=50%")</f>
        <v>&gt;=50%</v>
      </c>
      <c r="J1201" s="21">
        <v>3.3</v>
      </c>
      <c r="K1201" s="7">
        <v>478</v>
      </c>
      <c r="L1201" s="7">
        <f t="shared" si="74"/>
        <v>1</v>
      </c>
      <c r="M1201" s="6" t="s">
        <v>5624</v>
      </c>
      <c r="N1201" s="6" t="s">
        <v>5625</v>
      </c>
      <c r="O1201" s="6" t="s">
        <v>5626</v>
      </c>
      <c r="P1201" s="6" t="s">
        <v>5627</v>
      </c>
      <c r="Q1201" s="6" t="str">
        <f>IFERROR(LEFT(C1201, FIND("|",C1201)-1),C1201)</f>
        <v>Home&amp;Kitchen</v>
      </c>
      <c r="R1201" s="41">
        <f>E1201*K1201</f>
        <v>238522</v>
      </c>
      <c r="S1201" s="31">
        <f t="shared" si="75"/>
        <v>1577.3999999999999</v>
      </c>
      <c r="T1201" s="6" t="str">
        <f>TRIM(RIGHT(C1201,LEN(C1201)-FIND("@",SUBSTITUTE(C1201,"|","@",LEN(C1201)-LEN(SUBSTITUTE(C1201,"|",""))))))</f>
        <v>ElectricGrinders</v>
      </c>
      <c r="U1201" s="33">
        <v>499</v>
      </c>
    </row>
    <row r="1202" spans="1:21">
      <c r="A1202" s="5" t="s">
        <v>5915</v>
      </c>
      <c r="B1202" s="6" t="s">
        <v>5916</v>
      </c>
      <c r="C1202" s="6" t="s">
        <v>5478</v>
      </c>
      <c r="D1202" s="24">
        <v>79</v>
      </c>
      <c r="E1202" s="36">
        <v>79</v>
      </c>
      <c r="F1202" s="36" t="str">
        <f t="shared" si="72"/>
        <v>&lt;200</v>
      </c>
      <c r="G1202" s="27">
        <v>0</v>
      </c>
      <c r="H1202" s="27" t="str">
        <f t="shared" si="73"/>
        <v>10%</v>
      </c>
      <c r="I1202" s="14" t="str">
        <f>IF(G1202&lt;0.5,"&lt;50%","&gt;=50%")</f>
        <v>&lt;50%</v>
      </c>
      <c r="J1202" s="21">
        <v>4</v>
      </c>
      <c r="K1202" s="7">
        <v>97</v>
      </c>
      <c r="L1202" s="7">
        <f t="shared" si="74"/>
        <v>1</v>
      </c>
      <c r="M1202" s="6" t="s">
        <v>5917</v>
      </c>
      <c r="N1202" s="6" t="s">
        <v>5918</v>
      </c>
      <c r="O1202" s="6" t="s">
        <v>5919</v>
      </c>
      <c r="P1202" s="6" t="s">
        <v>5920</v>
      </c>
      <c r="Q1202" s="6" t="str">
        <f>IFERROR(LEFT(C1202, FIND("|",C1202)-1),C1202)</f>
        <v>Home&amp;Kitchen</v>
      </c>
      <c r="R1202" s="41">
        <f>E1202*K1202</f>
        <v>7663</v>
      </c>
      <c r="S1202" s="31">
        <f t="shared" si="75"/>
        <v>388</v>
      </c>
      <c r="T1202" s="6" t="str">
        <f>TRIM(RIGHT(C1202,LEN(C1202)-FIND("@",SUBSTITUTE(C1202,"|","@",LEN(C1202)-LEN(SUBSTITUTE(C1202,"|",""))))))</f>
        <v>VacuumSealers</v>
      </c>
      <c r="U1202" s="33">
        <v>79</v>
      </c>
    </row>
    <row r="1203" spans="1:21">
      <c r="A1203" s="5" t="s">
        <v>6266</v>
      </c>
      <c r="B1203" s="6" t="s">
        <v>6267</v>
      </c>
      <c r="C1203" s="6" t="s">
        <v>5453</v>
      </c>
      <c r="D1203" s="24">
        <v>239</v>
      </c>
      <c r="E1203" s="36">
        <v>239</v>
      </c>
      <c r="F1203" s="36" t="str">
        <f t="shared" si="72"/>
        <v>200-500</v>
      </c>
      <c r="G1203" s="27">
        <v>0</v>
      </c>
      <c r="H1203" s="27" t="str">
        <f t="shared" si="73"/>
        <v>10%</v>
      </c>
      <c r="I1203" s="14" t="str">
        <f>IF(G1203&lt;0.5,"&lt;50%","&gt;=50%")</f>
        <v>&lt;50%</v>
      </c>
      <c r="J1203" s="21">
        <v>4.3</v>
      </c>
      <c r="K1203" s="7">
        <v>7</v>
      </c>
      <c r="L1203" s="7">
        <f t="shared" si="74"/>
        <v>1</v>
      </c>
      <c r="M1203" s="6" t="s">
        <v>6268</v>
      </c>
      <c r="N1203" s="6" t="s">
        <v>6269</v>
      </c>
      <c r="O1203" s="6" t="s">
        <v>6270</v>
      </c>
      <c r="P1203" s="6" t="s">
        <v>6271</v>
      </c>
      <c r="Q1203" s="6" t="str">
        <f>IFERROR(LEFT(C1203, FIND("|",C1203)-1),C1203)</f>
        <v>Home&amp;Kitchen</v>
      </c>
      <c r="R1203" s="41">
        <f>E1203*K1203</f>
        <v>1673</v>
      </c>
      <c r="S1203" s="31">
        <f t="shared" si="75"/>
        <v>30.099999999999998</v>
      </c>
      <c r="T1203" s="6" t="str">
        <f>TRIM(RIGHT(C1203,LEN(C1203)-FIND("@",SUBSTITUTE(C1203,"|","@",LEN(C1203)-LEN(SUBSTITUTE(C1203,"|",""))))))</f>
        <v>DigitalScales</v>
      </c>
      <c r="U1203" s="33">
        <v>239</v>
      </c>
    </row>
    <row r="1204" spans="1:21">
      <c r="A1204" s="5" t="s">
        <v>1312</v>
      </c>
      <c r="B1204" s="6" t="s">
        <v>1313</v>
      </c>
      <c r="C1204" s="6" t="s">
        <v>13</v>
      </c>
      <c r="D1204" s="24">
        <v>89</v>
      </c>
      <c r="E1204" s="36">
        <v>800</v>
      </c>
      <c r="F1204" s="36" t="str">
        <f t="shared" si="72"/>
        <v>&gt;500</v>
      </c>
      <c r="G1204" s="27">
        <v>0.89</v>
      </c>
      <c r="H1204" s="27" t="str">
        <f t="shared" si="73"/>
        <v>&gt;50%</v>
      </c>
      <c r="I1204" s="14" t="str">
        <f>IF(G1204&lt;0.5,"&lt;50%","&gt;=50%")</f>
        <v>&gt;=50%</v>
      </c>
      <c r="J1204" s="21">
        <v>3.9</v>
      </c>
      <c r="K1204" s="7">
        <v>1075</v>
      </c>
      <c r="L1204" s="7">
        <f t="shared" si="74"/>
        <v>2</v>
      </c>
      <c r="M1204" s="6" t="s">
        <v>1314</v>
      </c>
      <c r="N1204" s="6" t="s">
        <v>211</v>
      </c>
      <c r="O1204" s="6" t="s">
        <v>212</v>
      </c>
      <c r="P1204" s="6" t="s">
        <v>213</v>
      </c>
      <c r="Q1204" s="6" t="str">
        <f>IFERROR(LEFT(C1204, FIND("|",C1204)-1),C1204)</f>
        <v>Computers&amp;Accessories</v>
      </c>
      <c r="R1204" s="41">
        <f>E1204*K1204</f>
        <v>860000</v>
      </c>
      <c r="S1204" s="31">
        <f t="shared" si="75"/>
        <v>4192.5</v>
      </c>
      <c r="T1204" s="6" t="str">
        <f>TRIM(RIGHT(C1204,LEN(C1204)-FIND("@",SUBSTITUTE(C1204,"|","@",LEN(C1204)-LEN(SUBSTITUTE(C1204,"|",""))))))</f>
        <v>USBCables</v>
      </c>
      <c r="U1204" s="33">
        <v>800</v>
      </c>
    </row>
    <row r="1205" spans="1:21">
      <c r="A1205" s="5" t="s">
        <v>1499</v>
      </c>
      <c r="B1205" s="6" t="s">
        <v>1500</v>
      </c>
      <c r="C1205" s="6" t="s">
        <v>13</v>
      </c>
      <c r="D1205" s="24">
        <v>99</v>
      </c>
      <c r="E1205" s="36">
        <v>800</v>
      </c>
      <c r="F1205" s="36" t="str">
        <f t="shared" si="72"/>
        <v>&gt;500</v>
      </c>
      <c r="G1205" s="27">
        <v>0.88</v>
      </c>
      <c r="H1205" s="27" t="str">
        <f t="shared" si="73"/>
        <v>&gt;50%</v>
      </c>
      <c r="I1205" s="14" t="str">
        <f>IF(G1205&lt;0.5,"&lt;50%","&gt;=50%")</f>
        <v>&gt;=50%</v>
      </c>
      <c r="J1205" s="21">
        <v>3.9</v>
      </c>
      <c r="K1205" s="7">
        <v>1075</v>
      </c>
      <c r="L1205" s="7">
        <f t="shared" si="74"/>
        <v>2</v>
      </c>
      <c r="M1205" s="6" t="s">
        <v>603</v>
      </c>
      <c r="N1205" s="6" t="s">
        <v>211</v>
      </c>
      <c r="O1205" s="6" t="s">
        <v>212</v>
      </c>
      <c r="P1205" s="6" t="s">
        <v>213</v>
      </c>
      <c r="Q1205" s="6" t="str">
        <f>IFERROR(LEFT(C1205, FIND("|",C1205)-1),C1205)</f>
        <v>Computers&amp;Accessories</v>
      </c>
      <c r="R1205" s="41">
        <f>E1205*K1205</f>
        <v>860000</v>
      </c>
      <c r="S1205" s="31">
        <f t="shared" si="75"/>
        <v>4192.5</v>
      </c>
      <c r="T1205" s="6" t="str">
        <f>TRIM(RIGHT(C1205,LEN(C1205)-FIND("@",SUBSTITUTE(C1205,"|","@",LEN(C1205)-LEN(SUBSTITUTE(C1205,"|",""))))))</f>
        <v>USBCables</v>
      </c>
      <c r="U1205" s="33">
        <v>800</v>
      </c>
    </row>
    <row r="1206" spans="1:21">
      <c r="A1206" s="5" t="s">
        <v>6727</v>
      </c>
      <c r="B1206" s="6" t="s">
        <v>6728</v>
      </c>
      <c r="C1206" s="6" t="s">
        <v>5229</v>
      </c>
      <c r="D1206" s="24">
        <v>4995</v>
      </c>
      <c r="E1206" s="36">
        <v>20049</v>
      </c>
      <c r="F1206" s="36" t="str">
        <f t="shared" si="72"/>
        <v>&gt;500</v>
      </c>
      <c r="G1206" s="27">
        <v>0.75</v>
      </c>
      <c r="H1206" s="27" t="str">
        <f t="shared" si="73"/>
        <v>&gt;50%</v>
      </c>
      <c r="I1206" s="14" t="str">
        <f>IF(G1206&lt;0.5,"&lt;50%","&gt;=50%")</f>
        <v>&gt;=50%</v>
      </c>
      <c r="J1206" s="21">
        <v>4.8</v>
      </c>
      <c r="K1206" s="7">
        <v>3964</v>
      </c>
      <c r="L1206" s="7">
        <f t="shared" si="74"/>
        <v>2</v>
      </c>
      <c r="M1206" s="6" t="s">
        <v>6729</v>
      </c>
      <c r="N1206" s="6" t="s">
        <v>6730</v>
      </c>
      <c r="O1206" s="6" t="s">
        <v>6731</v>
      </c>
      <c r="P1206" s="6" t="s">
        <v>6732</v>
      </c>
      <c r="Q1206" s="6" t="str">
        <f>IFERROR(LEFT(C1206, FIND("|",C1206)-1),C1206)</f>
        <v>Home&amp;Kitchen</v>
      </c>
      <c r="R1206" s="41">
        <f>E1206*K1206</f>
        <v>79474236</v>
      </c>
      <c r="S1206" s="31">
        <f t="shared" si="75"/>
        <v>19027.2</v>
      </c>
      <c r="T1206" s="6" t="str">
        <f>TRIM(RIGHT(C1206,LEN(C1206)-FIND("@",SUBSTITUTE(C1206,"|","@",LEN(C1206)-LEN(SUBSTITUTE(C1206,"|",""))))))</f>
        <v>AirFryers</v>
      </c>
      <c r="U1206" s="33">
        <v>20049</v>
      </c>
    </row>
    <row r="1207" spans="1:21">
      <c r="A1207" s="5" t="s">
        <v>2419</v>
      </c>
      <c r="B1207" s="6" t="s">
        <v>2420</v>
      </c>
      <c r="C1207" s="6" t="s">
        <v>1762</v>
      </c>
      <c r="D1207" s="24">
        <v>1399</v>
      </c>
      <c r="E1207" s="36">
        <v>5999</v>
      </c>
      <c r="F1207" s="36" t="str">
        <f t="shared" si="72"/>
        <v>&gt;500</v>
      </c>
      <c r="G1207" s="27">
        <v>0.77</v>
      </c>
      <c r="H1207" s="27" t="str">
        <f t="shared" si="73"/>
        <v>&gt;50%</v>
      </c>
      <c r="I1207" s="14" t="str">
        <f>IF(G1207&lt;0.5,"&lt;50%","&gt;=50%")</f>
        <v>&gt;=50%</v>
      </c>
      <c r="J1207" s="21">
        <v>3.3</v>
      </c>
      <c r="K1207" s="7">
        <v>4415</v>
      </c>
      <c r="L1207" s="7">
        <f t="shared" si="74"/>
        <v>2</v>
      </c>
      <c r="M1207" s="6" t="s">
        <v>2421</v>
      </c>
      <c r="N1207" s="6" t="s">
        <v>2310</v>
      </c>
      <c r="O1207" s="6" t="s">
        <v>2311</v>
      </c>
      <c r="P1207" s="6" t="s">
        <v>2312</v>
      </c>
      <c r="Q1207" s="6" t="str">
        <f>IFERROR(LEFT(C1207, FIND("|",C1207)-1),C1207)</f>
        <v>Electronics</v>
      </c>
      <c r="R1207" s="41">
        <f>E1207*K1207</f>
        <v>26485585</v>
      </c>
      <c r="S1207" s="31">
        <f t="shared" si="75"/>
        <v>14569.5</v>
      </c>
      <c r="T1207" s="6" t="str">
        <f>TRIM(RIGHT(C1207,LEN(C1207)-FIND("@",SUBSTITUTE(C1207,"|","@",LEN(C1207)-LEN(SUBSTITUTE(C1207,"|",""))))))</f>
        <v>SmartWatches</v>
      </c>
      <c r="U1207" s="33">
        <v>5999</v>
      </c>
    </row>
    <row r="1208" spans="1:21">
      <c r="A1208" s="5" t="s">
        <v>2307</v>
      </c>
      <c r="B1208" s="6" t="s">
        <v>2308</v>
      </c>
      <c r="C1208" s="6" t="s">
        <v>1762</v>
      </c>
      <c r="D1208" s="24">
        <v>1299</v>
      </c>
      <c r="E1208" s="36">
        <v>5999</v>
      </c>
      <c r="F1208" s="36" t="str">
        <f t="shared" si="72"/>
        <v>&gt;500</v>
      </c>
      <c r="G1208" s="27">
        <v>0.78</v>
      </c>
      <c r="H1208" s="27" t="str">
        <f t="shared" si="73"/>
        <v>&gt;50%</v>
      </c>
      <c r="I1208" s="14" t="str">
        <f>IF(G1208&lt;0.5,"&lt;50%","&gt;=50%")</f>
        <v>&gt;=50%</v>
      </c>
      <c r="J1208" s="21">
        <v>3.3</v>
      </c>
      <c r="K1208" s="7">
        <v>4415</v>
      </c>
      <c r="L1208" s="7">
        <f t="shared" si="74"/>
        <v>2</v>
      </c>
      <c r="M1208" s="6" t="s">
        <v>2309</v>
      </c>
      <c r="N1208" s="6" t="s">
        <v>2310</v>
      </c>
      <c r="O1208" s="6" t="s">
        <v>2311</v>
      </c>
      <c r="P1208" s="6" t="s">
        <v>2312</v>
      </c>
      <c r="Q1208" s="6" t="str">
        <f>IFERROR(LEFT(C1208, FIND("|",C1208)-1),C1208)</f>
        <v>Electronics</v>
      </c>
      <c r="R1208" s="41">
        <f>E1208*K1208</f>
        <v>26485585</v>
      </c>
      <c r="S1208" s="31">
        <f t="shared" si="75"/>
        <v>14569.5</v>
      </c>
      <c r="T1208" s="6" t="str">
        <f>TRIM(RIGHT(C1208,LEN(C1208)-FIND("@",SUBSTITUTE(C1208,"|","@",LEN(C1208)-LEN(SUBSTITUTE(C1208,"|",""))))))</f>
        <v>SmartWatches</v>
      </c>
      <c r="U1208" s="33">
        <v>5999</v>
      </c>
    </row>
    <row r="1209" spans="1:21">
      <c r="A1209" s="5" t="s">
        <v>2474</v>
      </c>
      <c r="B1209" s="6" t="s">
        <v>2475</v>
      </c>
      <c r="C1209" s="6" t="s">
        <v>1762</v>
      </c>
      <c r="D1209" s="24">
        <v>1299</v>
      </c>
      <c r="E1209" s="36">
        <v>5999</v>
      </c>
      <c r="F1209" s="36" t="str">
        <f t="shared" si="72"/>
        <v>&gt;500</v>
      </c>
      <c r="G1209" s="27">
        <v>0.78</v>
      </c>
      <c r="H1209" s="27" t="str">
        <f t="shared" si="73"/>
        <v>&gt;50%</v>
      </c>
      <c r="I1209" s="14" t="str">
        <f>IF(G1209&lt;0.5,"&lt;50%","&gt;=50%")</f>
        <v>&gt;=50%</v>
      </c>
      <c r="J1209" s="21">
        <v>3.3</v>
      </c>
      <c r="K1209" s="7">
        <v>4415</v>
      </c>
      <c r="L1209" s="7">
        <f t="shared" si="74"/>
        <v>2</v>
      </c>
      <c r="M1209" s="6" t="s">
        <v>2476</v>
      </c>
      <c r="N1209" s="6" t="s">
        <v>2310</v>
      </c>
      <c r="O1209" s="6" t="s">
        <v>2311</v>
      </c>
      <c r="P1209" s="6" t="s">
        <v>2312</v>
      </c>
      <c r="Q1209" s="6" t="str">
        <f>IFERROR(LEFT(C1209, FIND("|",C1209)-1),C1209)</f>
        <v>Electronics</v>
      </c>
      <c r="R1209" s="41">
        <f>E1209*K1209</f>
        <v>26485585</v>
      </c>
      <c r="S1209" s="31">
        <f t="shared" si="75"/>
        <v>14569.5</v>
      </c>
      <c r="T1209" s="6" t="str">
        <f>TRIM(RIGHT(C1209,LEN(C1209)-FIND("@",SUBSTITUTE(C1209,"|","@",LEN(C1209)-LEN(SUBSTITUTE(C1209,"|",""))))))</f>
        <v>SmartWatches</v>
      </c>
      <c r="U1209" s="33">
        <v>5999</v>
      </c>
    </row>
    <row r="1210" spans="1:21">
      <c r="A1210" s="5" t="s">
        <v>2616</v>
      </c>
      <c r="B1210" s="6" t="s">
        <v>2617</v>
      </c>
      <c r="C1210" s="6" t="s">
        <v>1892</v>
      </c>
      <c r="D1210" s="24">
        <v>799</v>
      </c>
      <c r="E1210" s="36">
        <v>3990</v>
      </c>
      <c r="F1210" s="36" t="str">
        <f t="shared" si="72"/>
        <v>&gt;500</v>
      </c>
      <c r="G1210" s="27">
        <v>0.8</v>
      </c>
      <c r="H1210" s="27" t="str">
        <f t="shared" si="73"/>
        <v>&gt;50%</v>
      </c>
      <c r="I1210" s="14" t="str">
        <f>IF(G1210&lt;0.5,"&lt;50%","&gt;=50%")</f>
        <v>&gt;=50%</v>
      </c>
      <c r="J1210" s="21">
        <v>3.8</v>
      </c>
      <c r="K1210" s="7">
        <v>119</v>
      </c>
      <c r="L1210" s="7">
        <f t="shared" si="74"/>
        <v>1</v>
      </c>
      <c r="M1210" s="6" t="s">
        <v>2618</v>
      </c>
      <c r="N1210" s="6" t="s">
        <v>2619</v>
      </c>
      <c r="O1210" s="6" t="s">
        <v>2620</v>
      </c>
      <c r="P1210" s="6" t="s">
        <v>2621</v>
      </c>
      <c r="Q1210" s="6" t="str">
        <f>IFERROR(LEFT(C1210, FIND("|",C1210)-1),C1210)</f>
        <v>Electronics</v>
      </c>
      <c r="R1210" s="41">
        <f>E1210*K1210</f>
        <v>474810</v>
      </c>
      <c r="S1210" s="31">
        <f t="shared" si="75"/>
        <v>452.2</v>
      </c>
      <c r="T1210" s="6" t="str">
        <f>TRIM(RIGHT(C1210,LEN(C1210)-FIND("@",SUBSTITUTE(C1210,"|","@",LEN(C1210)-LEN(SUBSTITUTE(C1210,"|",""))))))</f>
        <v>WallChargers</v>
      </c>
      <c r="U1210" s="33">
        <v>3990</v>
      </c>
    </row>
    <row r="1211" spans="1:21">
      <c r="A1211" s="5" t="s">
        <v>2358</v>
      </c>
      <c r="B1211" s="6" t="s">
        <v>2359</v>
      </c>
      <c r="C1211" s="6" t="s">
        <v>1788</v>
      </c>
      <c r="D1211" s="24">
        <v>8999</v>
      </c>
      <c r="E1211" s="36">
        <v>13499</v>
      </c>
      <c r="F1211" s="36" t="str">
        <f t="shared" si="72"/>
        <v>&gt;500</v>
      </c>
      <c r="G1211" s="27">
        <v>0.33</v>
      </c>
      <c r="H1211" s="27" t="str">
        <f t="shared" si="73"/>
        <v>25-50%</v>
      </c>
      <c r="I1211" s="14" t="str">
        <f>IF(G1211&lt;0.5,"&lt;50%","&gt;=50%")</f>
        <v>&lt;50%</v>
      </c>
      <c r="J1211" s="21">
        <v>3.8</v>
      </c>
      <c r="K1211" s="7">
        <v>3145</v>
      </c>
      <c r="L1211" s="7">
        <f t="shared" si="74"/>
        <v>2</v>
      </c>
      <c r="M1211" s="6" t="s">
        <v>2360</v>
      </c>
      <c r="N1211" s="6" t="s">
        <v>2361</v>
      </c>
      <c r="O1211" s="6" t="s">
        <v>2362</v>
      </c>
      <c r="P1211" s="6" t="s">
        <v>2363</v>
      </c>
      <c r="Q1211" s="6" t="str">
        <f>IFERROR(LEFT(C1211, FIND("|",C1211)-1),C1211)</f>
        <v>Electronics</v>
      </c>
      <c r="R1211" s="41">
        <f>E1211*K1211</f>
        <v>42454355</v>
      </c>
      <c r="S1211" s="31">
        <f t="shared" si="75"/>
        <v>11951</v>
      </c>
      <c r="T1211" s="6" t="str">
        <f>TRIM(RIGHT(C1211,LEN(C1211)-FIND("@",SUBSTITUTE(C1211,"|","@",LEN(C1211)-LEN(SUBSTITUTE(C1211,"|",""))))))</f>
        <v>Smartphones</v>
      </c>
      <c r="U1211" s="33">
        <v>13499</v>
      </c>
    </row>
    <row r="1212" spans="1:21">
      <c r="A1212" s="5" t="s">
        <v>7389</v>
      </c>
      <c r="B1212" s="6" t="s">
        <v>7390</v>
      </c>
      <c r="C1212" s="6" t="s">
        <v>5043</v>
      </c>
      <c r="D1212" s="24">
        <v>179</v>
      </c>
      <c r="E1212" s="36">
        <v>799</v>
      </c>
      <c r="F1212" s="36" t="str">
        <f t="shared" si="72"/>
        <v>&gt;500</v>
      </c>
      <c r="G1212" s="27">
        <v>0.78</v>
      </c>
      <c r="H1212" s="27" t="str">
        <f t="shared" si="73"/>
        <v>&gt;50%</v>
      </c>
      <c r="I1212" s="14" t="str">
        <f>IF(G1212&lt;0.5,"&lt;50%","&gt;=50%")</f>
        <v>&gt;=50%</v>
      </c>
      <c r="J1212" s="21">
        <v>3.6</v>
      </c>
      <c r="K1212" s="7">
        <v>101</v>
      </c>
      <c r="L1212" s="7">
        <f t="shared" si="74"/>
        <v>1</v>
      </c>
      <c r="M1212" s="6" t="s">
        <v>7391</v>
      </c>
      <c r="N1212" s="6" t="s">
        <v>7392</v>
      </c>
      <c r="O1212" s="6" t="s">
        <v>7393</v>
      </c>
      <c r="P1212" s="6" t="s">
        <v>7394</v>
      </c>
      <c r="Q1212" s="6" t="str">
        <f>IFERROR(LEFT(C1212, FIND("|",C1212)-1),C1212)</f>
        <v>Home&amp;Kitchen</v>
      </c>
      <c r="R1212" s="41">
        <f>E1212*K1212</f>
        <v>80699</v>
      </c>
      <c r="S1212" s="31">
        <f t="shared" si="75"/>
        <v>363.6</v>
      </c>
      <c r="T1212" s="6" t="str">
        <f>TRIM(RIGHT(C1212,LEN(C1212)-FIND("@",SUBSTITUTE(C1212,"|","@",LEN(C1212)-LEN(SUBSTITUTE(C1212,"|",""))))))</f>
        <v>LintShavers</v>
      </c>
      <c r="U1212" s="33">
        <v>799</v>
      </c>
    </row>
    <row r="1213" spans="1:21">
      <c r="A1213" s="5" t="s">
        <v>1773</v>
      </c>
      <c r="B1213" s="6" t="s">
        <v>1774</v>
      </c>
      <c r="C1213" s="6" t="s">
        <v>1762</v>
      </c>
      <c r="D1213" s="24">
        <v>1999</v>
      </c>
      <c r="E1213" s="36">
        <v>7990</v>
      </c>
      <c r="F1213" s="36" t="str">
        <f t="shared" si="72"/>
        <v>&gt;500</v>
      </c>
      <c r="G1213" s="27">
        <v>0.75</v>
      </c>
      <c r="H1213" s="27" t="str">
        <f t="shared" si="73"/>
        <v>&gt;50%</v>
      </c>
      <c r="I1213" s="14" t="str">
        <f>IF(G1213&lt;0.5,"&lt;50%","&gt;=50%")</f>
        <v>&gt;=50%</v>
      </c>
      <c r="J1213" s="21">
        <v>3.8</v>
      </c>
      <c r="K1213" s="7">
        <v>17831</v>
      </c>
      <c r="L1213" s="7">
        <f t="shared" si="74"/>
        <v>2</v>
      </c>
      <c r="M1213" s="6" t="s">
        <v>1775</v>
      </c>
      <c r="N1213" s="6" t="s">
        <v>1776</v>
      </c>
      <c r="O1213" s="6" t="s">
        <v>1777</v>
      </c>
      <c r="P1213" s="6" t="s">
        <v>1778</v>
      </c>
      <c r="Q1213" s="6" t="str">
        <f>IFERROR(LEFT(C1213, FIND("|",C1213)-1),C1213)</f>
        <v>Electronics</v>
      </c>
      <c r="R1213" s="41">
        <f>E1213*K1213</f>
        <v>142469690</v>
      </c>
      <c r="S1213" s="31">
        <f t="shared" si="75"/>
        <v>67757.8</v>
      </c>
      <c r="T1213" s="6" t="str">
        <f>TRIM(RIGHT(C1213,LEN(C1213)-FIND("@",SUBSTITUTE(C1213,"|","@",LEN(C1213)-LEN(SUBSTITUTE(C1213,"|",""))))))</f>
        <v>SmartWatches</v>
      </c>
      <c r="U1213" s="33">
        <v>7990</v>
      </c>
    </row>
    <row r="1214" spans="1:21">
      <c r="A1214" s="5" t="s">
        <v>2281</v>
      </c>
      <c r="B1214" s="6" t="s">
        <v>2282</v>
      </c>
      <c r="C1214" s="6" t="s">
        <v>1762</v>
      </c>
      <c r="D1214" s="24">
        <v>1999</v>
      </c>
      <c r="E1214" s="36">
        <v>7990</v>
      </c>
      <c r="F1214" s="36" t="str">
        <f t="shared" si="72"/>
        <v>&gt;500</v>
      </c>
      <c r="G1214" s="27">
        <v>0.75</v>
      </c>
      <c r="H1214" s="27" t="str">
        <f t="shared" si="73"/>
        <v>&gt;50%</v>
      </c>
      <c r="I1214" s="14" t="str">
        <f>IF(G1214&lt;0.5,"&lt;50%","&gt;=50%")</f>
        <v>&gt;=50%</v>
      </c>
      <c r="J1214" s="21">
        <v>3.8</v>
      </c>
      <c r="K1214" s="7">
        <v>17833</v>
      </c>
      <c r="L1214" s="7">
        <f t="shared" si="74"/>
        <v>2</v>
      </c>
      <c r="M1214" s="6" t="s">
        <v>1775</v>
      </c>
      <c r="N1214" s="6" t="s">
        <v>1776</v>
      </c>
      <c r="O1214" s="6" t="s">
        <v>1777</v>
      </c>
      <c r="P1214" s="6" t="s">
        <v>1778</v>
      </c>
      <c r="Q1214" s="6" t="str">
        <f>IFERROR(LEFT(C1214, FIND("|",C1214)-1),C1214)</f>
        <v>Electronics</v>
      </c>
      <c r="R1214" s="41">
        <f>E1214*K1214</f>
        <v>142485670</v>
      </c>
      <c r="S1214" s="31">
        <f t="shared" si="75"/>
        <v>67765.399999999994</v>
      </c>
      <c r="T1214" s="6" t="str">
        <f>TRIM(RIGHT(C1214,LEN(C1214)-FIND("@",SUBSTITUTE(C1214,"|","@",LEN(C1214)-LEN(SUBSTITUTE(C1214,"|",""))))))</f>
        <v>SmartWatches</v>
      </c>
      <c r="U1214" s="33">
        <v>7990</v>
      </c>
    </row>
    <row r="1215" spans="1:21">
      <c r="A1215" s="5" t="s">
        <v>2150</v>
      </c>
      <c r="B1215" s="6" t="s">
        <v>2151</v>
      </c>
      <c r="C1215" s="6" t="s">
        <v>1762</v>
      </c>
      <c r="D1215" s="24">
        <v>1999</v>
      </c>
      <c r="E1215" s="36">
        <v>7990</v>
      </c>
      <c r="F1215" s="36" t="str">
        <f t="shared" si="72"/>
        <v>&gt;500</v>
      </c>
      <c r="G1215" s="27">
        <v>0.75</v>
      </c>
      <c r="H1215" s="27" t="str">
        <f t="shared" si="73"/>
        <v>&gt;50%</v>
      </c>
      <c r="I1215" s="14" t="str">
        <f>IF(G1215&lt;0.5,"&lt;50%","&gt;=50%")</f>
        <v>&gt;=50%</v>
      </c>
      <c r="J1215" s="21">
        <v>3.8</v>
      </c>
      <c r="K1215" s="7">
        <v>17831</v>
      </c>
      <c r="L1215" s="7">
        <f t="shared" si="74"/>
        <v>2</v>
      </c>
      <c r="M1215" s="6" t="s">
        <v>1775</v>
      </c>
      <c r="N1215" s="6" t="s">
        <v>1776</v>
      </c>
      <c r="O1215" s="6" t="s">
        <v>1777</v>
      </c>
      <c r="P1215" s="6" t="s">
        <v>1778</v>
      </c>
      <c r="Q1215" s="6" t="str">
        <f>IFERROR(LEFT(C1215, FIND("|",C1215)-1),C1215)</f>
        <v>Electronics</v>
      </c>
      <c r="R1215" s="41">
        <f>E1215*K1215</f>
        <v>142469690</v>
      </c>
      <c r="S1215" s="31">
        <f t="shared" si="75"/>
        <v>67757.8</v>
      </c>
      <c r="T1215" s="6" t="str">
        <f>TRIM(RIGHT(C1215,LEN(C1215)-FIND("@",SUBSTITUTE(C1215,"|","@",LEN(C1215)-LEN(SUBSTITUTE(C1215,"|",""))))))</f>
        <v>SmartWatches</v>
      </c>
      <c r="U1215" s="33">
        <v>7990</v>
      </c>
    </row>
    <row r="1216" spans="1:21">
      <c r="A1216" s="5" t="s">
        <v>2028</v>
      </c>
      <c r="B1216" s="6" t="s">
        <v>2029</v>
      </c>
      <c r="C1216" s="6" t="s">
        <v>1762</v>
      </c>
      <c r="D1216" s="24">
        <v>1999</v>
      </c>
      <c r="E1216" s="36">
        <v>7990</v>
      </c>
      <c r="F1216" s="36" t="str">
        <f t="shared" si="72"/>
        <v>&gt;500</v>
      </c>
      <c r="G1216" s="27">
        <v>0.75</v>
      </c>
      <c r="H1216" s="27" t="str">
        <f t="shared" si="73"/>
        <v>&gt;50%</v>
      </c>
      <c r="I1216" s="14" t="str">
        <f>IF(G1216&lt;0.5,"&lt;50%","&gt;=50%")</f>
        <v>&gt;=50%</v>
      </c>
      <c r="J1216" s="21">
        <v>3.8</v>
      </c>
      <c r="K1216" s="7">
        <v>17831</v>
      </c>
      <c r="L1216" s="7">
        <f t="shared" si="74"/>
        <v>2</v>
      </c>
      <c r="M1216" s="6" t="s">
        <v>1775</v>
      </c>
      <c r="N1216" s="6" t="s">
        <v>1776</v>
      </c>
      <c r="O1216" s="6" t="s">
        <v>1777</v>
      </c>
      <c r="P1216" s="6" t="s">
        <v>1778</v>
      </c>
      <c r="Q1216" s="6" t="str">
        <f>IFERROR(LEFT(C1216, FIND("|",C1216)-1),C1216)</f>
        <v>Electronics</v>
      </c>
      <c r="R1216" s="41">
        <f>E1216*K1216</f>
        <v>142469690</v>
      </c>
      <c r="S1216" s="31">
        <f t="shared" si="75"/>
        <v>67757.8</v>
      </c>
      <c r="T1216" s="6" t="str">
        <f>TRIM(RIGHT(C1216,LEN(C1216)-FIND("@",SUBSTITUTE(C1216,"|","@",LEN(C1216)-LEN(SUBSTITUTE(C1216,"|",""))))))</f>
        <v>SmartWatches</v>
      </c>
      <c r="U1216" s="33">
        <v>7990</v>
      </c>
    </row>
    <row r="1217" spans="1:21">
      <c r="A1217" s="5" t="s">
        <v>1268</v>
      </c>
      <c r="B1217" s="6" t="s">
        <v>1269</v>
      </c>
      <c r="C1217" s="6" t="s">
        <v>13</v>
      </c>
      <c r="D1217" s="24">
        <v>449</v>
      </c>
      <c r="E1217" s="36">
        <v>1099</v>
      </c>
      <c r="F1217" s="36" t="str">
        <f t="shared" si="72"/>
        <v>&gt;500</v>
      </c>
      <c r="G1217" s="27">
        <v>0.59</v>
      </c>
      <c r="H1217" s="27" t="str">
        <f t="shared" si="73"/>
        <v>&gt;50%</v>
      </c>
      <c r="I1217" s="14" t="str">
        <f>IF(G1217&lt;0.5,"&lt;50%","&gt;=50%")</f>
        <v>&gt;=50%</v>
      </c>
      <c r="J1217" s="21">
        <v>4</v>
      </c>
      <c r="K1217" s="7">
        <v>242</v>
      </c>
      <c r="L1217" s="7">
        <f t="shared" si="74"/>
        <v>1</v>
      </c>
      <c r="M1217" s="6" t="s">
        <v>1270</v>
      </c>
      <c r="N1217" s="6" t="s">
        <v>1271</v>
      </c>
      <c r="O1217" s="6" t="s">
        <v>1272</v>
      </c>
      <c r="P1217" s="6" t="s">
        <v>1273</v>
      </c>
      <c r="Q1217" s="6" t="str">
        <f>IFERROR(LEFT(C1217, FIND("|",C1217)-1),C1217)</f>
        <v>Computers&amp;Accessories</v>
      </c>
      <c r="R1217" s="41">
        <f>E1217*K1217</f>
        <v>265958</v>
      </c>
      <c r="S1217" s="31">
        <f t="shared" si="75"/>
        <v>968</v>
      </c>
      <c r="T1217" s="6" t="str">
        <f>TRIM(RIGHT(C1217,LEN(C1217)-FIND("@",SUBSTITUTE(C1217,"|","@",LEN(C1217)-LEN(SUBSTITUTE(C1217,"|",""))))))</f>
        <v>USBCables</v>
      </c>
      <c r="U1217" s="33">
        <v>1099</v>
      </c>
    </row>
    <row r="1218" spans="1:21">
      <c r="A1218" s="5" t="s">
        <v>2504</v>
      </c>
      <c r="B1218" s="6" t="s">
        <v>2505</v>
      </c>
      <c r="C1218" s="6" t="s">
        <v>1762</v>
      </c>
      <c r="D1218" s="24">
        <v>2499</v>
      </c>
      <c r="E1218" s="36">
        <v>5999</v>
      </c>
      <c r="F1218" s="36" t="str">
        <f t="shared" ref="F1218:F1281" si="76">IF(E1218&lt;200,"&lt;200",IF(E1218&lt;=500,"200-500","&gt;500"))</f>
        <v>&gt;500</v>
      </c>
      <c r="G1218" s="27">
        <v>0.57999999999999996</v>
      </c>
      <c r="H1218" s="27" t="str">
        <f t="shared" ref="H1218:H1281" si="77">IF(G1218&lt;10%,"10%", IF(G1218&lt;25%,"10-25%", IF(G1218&lt;50%,"25-50%","&gt;50%")))</f>
        <v>&gt;50%</v>
      </c>
      <c r="I1218" s="14" t="str">
        <f>IF(G1218&lt;0.5,"&lt;50%","&gt;=50%")</f>
        <v>&gt;=50%</v>
      </c>
      <c r="J1218" s="21">
        <v>3.7</v>
      </c>
      <c r="K1218" s="7">
        <v>828</v>
      </c>
      <c r="L1218" s="7">
        <f t="shared" ref="L1218:L1281" si="78">IF(K1218&lt;1000, 1, 2)</f>
        <v>1</v>
      </c>
      <c r="M1218" s="6" t="s">
        <v>2506</v>
      </c>
      <c r="N1218" s="6" t="s">
        <v>2507</v>
      </c>
      <c r="O1218" s="6" t="s">
        <v>2508</v>
      </c>
      <c r="P1218" s="6" t="s">
        <v>2509</v>
      </c>
      <c r="Q1218" s="6" t="str">
        <f>IFERROR(LEFT(C1218, FIND("|",C1218)-1),C1218)</f>
        <v>Electronics</v>
      </c>
      <c r="R1218" s="41">
        <f>E1218*K1218</f>
        <v>4967172</v>
      </c>
      <c r="S1218" s="31">
        <f t="shared" ref="S1218:S1281" si="79">J1218*K1218</f>
        <v>3063.6000000000004</v>
      </c>
      <c r="T1218" s="6" t="str">
        <f>TRIM(RIGHT(C1218,LEN(C1218)-FIND("@",SUBSTITUTE(C1218,"|","@",LEN(C1218)-LEN(SUBSTITUTE(C1218,"|",""))))))</f>
        <v>SmartWatches</v>
      </c>
      <c r="U1218" s="33">
        <v>5999</v>
      </c>
    </row>
    <row r="1219" spans="1:21">
      <c r="A1219" s="5" t="s">
        <v>4621</v>
      </c>
      <c r="B1219" s="6" t="s">
        <v>4622</v>
      </c>
      <c r="C1219" s="6" t="s">
        <v>1834</v>
      </c>
      <c r="D1219" s="24">
        <v>889</v>
      </c>
      <c r="E1219" s="36">
        <v>1999</v>
      </c>
      <c r="F1219" s="36" t="str">
        <f t="shared" si="76"/>
        <v>&gt;500</v>
      </c>
      <c r="G1219" s="27">
        <v>0.56000000000000005</v>
      </c>
      <c r="H1219" s="27" t="str">
        <f t="shared" si="77"/>
        <v>&gt;50%</v>
      </c>
      <c r="I1219" s="14" t="str">
        <f>IF(G1219&lt;0.5,"&lt;50%","&gt;=50%")</f>
        <v>&gt;=50%</v>
      </c>
      <c r="J1219" s="21">
        <v>4.2</v>
      </c>
      <c r="K1219" s="7">
        <v>2284</v>
      </c>
      <c r="L1219" s="7">
        <f t="shared" si="78"/>
        <v>2</v>
      </c>
      <c r="M1219" s="6" t="s">
        <v>4623</v>
      </c>
      <c r="N1219" s="6" t="s">
        <v>4624</v>
      </c>
      <c r="O1219" s="6" t="s">
        <v>4625</v>
      </c>
      <c r="P1219" s="6" t="s">
        <v>4626</v>
      </c>
      <c r="Q1219" s="6" t="str">
        <f>IFERROR(LEFT(C1219, FIND("|",C1219)-1),C1219)</f>
        <v>Electronics</v>
      </c>
      <c r="R1219" s="41">
        <f>E1219*K1219</f>
        <v>4565716</v>
      </c>
      <c r="S1219" s="31">
        <f t="shared" si="79"/>
        <v>9592.8000000000011</v>
      </c>
      <c r="T1219" s="6" t="str">
        <f>TRIM(RIGHT(C1219,LEN(C1219)-FIND("@",SUBSTITUTE(C1219,"|","@",LEN(C1219)-LEN(SUBSTITUTE(C1219,"|",""))))))</f>
        <v>In-Ear</v>
      </c>
      <c r="U1219" s="33">
        <v>1999</v>
      </c>
    </row>
    <row r="1220" spans="1:21">
      <c r="A1220" s="5" t="s">
        <v>5728</v>
      </c>
      <c r="B1220" s="6" t="s">
        <v>5729</v>
      </c>
      <c r="C1220" s="6" t="s">
        <v>5730</v>
      </c>
      <c r="D1220" s="24">
        <v>1599</v>
      </c>
      <c r="E1220" s="36">
        <v>2900</v>
      </c>
      <c r="F1220" s="36" t="str">
        <f t="shared" si="76"/>
        <v>&gt;500</v>
      </c>
      <c r="G1220" s="27">
        <v>0.45</v>
      </c>
      <c r="H1220" s="27" t="str">
        <f t="shared" si="77"/>
        <v>25-50%</v>
      </c>
      <c r="I1220" s="14" t="str">
        <f>IF(G1220&lt;0.5,"&lt;50%","&gt;=50%")</f>
        <v>&lt;50%</v>
      </c>
      <c r="J1220" s="21">
        <v>3.7</v>
      </c>
      <c r="K1220" s="7">
        <v>441</v>
      </c>
      <c r="L1220" s="7">
        <f t="shared" si="78"/>
        <v>1</v>
      </c>
      <c r="M1220" s="6" t="s">
        <v>5731</v>
      </c>
      <c r="N1220" s="6" t="s">
        <v>5732</v>
      </c>
      <c r="O1220" s="6" t="s">
        <v>5733</v>
      </c>
      <c r="P1220" s="6" t="s">
        <v>5734</v>
      </c>
      <c r="Q1220" s="6" t="str">
        <f>IFERROR(LEFT(C1220, FIND("|",C1220)-1),C1220)</f>
        <v>Home&amp;Kitchen</v>
      </c>
      <c r="R1220" s="41">
        <f>E1220*K1220</f>
        <v>1278900</v>
      </c>
      <c r="S1220" s="31">
        <f t="shared" si="79"/>
        <v>1631.7</v>
      </c>
      <c r="T1220" s="6" t="str">
        <f>TRIM(RIGHT(C1220,LEN(C1220)-FIND("@",SUBSTITUTE(C1220,"|","@",LEN(C1220)-LEN(SUBSTITUTE(C1220,"|",""))))))</f>
        <v>Rice&amp;PastaCookers</v>
      </c>
      <c r="U1220" s="33">
        <v>2900</v>
      </c>
    </row>
    <row r="1221" spans="1:21">
      <c r="A1221" s="5" t="s">
        <v>1813</v>
      </c>
      <c r="B1221" s="6" t="s">
        <v>1814</v>
      </c>
      <c r="C1221" s="6" t="s">
        <v>1762</v>
      </c>
      <c r="D1221" s="24">
        <v>1898</v>
      </c>
      <c r="E1221" s="36">
        <v>4999</v>
      </c>
      <c r="F1221" s="36" t="str">
        <f t="shared" si="76"/>
        <v>&gt;500</v>
      </c>
      <c r="G1221" s="27">
        <v>0.62</v>
      </c>
      <c r="H1221" s="27" t="str">
        <f t="shared" si="77"/>
        <v>&gt;50%</v>
      </c>
      <c r="I1221" s="14" t="str">
        <f>IF(G1221&lt;0.5,"&lt;50%","&gt;=50%")</f>
        <v>&gt;=50%</v>
      </c>
      <c r="J1221" s="21">
        <v>4.0999999999999996</v>
      </c>
      <c r="K1221" s="7">
        <v>10689</v>
      </c>
      <c r="L1221" s="7">
        <f t="shared" si="78"/>
        <v>2</v>
      </c>
      <c r="M1221" s="6" t="s">
        <v>1815</v>
      </c>
      <c r="N1221" s="6" t="s">
        <v>1816</v>
      </c>
      <c r="O1221" s="6" t="s">
        <v>1817</v>
      </c>
      <c r="P1221" s="6" t="s">
        <v>1818</v>
      </c>
      <c r="Q1221" s="6" t="str">
        <f>IFERROR(LEFT(C1221, FIND("|",C1221)-1),C1221)</f>
        <v>Electronics</v>
      </c>
      <c r="R1221" s="41">
        <f>E1221*K1221</f>
        <v>53434311</v>
      </c>
      <c r="S1221" s="31">
        <f t="shared" si="79"/>
        <v>43824.899999999994</v>
      </c>
      <c r="T1221" s="6" t="str">
        <f>TRIM(RIGHT(C1221,LEN(C1221)-FIND("@",SUBSTITUTE(C1221,"|","@",LEN(C1221)-LEN(SUBSTITUTE(C1221,"|",""))))))</f>
        <v>SmartWatches</v>
      </c>
      <c r="U1221" s="33">
        <v>4999</v>
      </c>
    </row>
    <row r="1222" spans="1:21">
      <c r="A1222" s="5" t="s">
        <v>6878</v>
      </c>
      <c r="B1222" s="6" t="s">
        <v>6879</v>
      </c>
      <c r="C1222" s="6" t="s">
        <v>5343</v>
      </c>
      <c r="D1222" s="24">
        <v>1474</v>
      </c>
      <c r="E1222" s="36">
        <v>4650</v>
      </c>
      <c r="F1222" s="36" t="str">
        <f t="shared" si="76"/>
        <v>&gt;500</v>
      </c>
      <c r="G1222" s="27">
        <v>0.68</v>
      </c>
      <c r="H1222" s="27" t="str">
        <f t="shared" si="77"/>
        <v>&gt;50%</v>
      </c>
      <c r="I1222" s="14" t="str">
        <f>IF(G1222&lt;0.5,"&lt;50%","&gt;=50%")</f>
        <v>&gt;=50%</v>
      </c>
      <c r="J1222" s="21">
        <v>4.0999999999999996</v>
      </c>
      <c r="K1222" s="7">
        <v>1045</v>
      </c>
      <c r="L1222" s="7">
        <f t="shared" si="78"/>
        <v>2</v>
      </c>
      <c r="M1222" s="6" t="s">
        <v>6880</v>
      </c>
      <c r="N1222" s="6" t="s">
        <v>6881</v>
      </c>
      <c r="O1222" s="6" t="s">
        <v>6882</v>
      </c>
      <c r="P1222" s="6" t="s">
        <v>6883</v>
      </c>
      <c r="Q1222" s="6" t="str">
        <f>IFERROR(LEFT(C1222, FIND("|",C1222)-1),C1222)</f>
        <v>Home&amp;Kitchen</v>
      </c>
      <c r="R1222" s="41">
        <f>E1222*K1222</f>
        <v>4859250</v>
      </c>
      <c r="S1222" s="31">
        <f t="shared" si="79"/>
        <v>4284.5</v>
      </c>
      <c r="T1222" s="6" t="str">
        <f>TRIM(RIGHT(C1222,LEN(C1222)-FIND("@",SUBSTITUTE(C1222,"|","@",LEN(C1222)-LEN(SUBSTITUTE(C1222,"|",""))))))</f>
        <v>SandwichMakers</v>
      </c>
      <c r="U1222" s="33">
        <v>4650</v>
      </c>
    </row>
    <row r="1223" spans="1:21">
      <c r="A1223" s="5" t="s">
        <v>2588</v>
      </c>
      <c r="B1223" s="6" t="s">
        <v>2589</v>
      </c>
      <c r="C1223" s="6" t="s">
        <v>1788</v>
      </c>
      <c r="D1223" s="24">
        <v>44999</v>
      </c>
      <c r="E1223" s="36">
        <v>49999</v>
      </c>
      <c r="F1223" s="36" t="str">
        <f t="shared" si="76"/>
        <v>&gt;500</v>
      </c>
      <c r="G1223" s="27">
        <v>0.1</v>
      </c>
      <c r="H1223" s="27" t="str">
        <f t="shared" si="77"/>
        <v>10-25%</v>
      </c>
      <c r="I1223" s="14" t="str">
        <f>IF(G1223&lt;0.5,"&lt;50%","&gt;=50%")</f>
        <v>&lt;50%</v>
      </c>
      <c r="J1223" s="21">
        <v>4.3</v>
      </c>
      <c r="K1223" s="7">
        <v>3075</v>
      </c>
      <c r="L1223" s="7">
        <f t="shared" si="78"/>
        <v>2</v>
      </c>
      <c r="M1223" s="6" t="s">
        <v>2590</v>
      </c>
      <c r="N1223" s="6" t="s">
        <v>2591</v>
      </c>
      <c r="O1223" s="6" t="s">
        <v>2592</v>
      </c>
      <c r="P1223" s="6" t="s">
        <v>2593</v>
      </c>
      <c r="Q1223" s="6" t="str">
        <f>IFERROR(LEFT(C1223, FIND("|",C1223)-1),C1223)</f>
        <v>Electronics</v>
      </c>
      <c r="R1223" s="41">
        <f>E1223*K1223</f>
        <v>153746925</v>
      </c>
      <c r="S1223" s="31">
        <f t="shared" si="79"/>
        <v>13222.5</v>
      </c>
      <c r="T1223" s="6" t="str">
        <f>TRIM(RIGHT(C1223,LEN(C1223)-FIND("@",SUBSTITUTE(C1223,"|","@",LEN(C1223)-LEN(SUBSTITUTE(C1223,"|",""))))))</f>
        <v>Smartphones</v>
      </c>
      <c r="U1223" s="33">
        <v>49999</v>
      </c>
    </row>
    <row r="1224" spans="1:21">
      <c r="A1224" s="5" t="s">
        <v>2740</v>
      </c>
      <c r="B1224" s="6" t="s">
        <v>2741</v>
      </c>
      <c r="C1224" s="6" t="s">
        <v>2242</v>
      </c>
      <c r="D1224" s="24">
        <v>150</v>
      </c>
      <c r="E1224" s="36">
        <v>599</v>
      </c>
      <c r="F1224" s="36" t="str">
        <f t="shared" si="76"/>
        <v>&gt;500</v>
      </c>
      <c r="G1224" s="27">
        <v>0.75</v>
      </c>
      <c r="H1224" s="27" t="str">
        <f t="shared" si="77"/>
        <v>&gt;50%</v>
      </c>
      <c r="I1224" s="14" t="str">
        <f>IF(G1224&lt;0.5,"&lt;50%","&gt;=50%")</f>
        <v>&gt;=50%</v>
      </c>
      <c r="J1224" s="21">
        <v>4.3</v>
      </c>
      <c r="K1224" s="7">
        <v>714</v>
      </c>
      <c r="L1224" s="7">
        <f t="shared" si="78"/>
        <v>1</v>
      </c>
      <c r="M1224" s="6" t="s">
        <v>2742</v>
      </c>
      <c r="N1224" s="6" t="s">
        <v>2743</v>
      </c>
      <c r="O1224" s="6" t="s">
        <v>2744</v>
      </c>
      <c r="P1224" s="6" t="s">
        <v>2745</v>
      </c>
      <c r="Q1224" s="6" t="str">
        <f>IFERROR(LEFT(C1224, FIND("|",C1224)-1),C1224)</f>
        <v>Electronics</v>
      </c>
      <c r="R1224" s="41">
        <f>E1224*K1224</f>
        <v>427686</v>
      </c>
      <c r="S1224" s="31">
        <f t="shared" si="79"/>
        <v>3070.2</v>
      </c>
      <c r="T1224" s="6" t="str">
        <f>TRIM(RIGHT(C1224,LEN(C1224)-FIND("@",SUBSTITUTE(C1224,"|","@",LEN(C1224)-LEN(SUBSTITUTE(C1224,"|",""))))))</f>
        <v>ScreenProtectors</v>
      </c>
      <c r="U1224" s="33">
        <v>599</v>
      </c>
    </row>
    <row r="1225" spans="1:21">
      <c r="A1225" s="5" t="s">
        <v>409</v>
      </c>
      <c r="B1225" s="6" t="s">
        <v>410</v>
      </c>
      <c r="C1225" s="6" t="s">
        <v>13</v>
      </c>
      <c r="D1225" s="24">
        <v>349</v>
      </c>
      <c r="E1225" s="36">
        <v>599</v>
      </c>
      <c r="F1225" s="36" t="str">
        <f t="shared" si="76"/>
        <v>&gt;500</v>
      </c>
      <c r="G1225" s="27">
        <v>0.42</v>
      </c>
      <c r="H1225" s="27" t="str">
        <f t="shared" si="77"/>
        <v>25-50%</v>
      </c>
      <c r="I1225" s="14" t="str">
        <f>IF(G1225&lt;0.5,"&lt;50%","&gt;=50%")</f>
        <v>&lt;50%</v>
      </c>
      <c r="J1225" s="21">
        <v>4.0999999999999996</v>
      </c>
      <c r="K1225" s="7">
        <v>210</v>
      </c>
      <c r="L1225" s="7">
        <f t="shared" si="78"/>
        <v>1</v>
      </c>
      <c r="M1225" s="6" t="s">
        <v>411</v>
      </c>
      <c r="N1225" s="6" t="s">
        <v>412</v>
      </c>
      <c r="O1225" s="6" t="s">
        <v>413</v>
      </c>
      <c r="P1225" s="6" t="s">
        <v>414</v>
      </c>
      <c r="Q1225" s="6" t="str">
        <f>IFERROR(LEFT(C1225, FIND("|",C1225)-1),C1225)</f>
        <v>Computers&amp;Accessories</v>
      </c>
      <c r="R1225" s="41">
        <f>E1225*K1225</f>
        <v>125790</v>
      </c>
      <c r="S1225" s="31">
        <f t="shared" si="79"/>
        <v>860.99999999999989</v>
      </c>
      <c r="T1225" s="6" t="str">
        <f>TRIM(RIGHT(C1225,LEN(C1225)-FIND("@",SUBSTITUTE(C1225,"|","@",LEN(C1225)-LEN(SUBSTITUTE(C1225,"|",""))))))</f>
        <v>USBCables</v>
      </c>
      <c r="U1225" s="33">
        <v>599</v>
      </c>
    </row>
    <row r="1226" spans="1:21">
      <c r="A1226" s="5" t="s">
        <v>409</v>
      </c>
      <c r="B1226" s="6" t="s">
        <v>410</v>
      </c>
      <c r="C1226" s="6" t="s">
        <v>13</v>
      </c>
      <c r="D1226" s="24">
        <v>349</v>
      </c>
      <c r="E1226" s="36">
        <v>599</v>
      </c>
      <c r="F1226" s="36" t="str">
        <f t="shared" si="76"/>
        <v>&gt;500</v>
      </c>
      <c r="G1226" s="27">
        <v>0.42</v>
      </c>
      <c r="H1226" s="27" t="str">
        <f t="shared" si="77"/>
        <v>25-50%</v>
      </c>
      <c r="I1226" s="14" t="str">
        <f>IF(G1226&lt;0.5,"&lt;50%","&gt;=50%")</f>
        <v>&lt;50%</v>
      </c>
      <c r="J1226" s="21">
        <v>4.0999999999999996</v>
      </c>
      <c r="K1226" s="7">
        <v>210</v>
      </c>
      <c r="L1226" s="7">
        <f t="shared" si="78"/>
        <v>1</v>
      </c>
      <c r="M1226" s="6" t="s">
        <v>411</v>
      </c>
      <c r="N1226" s="6" t="s">
        <v>412</v>
      </c>
      <c r="O1226" s="6" t="s">
        <v>413</v>
      </c>
      <c r="P1226" s="6" t="s">
        <v>414</v>
      </c>
      <c r="Q1226" s="6" t="str">
        <f>IFERROR(LEFT(C1226, FIND("|",C1226)-1),C1226)</f>
        <v>Computers&amp;Accessories</v>
      </c>
      <c r="R1226" s="41">
        <f>E1226*K1226</f>
        <v>125790</v>
      </c>
      <c r="S1226" s="31">
        <f t="shared" si="79"/>
        <v>860.99999999999989</v>
      </c>
      <c r="T1226" s="6" t="str">
        <f>TRIM(RIGHT(C1226,LEN(C1226)-FIND("@",SUBSTITUTE(C1226,"|","@",LEN(C1226)-LEN(SUBSTITUTE(C1226,"|",""))))))</f>
        <v>USBCables</v>
      </c>
      <c r="U1226" s="33">
        <v>599</v>
      </c>
    </row>
    <row r="1227" spans="1:21">
      <c r="A1227" s="5" t="s">
        <v>5048</v>
      </c>
      <c r="B1227" s="6" t="s">
        <v>5049</v>
      </c>
      <c r="C1227" s="6" t="s">
        <v>5050</v>
      </c>
      <c r="D1227" s="24">
        <v>199</v>
      </c>
      <c r="E1227" s="36">
        <v>1999</v>
      </c>
      <c r="F1227" s="36" t="str">
        <f t="shared" si="76"/>
        <v>&gt;500</v>
      </c>
      <c r="G1227" s="27">
        <v>0.9</v>
      </c>
      <c r="H1227" s="27" t="str">
        <f t="shared" si="77"/>
        <v>&gt;50%</v>
      </c>
      <c r="I1227" s="14" t="str">
        <f>IF(G1227&lt;0.5,"&lt;50%","&gt;=50%")</f>
        <v>&gt;=50%</v>
      </c>
      <c r="J1227" s="21">
        <v>3.7</v>
      </c>
      <c r="K1227" s="7">
        <v>2031</v>
      </c>
      <c r="L1227" s="7">
        <f t="shared" si="78"/>
        <v>2</v>
      </c>
      <c r="M1227" s="6" t="s">
        <v>5051</v>
      </c>
      <c r="N1227" s="6" t="s">
        <v>5052</v>
      </c>
      <c r="O1227" s="6" t="s">
        <v>5053</v>
      </c>
      <c r="P1227" s="6" t="s">
        <v>5054</v>
      </c>
      <c r="Q1227" s="6" t="str">
        <f>IFERROR(LEFT(C1227, FIND("|",C1227)-1),C1227)</f>
        <v>Home&amp;Kitchen</v>
      </c>
      <c r="R1227" s="41">
        <f>E1227*K1227</f>
        <v>4059969</v>
      </c>
      <c r="S1227" s="31">
        <f t="shared" si="79"/>
        <v>7514.7000000000007</v>
      </c>
      <c r="T1227" s="6" t="str">
        <f>TRIM(RIGHT(C1227,LEN(C1227)-FIND("@",SUBSTITUTE(C1227,"|","@",LEN(C1227)-LEN(SUBSTITUTE(C1227,"|",""))))))</f>
        <v>DigitalKitchenScales</v>
      </c>
      <c r="U1227" s="33">
        <v>1999</v>
      </c>
    </row>
    <row r="1228" spans="1:21">
      <c r="A1228" s="5" t="s">
        <v>1597</v>
      </c>
      <c r="B1228" s="6" t="s">
        <v>1598</v>
      </c>
      <c r="C1228" s="6" t="s">
        <v>13</v>
      </c>
      <c r="D1228" s="24">
        <v>199</v>
      </c>
      <c r="E1228" s="36">
        <v>999</v>
      </c>
      <c r="F1228" s="36" t="str">
        <f t="shared" si="76"/>
        <v>&gt;500</v>
      </c>
      <c r="G1228" s="27">
        <v>0.8</v>
      </c>
      <c r="H1228" s="27" t="str">
        <f t="shared" si="77"/>
        <v>&gt;50%</v>
      </c>
      <c r="I1228" s="14" t="str">
        <f>IF(G1228&lt;0.5,"&lt;50%","&gt;=50%")</f>
        <v>&gt;=50%</v>
      </c>
      <c r="J1228" s="21">
        <v>4.3</v>
      </c>
      <c r="K1228" s="7">
        <v>87</v>
      </c>
      <c r="L1228" s="7">
        <f t="shared" si="78"/>
        <v>1</v>
      </c>
      <c r="M1228" s="6" t="s">
        <v>1599</v>
      </c>
      <c r="N1228" s="6" t="s">
        <v>1600</v>
      </c>
      <c r="O1228" s="6" t="s">
        <v>1601</v>
      </c>
      <c r="P1228" s="6" t="s">
        <v>1602</v>
      </c>
      <c r="Q1228" s="6" t="str">
        <f>IFERROR(LEFT(C1228, FIND("|",C1228)-1),C1228)</f>
        <v>Computers&amp;Accessories</v>
      </c>
      <c r="R1228" s="41">
        <f>E1228*K1228</f>
        <v>86913</v>
      </c>
      <c r="S1228" s="31">
        <f t="shared" si="79"/>
        <v>374.09999999999997</v>
      </c>
      <c r="T1228" s="6" t="str">
        <f>TRIM(RIGHT(C1228,LEN(C1228)-FIND("@",SUBSTITUTE(C1228,"|","@",LEN(C1228)-LEN(SUBSTITUTE(C1228,"|",""))))))</f>
        <v>USBCables</v>
      </c>
      <c r="U1228" s="33">
        <v>999</v>
      </c>
    </row>
    <row r="1229" spans="1:21">
      <c r="A1229" s="5" t="s">
        <v>1405</v>
      </c>
      <c r="B1229" s="6" t="s">
        <v>1406</v>
      </c>
      <c r="C1229" s="6" t="s">
        <v>13</v>
      </c>
      <c r="D1229" s="24">
        <v>199</v>
      </c>
      <c r="E1229" s="36">
        <v>999</v>
      </c>
      <c r="F1229" s="36" t="str">
        <f t="shared" si="76"/>
        <v>&gt;500</v>
      </c>
      <c r="G1229" s="27">
        <v>0.8</v>
      </c>
      <c r="H1229" s="27" t="str">
        <f t="shared" si="77"/>
        <v>&gt;50%</v>
      </c>
      <c r="I1229" s="14" t="str">
        <f>IF(G1229&lt;0.5,"&lt;50%","&gt;=50%")</f>
        <v>&gt;=50%</v>
      </c>
      <c r="J1229" s="21">
        <v>4.2</v>
      </c>
      <c r="K1229" s="7">
        <v>85</v>
      </c>
      <c r="L1229" s="7">
        <f t="shared" si="78"/>
        <v>1</v>
      </c>
      <c r="M1229" s="6" t="s">
        <v>1407</v>
      </c>
      <c r="N1229" s="6" t="s">
        <v>1408</v>
      </c>
      <c r="O1229" s="6" t="s">
        <v>1409</v>
      </c>
      <c r="P1229" s="6" t="s">
        <v>1410</v>
      </c>
      <c r="Q1229" s="6" t="str">
        <f>IFERROR(LEFT(C1229, FIND("|",C1229)-1),C1229)</f>
        <v>Computers&amp;Accessories</v>
      </c>
      <c r="R1229" s="41">
        <f>E1229*K1229</f>
        <v>84915</v>
      </c>
      <c r="S1229" s="31">
        <f t="shared" si="79"/>
        <v>357</v>
      </c>
      <c r="T1229" s="6" t="str">
        <f>TRIM(RIGHT(C1229,LEN(C1229)-FIND("@",SUBSTITUTE(C1229,"|","@",LEN(C1229)-LEN(SUBSTITUTE(C1229,"|",""))))))</f>
        <v>USBCables</v>
      </c>
      <c r="U1229" s="33">
        <v>999</v>
      </c>
    </row>
    <row r="1230" spans="1:21">
      <c r="A1230" s="5" t="s">
        <v>1032</v>
      </c>
      <c r="B1230" s="6" t="s">
        <v>1033</v>
      </c>
      <c r="C1230" s="6" t="s">
        <v>13</v>
      </c>
      <c r="D1230" s="24">
        <v>139</v>
      </c>
      <c r="E1230" s="36">
        <v>549</v>
      </c>
      <c r="F1230" s="36" t="str">
        <f t="shared" si="76"/>
        <v>&gt;500</v>
      </c>
      <c r="G1230" s="27">
        <v>0.75</v>
      </c>
      <c r="H1230" s="27" t="str">
        <f t="shared" si="77"/>
        <v>&gt;50%</v>
      </c>
      <c r="I1230" s="14" t="str">
        <f>IF(G1230&lt;0.5,"&lt;50%","&gt;=50%")</f>
        <v>&gt;=50%</v>
      </c>
      <c r="J1230" s="21">
        <v>3.9</v>
      </c>
      <c r="K1230" s="7">
        <v>61</v>
      </c>
      <c r="L1230" s="7">
        <f t="shared" si="78"/>
        <v>1</v>
      </c>
      <c r="M1230" s="6" t="s">
        <v>1034</v>
      </c>
      <c r="N1230" s="6" t="s">
        <v>1035</v>
      </c>
      <c r="O1230" s="6" t="s">
        <v>1036</v>
      </c>
      <c r="P1230" s="6" t="s">
        <v>1037</v>
      </c>
      <c r="Q1230" s="6" t="str">
        <f>IFERROR(LEFT(C1230, FIND("|",C1230)-1),C1230)</f>
        <v>Computers&amp;Accessories</v>
      </c>
      <c r="R1230" s="41">
        <f>E1230*K1230</f>
        <v>33489</v>
      </c>
      <c r="S1230" s="31">
        <f t="shared" si="79"/>
        <v>237.9</v>
      </c>
      <c r="T1230" s="6" t="str">
        <f>TRIM(RIGHT(C1230,LEN(C1230)-FIND("@",SUBSTITUTE(C1230,"|","@",LEN(C1230)-LEN(SUBSTITUTE(C1230,"|",""))))))</f>
        <v>USBCables</v>
      </c>
      <c r="U1230" s="33">
        <v>549</v>
      </c>
    </row>
    <row r="1231" spans="1:21">
      <c r="A1231" s="5" t="s">
        <v>1255</v>
      </c>
      <c r="B1231" s="6" t="s">
        <v>1256</v>
      </c>
      <c r="C1231" s="6" t="s">
        <v>13</v>
      </c>
      <c r="D1231" s="24">
        <v>128.31</v>
      </c>
      <c r="E1231" s="36">
        <v>549</v>
      </c>
      <c r="F1231" s="36" t="str">
        <f t="shared" si="76"/>
        <v>&gt;500</v>
      </c>
      <c r="G1231" s="27">
        <v>0.77</v>
      </c>
      <c r="H1231" s="27" t="str">
        <f t="shared" si="77"/>
        <v>&gt;50%</v>
      </c>
      <c r="I1231" s="14" t="str">
        <f>IF(G1231&lt;0.5,"&lt;50%","&gt;=50%")</f>
        <v>&gt;=50%</v>
      </c>
      <c r="J1231" s="21">
        <v>3.9</v>
      </c>
      <c r="K1231" s="7">
        <v>61</v>
      </c>
      <c r="L1231" s="7">
        <f t="shared" si="78"/>
        <v>1</v>
      </c>
      <c r="M1231" s="6" t="s">
        <v>1034</v>
      </c>
      <c r="N1231" s="6" t="s">
        <v>1035</v>
      </c>
      <c r="O1231" s="6" t="s">
        <v>1036</v>
      </c>
      <c r="P1231" s="6" t="s">
        <v>1037</v>
      </c>
      <c r="Q1231" s="6" t="str">
        <f>IFERROR(LEFT(C1231, FIND("|",C1231)-1),C1231)</f>
        <v>Computers&amp;Accessories</v>
      </c>
      <c r="R1231" s="41">
        <f>E1231*K1231</f>
        <v>33489</v>
      </c>
      <c r="S1231" s="31">
        <f t="shared" si="79"/>
        <v>237.9</v>
      </c>
      <c r="T1231" s="6" t="str">
        <f>TRIM(RIGHT(C1231,LEN(C1231)-FIND("@",SUBSTITUTE(C1231,"|","@",LEN(C1231)-LEN(SUBSTITUTE(C1231,"|",""))))))</f>
        <v>USBCables</v>
      </c>
      <c r="U1231" s="33">
        <v>549</v>
      </c>
    </row>
    <row r="1232" spans="1:21">
      <c r="A1232" s="5" t="s">
        <v>6539</v>
      </c>
      <c r="B1232" s="6" t="s">
        <v>6540</v>
      </c>
      <c r="C1232" s="6" t="s">
        <v>5050</v>
      </c>
      <c r="D1232" s="24">
        <v>799</v>
      </c>
      <c r="E1232" s="36">
        <v>2999</v>
      </c>
      <c r="F1232" s="36" t="str">
        <f t="shared" si="76"/>
        <v>&gt;500</v>
      </c>
      <c r="G1232" s="27">
        <v>0.73</v>
      </c>
      <c r="H1232" s="27" t="str">
        <f t="shared" si="77"/>
        <v>&gt;50%</v>
      </c>
      <c r="I1232" s="14" t="str">
        <f>IF(G1232&lt;0.5,"&lt;50%","&gt;=50%")</f>
        <v>&gt;=50%</v>
      </c>
      <c r="J1232" s="21">
        <v>4.5</v>
      </c>
      <c r="K1232" s="7">
        <v>63</v>
      </c>
      <c r="L1232" s="7">
        <f t="shared" si="78"/>
        <v>1</v>
      </c>
      <c r="M1232" s="6" t="s">
        <v>6541</v>
      </c>
      <c r="N1232" s="6" t="s">
        <v>6542</v>
      </c>
      <c r="O1232" s="6" t="s">
        <v>6543</v>
      </c>
      <c r="P1232" s="6" t="s">
        <v>6544</v>
      </c>
      <c r="Q1232" s="6" t="str">
        <f>IFERROR(LEFT(C1232, FIND("|",C1232)-1),C1232)</f>
        <v>Home&amp;Kitchen</v>
      </c>
      <c r="R1232" s="41">
        <f>E1232*K1232</f>
        <v>188937</v>
      </c>
      <c r="S1232" s="31">
        <f t="shared" si="79"/>
        <v>283.5</v>
      </c>
      <c r="T1232" s="6" t="str">
        <f>TRIM(RIGHT(C1232,LEN(C1232)-FIND("@",SUBSTITUTE(C1232,"|","@",LEN(C1232)-LEN(SUBSTITUTE(C1232,"|",""))))))</f>
        <v>DigitalKitchenScales</v>
      </c>
      <c r="U1232" s="33">
        <v>2999</v>
      </c>
    </row>
    <row r="1233" spans="1:21">
      <c r="A1233" s="5" t="s">
        <v>2462</v>
      </c>
      <c r="B1233" s="6" t="s">
        <v>2463</v>
      </c>
      <c r="C1233" s="6" t="s">
        <v>1762</v>
      </c>
      <c r="D1233" s="24">
        <v>2999</v>
      </c>
      <c r="E1233" s="36">
        <v>5999</v>
      </c>
      <c r="F1233" s="36" t="str">
        <f t="shared" si="76"/>
        <v>&gt;500</v>
      </c>
      <c r="G1233" s="27">
        <v>0.5</v>
      </c>
      <c r="H1233" s="27" t="str">
        <f t="shared" si="77"/>
        <v>&gt;50%</v>
      </c>
      <c r="I1233" s="14" t="str">
        <f>IF(G1233&lt;0.5,"&lt;50%","&gt;=50%")</f>
        <v>&gt;=50%</v>
      </c>
      <c r="J1233" s="21">
        <v>4.0999999999999996</v>
      </c>
      <c r="K1233" s="7">
        <v>7148</v>
      </c>
      <c r="L1233" s="7">
        <f t="shared" si="78"/>
        <v>2</v>
      </c>
      <c r="M1233" s="6" t="s">
        <v>2464</v>
      </c>
      <c r="N1233" s="6" t="s">
        <v>2465</v>
      </c>
      <c r="O1233" s="6" t="s">
        <v>2466</v>
      </c>
      <c r="P1233" s="6" t="s">
        <v>2467</v>
      </c>
      <c r="Q1233" s="6" t="str">
        <f>IFERROR(LEFT(C1233, FIND("|",C1233)-1),C1233)</f>
        <v>Electronics</v>
      </c>
      <c r="R1233" s="41">
        <f>E1233*K1233</f>
        <v>42880852</v>
      </c>
      <c r="S1233" s="31">
        <f t="shared" si="79"/>
        <v>29306.799999999999</v>
      </c>
      <c r="T1233" s="6" t="str">
        <f>TRIM(RIGHT(C1233,LEN(C1233)-FIND("@",SUBSTITUTE(C1233,"|","@",LEN(C1233)-LEN(SUBSTITUTE(C1233,"|",""))))))</f>
        <v>SmartWatches</v>
      </c>
      <c r="U1233" s="33">
        <v>5999</v>
      </c>
    </row>
    <row r="1234" spans="1:21">
      <c r="A1234" s="5" t="s">
        <v>103</v>
      </c>
      <c r="B1234" s="6" t="s">
        <v>104</v>
      </c>
      <c r="C1234" s="6" t="s">
        <v>105</v>
      </c>
      <c r="D1234" s="24">
        <v>13999</v>
      </c>
      <c r="E1234" s="36">
        <v>24999</v>
      </c>
      <c r="F1234" s="36" t="str">
        <f t="shared" si="76"/>
        <v>&gt;500</v>
      </c>
      <c r="G1234" s="27">
        <v>0.44</v>
      </c>
      <c r="H1234" s="27" t="str">
        <f t="shared" si="77"/>
        <v>25-50%</v>
      </c>
      <c r="I1234" s="14" t="str">
        <f>IF(G1234&lt;0.5,"&lt;50%","&gt;=50%")</f>
        <v>&lt;50%</v>
      </c>
      <c r="J1234" s="21">
        <v>4.2</v>
      </c>
      <c r="K1234" s="7">
        <v>32840</v>
      </c>
      <c r="L1234" s="7">
        <f t="shared" si="78"/>
        <v>2</v>
      </c>
      <c r="M1234" s="6" t="s">
        <v>106</v>
      </c>
      <c r="N1234" s="6" t="s">
        <v>107</v>
      </c>
      <c r="O1234" s="6" t="s">
        <v>108</v>
      </c>
      <c r="P1234" s="6" t="s">
        <v>109</v>
      </c>
      <c r="Q1234" s="6" t="str">
        <f>IFERROR(LEFT(C1234, FIND("|",C1234)-1),C1234)</f>
        <v>Electronics</v>
      </c>
      <c r="R1234" s="41">
        <f>E1234*K1234</f>
        <v>820967160</v>
      </c>
      <c r="S1234" s="31">
        <f t="shared" si="79"/>
        <v>137928</v>
      </c>
      <c r="T1234" s="6" t="str">
        <f>TRIM(RIGHT(C1234,LEN(C1234)-FIND("@",SUBSTITUTE(C1234,"|","@",LEN(C1234)-LEN(SUBSTITUTE(C1234,"|",""))))))</f>
        <v>SmartTelevisions</v>
      </c>
      <c r="U1234" s="33">
        <v>24999</v>
      </c>
    </row>
    <row r="1235" spans="1:21">
      <c r="A1235" s="5" t="s">
        <v>1041</v>
      </c>
      <c r="B1235" s="6" t="s">
        <v>1042</v>
      </c>
      <c r="C1235" s="6" t="s">
        <v>105</v>
      </c>
      <c r="D1235" s="24">
        <v>24999</v>
      </c>
      <c r="E1235" s="36">
        <v>35999</v>
      </c>
      <c r="F1235" s="36" t="str">
        <f t="shared" si="76"/>
        <v>&gt;500</v>
      </c>
      <c r="G1235" s="27">
        <v>0.31</v>
      </c>
      <c r="H1235" s="27" t="str">
        <f t="shared" si="77"/>
        <v>25-50%</v>
      </c>
      <c r="I1235" s="14" t="str">
        <f>IF(G1235&lt;0.5,"&lt;50%","&gt;=50%")</f>
        <v>&lt;50%</v>
      </c>
      <c r="J1235" s="21">
        <v>4.2</v>
      </c>
      <c r="K1235" s="7">
        <v>32840</v>
      </c>
      <c r="L1235" s="7">
        <f t="shared" si="78"/>
        <v>2</v>
      </c>
      <c r="M1235" s="6" t="s">
        <v>573</v>
      </c>
      <c r="N1235" s="6" t="s">
        <v>107</v>
      </c>
      <c r="O1235" s="6" t="s">
        <v>108</v>
      </c>
      <c r="P1235" s="6" t="s">
        <v>109</v>
      </c>
      <c r="Q1235" s="6" t="str">
        <f>IFERROR(LEFT(C1235, FIND("|",C1235)-1),C1235)</f>
        <v>Electronics</v>
      </c>
      <c r="R1235" s="41">
        <f>E1235*K1235</f>
        <v>1182207160</v>
      </c>
      <c r="S1235" s="31">
        <f t="shared" si="79"/>
        <v>137928</v>
      </c>
      <c r="T1235" s="6" t="str">
        <f>TRIM(RIGHT(C1235,LEN(C1235)-FIND("@",SUBSTITUTE(C1235,"|","@",LEN(C1235)-LEN(SUBSTITUTE(C1235,"|",""))))))</f>
        <v>SmartTelevisions</v>
      </c>
      <c r="U1235" s="33">
        <v>35999</v>
      </c>
    </row>
    <row r="1236" spans="1:21">
      <c r="A1236" s="5" t="s">
        <v>571</v>
      </c>
      <c r="B1236" s="6" t="s">
        <v>572</v>
      </c>
      <c r="C1236" s="6" t="s">
        <v>105</v>
      </c>
      <c r="D1236" s="24">
        <v>21999</v>
      </c>
      <c r="E1236" s="36">
        <v>29999</v>
      </c>
      <c r="F1236" s="36" t="str">
        <f t="shared" si="76"/>
        <v>&gt;500</v>
      </c>
      <c r="G1236" s="27">
        <v>0.27</v>
      </c>
      <c r="H1236" s="27" t="str">
        <f t="shared" si="77"/>
        <v>25-50%</v>
      </c>
      <c r="I1236" s="14" t="str">
        <f>IF(G1236&lt;0.5,"&lt;50%","&gt;=50%")</f>
        <v>&lt;50%</v>
      </c>
      <c r="J1236" s="21">
        <v>4.2</v>
      </c>
      <c r="K1236" s="7">
        <v>32840</v>
      </c>
      <c r="L1236" s="7">
        <f t="shared" si="78"/>
        <v>2</v>
      </c>
      <c r="M1236" s="6" t="s">
        <v>573</v>
      </c>
      <c r="N1236" s="6" t="s">
        <v>107</v>
      </c>
      <c r="O1236" s="6" t="s">
        <v>108</v>
      </c>
      <c r="P1236" s="6" t="s">
        <v>109</v>
      </c>
      <c r="Q1236" s="6" t="str">
        <f>IFERROR(LEFT(C1236, FIND("|",C1236)-1),C1236)</f>
        <v>Electronics</v>
      </c>
      <c r="R1236" s="41">
        <f>E1236*K1236</f>
        <v>985167160</v>
      </c>
      <c r="S1236" s="31">
        <f t="shared" si="79"/>
        <v>137928</v>
      </c>
      <c r="T1236" s="6" t="str">
        <f>TRIM(RIGHT(C1236,LEN(C1236)-FIND("@",SUBSTITUTE(C1236,"|","@",LEN(C1236)-LEN(SUBSTITUTE(C1236,"|",""))))))</f>
        <v>SmartTelevisions</v>
      </c>
      <c r="U1236" s="33">
        <v>29999</v>
      </c>
    </row>
    <row r="1237" spans="1:21">
      <c r="A1237" s="5" t="s">
        <v>2873</v>
      </c>
      <c r="B1237" s="6" t="s">
        <v>2874</v>
      </c>
      <c r="C1237" s="6" t="s">
        <v>2875</v>
      </c>
      <c r="D1237" s="24">
        <v>263</v>
      </c>
      <c r="E1237" s="36">
        <v>699</v>
      </c>
      <c r="F1237" s="36" t="str">
        <f t="shared" si="76"/>
        <v>&gt;500</v>
      </c>
      <c r="G1237" s="27">
        <v>0.62</v>
      </c>
      <c r="H1237" s="27" t="str">
        <f t="shared" si="77"/>
        <v>&gt;50%</v>
      </c>
      <c r="I1237" s="14" t="str">
        <f>IF(G1237&lt;0.5,"&lt;50%","&gt;=50%")</f>
        <v>&gt;=50%</v>
      </c>
      <c r="J1237" s="21">
        <v>3.5</v>
      </c>
      <c r="K1237" s="7">
        <v>690</v>
      </c>
      <c r="L1237" s="7">
        <f t="shared" si="78"/>
        <v>1</v>
      </c>
      <c r="M1237" s="6" t="s">
        <v>2876</v>
      </c>
      <c r="N1237" s="6" t="s">
        <v>2877</v>
      </c>
      <c r="O1237" s="6" t="s">
        <v>2878</v>
      </c>
      <c r="P1237" s="6" t="s">
        <v>2879</v>
      </c>
      <c r="Q1237" s="6" t="str">
        <f>IFERROR(LEFT(C1237, FIND("|",C1237)-1),C1237)</f>
        <v>Computers&amp;Accessories</v>
      </c>
      <c r="R1237" s="41">
        <f>E1237*K1237</f>
        <v>482310</v>
      </c>
      <c r="S1237" s="31">
        <f t="shared" si="79"/>
        <v>2415</v>
      </c>
      <c r="T1237" s="6" t="str">
        <f>TRIM(RIGHT(C1237,LEN(C1237)-FIND("@",SUBSTITUTE(C1237,"|","@",LEN(C1237)-LEN(SUBSTITUTE(C1237,"|",""))))))</f>
        <v>Lapdesks</v>
      </c>
      <c r="U1237" s="33">
        <v>699</v>
      </c>
    </row>
    <row r="1238" spans="1:21">
      <c r="A1238" s="5" t="s">
        <v>1501</v>
      </c>
      <c r="B1238" s="6" t="s">
        <v>1502</v>
      </c>
      <c r="C1238" s="6" t="s">
        <v>105</v>
      </c>
      <c r="D1238" s="24">
        <v>18999</v>
      </c>
      <c r="E1238" s="36">
        <v>35000</v>
      </c>
      <c r="F1238" s="36" t="str">
        <f t="shared" si="76"/>
        <v>&gt;500</v>
      </c>
      <c r="G1238" s="27">
        <v>0.46</v>
      </c>
      <c r="H1238" s="27" t="str">
        <f t="shared" si="77"/>
        <v>25-50%</v>
      </c>
      <c r="I1238" s="14" t="str">
        <f>IF(G1238&lt;0.5,"&lt;50%","&gt;=50%")</f>
        <v>&lt;50%</v>
      </c>
      <c r="J1238" s="21">
        <v>4</v>
      </c>
      <c r="K1238" s="7">
        <v>1001</v>
      </c>
      <c r="L1238" s="7">
        <f t="shared" si="78"/>
        <v>2</v>
      </c>
      <c r="M1238" s="6" t="s">
        <v>1503</v>
      </c>
      <c r="N1238" s="6" t="s">
        <v>1504</v>
      </c>
      <c r="O1238" s="6" t="s">
        <v>1505</v>
      </c>
      <c r="P1238" s="6" t="s">
        <v>1506</v>
      </c>
      <c r="Q1238" s="6" t="str">
        <f>IFERROR(LEFT(C1238, FIND("|",C1238)-1),C1238)</f>
        <v>Electronics</v>
      </c>
      <c r="R1238" s="41">
        <f>E1238*K1238</f>
        <v>35035000</v>
      </c>
      <c r="S1238" s="31">
        <f t="shared" si="79"/>
        <v>4004</v>
      </c>
      <c r="T1238" s="6" t="str">
        <f>TRIM(RIGHT(C1238,LEN(C1238)-FIND("@",SUBSTITUTE(C1238,"|","@",LEN(C1238)-LEN(SUBSTITUTE(C1238,"|",""))))))</f>
        <v>SmartTelevisions</v>
      </c>
      <c r="U1238" s="33">
        <v>35000</v>
      </c>
    </row>
    <row r="1239" spans="1:21">
      <c r="A1239" s="5" t="s">
        <v>2629</v>
      </c>
      <c r="B1239" s="6" t="s">
        <v>2630</v>
      </c>
      <c r="C1239" s="6" t="s">
        <v>1821</v>
      </c>
      <c r="D1239" s="24">
        <v>3799</v>
      </c>
      <c r="E1239" s="36">
        <v>5299</v>
      </c>
      <c r="F1239" s="36" t="str">
        <f t="shared" si="76"/>
        <v>&gt;500</v>
      </c>
      <c r="G1239" s="27">
        <v>0.28000000000000003</v>
      </c>
      <c r="H1239" s="27" t="str">
        <f t="shared" si="77"/>
        <v>25-50%</v>
      </c>
      <c r="I1239" s="14" t="str">
        <f>IF(G1239&lt;0.5,"&lt;50%","&gt;=50%")</f>
        <v>&lt;50%</v>
      </c>
      <c r="J1239" s="21">
        <v>3.5</v>
      </c>
      <c r="K1239" s="7">
        <v>1641</v>
      </c>
      <c r="L1239" s="7">
        <f t="shared" si="78"/>
        <v>2</v>
      </c>
      <c r="M1239" s="6" t="s">
        <v>2631</v>
      </c>
      <c r="N1239" s="6" t="s">
        <v>2632</v>
      </c>
      <c r="O1239" s="6" t="s">
        <v>2633</v>
      </c>
      <c r="P1239" s="6" t="s">
        <v>2634</v>
      </c>
      <c r="Q1239" s="6" t="str">
        <f>IFERROR(LEFT(C1239, FIND("|",C1239)-1),C1239)</f>
        <v>Electronics</v>
      </c>
      <c r="R1239" s="41">
        <f>E1239*K1239</f>
        <v>8695659</v>
      </c>
      <c r="S1239" s="31">
        <f t="shared" si="79"/>
        <v>5743.5</v>
      </c>
      <c r="T1239" s="6" t="str">
        <f>TRIM(RIGHT(C1239,LEN(C1239)-FIND("@",SUBSTITUTE(C1239,"|","@",LEN(C1239)-LEN(SUBSTITUTE(C1239,"|",""))))))</f>
        <v>BasicMobiles</v>
      </c>
      <c r="U1239" s="33">
        <v>5299</v>
      </c>
    </row>
    <row r="1240" spans="1:21">
      <c r="A1240" s="5" t="s">
        <v>6836</v>
      </c>
      <c r="B1240" s="6" t="s">
        <v>6837</v>
      </c>
      <c r="C1240" s="6" t="s">
        <v>5972</v>
      </c>
      <c r="D1240" s="24">
        <v>5395</v>
      </c>
      <c r="E1240" s="36">
        <v>19990</v>
      </c>
      <c r="F1240" s="36" t="str">
        <f t="shared" si="76"/>
        <v>&gt;500</v>
      </c>
      <c r="G1240" s="27">
        <v>0.73</v>
      </c>
      <c r="H1240" s="27" t="str">
        <f t="shared" si="77"/>
        <v>&gt;50%</v>
      </c>
      <c r="I1240" s="14" t="str">
        <f>IF(G1240&lt;0.5,"&lt;50%","&gt;=50%")</f>
        <v>&gt;=50%</v>
      </c>
      <c r="J1240" s="21">
        <v>4.4000000000000004</v>
      </c>
      <c r="K1240" s="7">
        <v>535</v>
      </c>
      <c r="L1240" s="7">
        <f t="shared" si="78"/>
        <v>1</v>
      </c>
      <c r="M1240" s="6" t="s">
        <v>6838</v>
      </c>
      <c r="N1240" s="6" t="s">
        <v>6839</v>
      </c>
      <c r="O1240" s="6" t="s">
        <v>6840</v>
      </c>
      <c r="P1240" s="6" t="s">
        <v>6841</v>
      </c>
      <c r="Q1240" s="6" t="str">
        <f>IFERROR(LEFT(C1240, FIND("|",C1240)-1),C1240)</f>
        <v>Home&amp;Kitchen</v>
      </c>
      <c r="R1240" s="41">
        <f>E1240*K1240</f>
        <v>10694650</v>
      </c>
      <c r="S1240" s="31">
        <f t="shared" si="79"/>
        <v>2354</v>
      </c>
      <c r="T1240" s="6" t="str">
        <f>TRIM(RIGHT(C1240,LEN(C1240)-FIND("@",SUBSTITUTE(C1240,"|","@",LEN(C1240)-LEN(SUBSTITUTE(C1240,"|",""))))))</f>
        <v>WaterFilters&amp;Purifiers</v>
      </c>
      <c r="U1240" s="33">
        <v>19990</v>
      </c>
    </row>
    <row r="1241" spans="1:21">
      <c r="A1241" s="5" t="s">
        <v>7072</v>
      </c>
      <c r="B1241" s="6" t="s">
        <v>7073</v>
      </c>
      <c r="C1241" s="6" t="s">
        <v>5478</v>
      </c>
      <c r="D1241" s="24">
        <v>161</v>
      </c>
      <c r="E1241" s="36">
        <v>300</v>
      </c>
      <c r="F1241" s="36" t="str">
        <f t="shared" si="76"/>
        <v>200-500</v>
      </c>
      <c r="G1241" s="27">
        <v>0.46</v>
      </c>
      <c r="H1241" s="27" t="str">
        <f t="shared" si="77"/>
        <v>25-50%</v>
      </c>
      <c r="I1241" s="14" t="str">
        <f>IF(G1241&lt;0.5,"&lt;50%","&gt;=50%")</f>
        <v>&lt;50%</v>
      </c>
      <c r="J1241" s="21">
        <v>2.6</v>
      </c>
      <c r="K1241" s="7">
        <v>24</v>
      </c>
      <c r="L1241" s="7">
        <f t="shared" si="78"/>
        <v>1</v>
      </c>
      <c r="M1241" s="6" t="s">
        <v>7074</v>
      </c>
      <c r="N1241" s="6" t="s">
        <v>7075</v>
      </c>
      <c r="O1241" s="6" t="s">
        <v>7076</v>
      </c>
      <c r="P1241" s="6" t="s">
        <v>7077</v>
      </c>
      <c r="Q1241" s="6" t="str">
        <f>IFERROR(LEFT(C1241, FIND("|",C1241)-1),C1241)</f>
        <v>Home&amp;Kitchen</v>
      </c>
      <c r="R1241" s="41">
        <f>E1241*K1241</f>
        <v>7200</v>
      </c>
      <c r="S1241" s="31">
        <f t="shared" si="79"/>
        <v>62.400000000000006</v>
      </c>
      <c r="T1241" s="6" t="str">
        <f>TRIM(RIGHT(C1241,LEN(C1241)-FIND("@",SUBSTITUTE(C1241,"|","@",LEN(C1241)-LEN(SUBSTITUTE(C1241,"|",""))))))</f>
        <v>VacuumSealers</v>
      </c>
      <c r="U1241" s="33">
        <v>300</v>
      </c>
    </row>
    <row r="1242" spans="1:21">
      <c r="A1242" s="5" t="s">
        <v>6357</v>
      </c>
      <c r="B1242" s="6" t="s">
        <v>6358</v>
      </c>
      <c r="C1242" s="6" t="s">
        <v>5029</v>
      </c>
      <c r="D1242" s="24">
        <v>2439</v>
      </c>
      <c r="E1242" s="36">
        <v>2545</v>
      </c>
      <c r="F1242" s="36" t="str">
        <f t="shared" si="76"/>
        <v>&gt;500</v>
      </c>
      <c r="G1242" s="27">
        <v>0.04</v>
      </c>
      <c r="H1242" s="27" t="str">
        <f t="shared" si="77"/>
        <v>10%</v>
      </c>
      <c r="I1242" s="14" t="str">
        <f>IF(G1242&lt;0.5,"&lt;50%","&gt;=50%")</f>
        <v>&lt;50%</v>
      </c>
      <c r="J1242" s="21">
        <v>4.0999999999999996</v>
      </c>
      <c r="K1242" s="7">
        <v>25</v>
      </c>
      <c r="L1242" s="7">
        <f t="shared" si="78"/>
        <v>1</v>
      </c>
      <c r="M1242" s="6" t="s">
        <v>6359</v>
      </c>
      <c r="N1242" s="6" t="s">
        <v>6360</v>
      </c>
      <c r="O1242" s="6" t="s">
        <v>6361</v>
      </c>
      <c r="P1242" s="6" t="s">
        <v>6362</v>
      </c>
      <c r="Q1242" s="6" t="str">
        <f>IFERROR(LEFT(C1242, FIND("|",C1242)-1),C1242)</f>
        <v>Home&amp;Kitchen</v>
      </c>
      <c r="R1242" s="41">
        <f>E1242*K1242</f>
        <v>63625</v>
      </c>
      <c r="S1242" s="31">
        <f t="shared" si="79"/>
        <v>102.49999999999999</v>
      </c>
      <c r="T1242" s="6" t="str">
        <f>TRIM(RIGHT(C1242,LEN(C1242)-FIND("@",SUBSTITUTE(C1242,"|","@",LEN(C1242)-LEN(SUBSTITUTE(C1242,"|",""))))))</f>
        <v>ElectricHeaters</v>
      </c>
      <c r="U1242" s="33">
        <v>2545</v>
      </c>
    </row>
    <row r="1243" spans="1:21">
      <c r="A1243" s="5" t="s">
        <v>2683</v>
      </c>
      <c r="B1243" s="6" t="s">
        <v>2684</v>
      </c>
      <c r="C1243" s="6" t="s">
        <v>1762</v>
      </c>
      <c r="D1243" s="24">
        <v>899</v>
      </c>
      <c r="E1243" s="36">
        <v>3499</v>
      </c>
      <c r="F1243" s="36" t="str">
        <f t="shared" si="76"/>
        <v>&gt;500</v>
      </c>
      <c r="G1243" s="27">
        <v>0.74</v>
      </c>
      <c r="H1243" s="27" t="str">
        <f t="shared" si="77"/>
        <v>&gt;50%</v>
      </c>
      <c r="I1243" s="14" t="str">
        <f>IF(G1243&lt;0.5,"&lt;50%","&gt;=50%")</f>
        <v>&gt;=50%</v>
      </c>
      <c r="J1243" s="21">
        <v>3</v>
      </c>
      <c r="K1243" s="7">
        <v>681</v>
      </c>
      <c r="L1243" s="7">
        <f t="shared" si="78"/>
        <v>1</v>
      </c>
      <c r="M1243" s="6" t="s">
        <v>2685</v>
      </c>
      <c r="N1243" s="6" t="s">
        <v>2686</v>
      </c>
      <c r="O1243" s="6" t="s">
        <v>2687</v>
      </c>
      <c r="P1243" s="6" t="s">
        <v>2688</v>
      </c>
      <c r="Q1243" s="6" t="str">
        <f>IFERROR(LEFT(C1243, FIND("|",C1243)-1),C1243)</f>
        <v>Electronics</v>
      </c>
      <c r="R1243" s="41">
        <f>E1243*K1243</f>
        <v>2382819</v>
      </c>
      <c r="S1243" s="31">
        <f t="shared" si="79"/>
        <v>2043</v>
      </c>
      <c r="T1243" s="6" t="str">
        <f>TRIM(RIGHT(C1243,LEN(C1243)-FIND("@",SUBSTITUTE(C1243,"|","@",LEN(C1243)-LEN(SUBSTITUTE(C1243,"|",""))))))</f>
        <v>SmartWatches</v>
      </c>
      <c r="U1243" s="33">
        <v>3499</v>
      </c>
    </row>
    <row r="1244" spans="1:21">
      <c r="A1244" s="5" t="s">
        <v>6217</v>
      </c>
      <c r="B1244" s="6" t="s">
        <v>6218</v>
      </c>
      <c r="C1244" s="6" t="s">
        <v>5120</v>
      </c>
      <c r="D1244" s="24">
        <v>1049</v>
      </c>
      <c r="E1244" s="36">
        <v>1950</v>
      </c>
      <c r="F1244" s="36" t="str">
        <f t="shared" si="76"/>
        <v>&gt;500</v>
      </c>
      <c r="G1244" s="27">
        <v>0.46</v>
      </c>
      <c r="H1244" s="27" t="str">
        <f t="shared" si="77"/>
        <v>25-50%</v>
      </c>
      <c r="I1244" s="14" t="str">
        <f>IF(G1244&lt;0.5,"&lt;50%","&gt;=50%")</f>
        <v>&lt;50%</v>
      </c>
      <c r="J1244" s="21">
        <v>3.8</v>
      </c>
      <c r="K1244" s="7">
        <v>250</v>
      </c>
      <c r="L1244" s="7">
        <f t="shared" si="78"/>
        <v>1</v>
      </c>
      <c r="M1244" s="6" t="s">
        <v>6219</v>
      </c>
      <c r="N1244" s="6" t="s">
        <v>6220</v>
      </c>
      <c r="O1244" s="6" t="s">
        <v>6221</v>
      </c>
      <c r="P1244" s="6" t="s">
        <v>6222</v>
      </c>
      <c r="Q1244" s="6" t="str">
        <f>IFERROR(LEFT(C1244, FIND("|",C1244)-1),C1244)</f>
        <v>Home&amp;Kitchen</v>
      </c>
      <c r="R1244" s="41">
        <f>E1244*K1244</f>
        <v>487500</v>
      </c>
      <c r="S1244" s="31">
        <f t="shared" si="79"/>
        <v>950</v>
      </c>
      <c r="T1244" s="6" t="str">
        <f>TRIM(RIGHT(C1244,LEN(C1244)-FIND("@",SUBSTITUTE(C1244,"|","@",LEN(C1244)-LEN(SUBSTITUTE(C1244,"|",""))))))</f>
        <v>DryIrons</v>
      </c>
      <c r="U1244" s="33">
        <v>1950</v>
      </c>
    </row>
    <row r="1245" spans="1:21">
      <c r="A1245" s="5" t="s">
        <v>6848</v>
      </c>
      <c r="B1245" s="6" t="s">
        <v>6849</v>
      </c>
      <c r="C1245" s="6" t="s">
        <v>5120</v>
      </c>
      <c r="D1245" s="24">
        <v>660</v>
      </c>
      <c r="E1245" s="36">
        <v>1100</v>
      </c>
      <c r="F1245" s="36" t="str">
        <f t="shared" si="76"/>
        <v>&gt;500</v>
      </c>
      <c r="G1245" s="27">
        <v>0.4</v>
      </c>
      <c r="H1245" s="27" t="str">
        <f t="shared" si="77"/>
        <v>25-50%</v>
      </c>
      <c r="I1245" s="14" t="str">
        <f>IF(G1245&lt;0.5,"&lt;50%","&gt;=50%")</f>
        <v>&lt;50%</v>
      </c>
      <c r="J1245" s="21">
        <v>3.6</v>
      </c>
      <c r="K1245" s="7">
        <v>91</v>
      </c>
      <c r="L1245" s="7">
        <f t="shared" si="78"/>
        <v>1</v>
      </c>
      <c r="M1245" s="6" t="s">
        <v>6850</v>
      </c>
      <c r="N1245" s="6" t="s">
        <v>6851</v>
      </c>
      <c r="O1245" s="6" t="s">
        <v>6852</v>
      </c>
      <c r="P1245" s="6" t="s">
        <v>6853</v>
      </c>
      <c r="Q1245" s="6" t="str">
        <f>IFERROR(LEFT(C1245, FIND("|",C1245)-1),C1245)</f>
        <v>Home&amp;Kitchen</v>
      </c>
      <c r="R1245" s="41">
        <f>E1245*K1245</f>
        <v>100100</v>
      </c>
      <c r="S1245" s="31">
        <f t="shared" si="79"/>
        <v>327.60000000000002</v>
      </c>
      <c r="T1245" s="6" t="str">
        <f>TRIM(RIGHT(C1245,LEN(C1245)-FIND("@",SUBSTITUTE(C1245,"|","@",LEN(C1245)-LEN(SUBSTITUTE(C1245,"|",""))))))</f>
        <v>DryIrons</v>
      </c>
      <c r="U1245" s="33">
        <v>1100</v>
      </c>
    </row>
    <row r="1246" spans="1:21">
      <c r="A1246" s="5" t="s">
        <v>403</v>
      </c>
      <c r="B1246" s="6" t="s">
        <v>404</v>
      </c>
      <c r="C1246" s="6" t="s">
        <v>13</v>
      </c>
      <c r="D1246" s="24">
        <v>349</v>
      </c>
      <c r="E1246" s="36">
        <v>899</v>
      </c>
      <c r="F1246" s="36" t="str">
        <f t="shared" si="76"/>
        <v>&gt;500</v>
      </c>
      <c r="G1246" s="27">
        <v>0.61</v>
      </c>
      <c r="H1246" s="27" t="str">
        <f t="shared" si="77"/>
        <v>&gt;50%</v>
      </c>
      <c r="I1246" s="14" t="str">
        <f>IF(G1246&lt;0.5,"&lt;50%","&gt;=50%")</f>
        <v>&gt;=50%</v>
      </c>
      <c r="J1246" s="21">
        <v>4.5</v>
      </c>
      <c r="K1246" s="7">
        <v>149</v>
      </c>
      <c r="L1246" s="7">
        <f t="shared" si="78"/>
        <v>1</v>
      </c>
      <c r="M1246" s="6" t="s">
        <v>405</v>
      </c>
      <c r="N1246" s="6" t="s">
        <v>406</v>
      </c>
      <c r="O1246" s="6" t="s">
        <v>407</v>
      </c>
      <c r="P1246" s="6" t="s">
        <v>408</v>
      </c>
      <c r="Q1246" s="6" t="str">
        <f>IFERROR(LEFT(C1246, FIND("|",C1246)-1),C1246)</f>
        <v>Computers&amp;Accessories</v>
      </c>
      <c r="R1246" s="41">
        <f>E1246*K1246</f>
        <v>133951</v>
      </c>
      <c r="S1246" s="31">
        <f t="shared" si="79"/>
        <v>670.5</v>
      </c>
      <c r="T1246" s="6" t="str">
        <f>TRIM(RIGHT(C1246,LEN(C1246)-FIND("@",SUBSTITUTE(C1246,"|","@",LEN(C1246)-LEN(SUBSTITUTE(C1246,"|",""))))))</f>
        <v>USBCables</v>
      </c>
      <c r="U1246" s="33">
        <v>899</v>
      </c>
    </row>
    <row r="1247" spans="1:21">
      <c r="A1247" s="5" t="s">
        <v>7657</v>
      </c>
      <c r="B1247" s="6" t="s">
        <v>7658</v>
      </c>
      <c r="C1247" s="6" t="s">
        <v>5113</v>
      </c>
      <c r="D1247" s="24">
        <v>426</v>
      </c>
      <c r="E1247" s="36">
        <v>999</v>
      </c>
      <c r="F1247" s="36" t="str">
        <f t="shared" si="76"/>
        <v>&gt;500</v>
      </c>
      <c r="G1247" s="27">
        <v>0.56999999999999995</v>
      </c>
      <c r="H1247" s="27" t="str">
        <f t="shared" si="77"/>
        <v>&gt;50%</v>
      </c>
      <c r="I1247" s="14" t="str">
        <f>IF(G1247&lt;0.5,"&lt;50%","&gt;=50%")</f>
        <v>&gt;=50%</v>
      </c>
      <c r="J1247" s="21">
        <v>4.0999999999999996</v>
      </c>
      <c r="K1247" s="7">
        <v>222</v>
      </c>
      <c r="L1247" s="7">
        <f t="shared" si="78"/>
        <v>1</v>
      </c>
      <c r="M1247" s="6" t="s">
        <v>7659</v>
      </c>
      <c r="N1247" s="6" t="s">
        <v>7660</v>
      </c>
      <c r="O1247" s="6" t="s">
        <v>7661</v>
      </c>
      <c r="P1247" s="6" t="s">
        <v>7662</v>
      </c>
      <c r="Q1247" s="6" t="str">
        <f>IFERROR(LEFT(C1247, FIND("|",C1247)-1),C1247)</f>
        <v>Home&amp;Kitchen</v>
      </c>
      <c r="R1247" s="41">
        <f>E1247*K1247</f>
        <v>221778</v>
      </c>
      <c r="S1247" s="31">
        <f t="shared" si="79"/>
        <v>910.19999999999993</v>
      </c>
      <c r="T1247" s="6" t="str">
        <f>TRIM(RIGHT(C1247,LEN(C1247)-FIND("@",SUBSTITUTE(C1247,"|","@",LEN(C1247)-LEN(SUBSTITUTE(C1247,"|",""))))))</f>
        <v>HandBlenders</v>
      </c>
      <c r="U1247" s="33">
        <v>999</v>
      </c>
    </row>
    <row r="1248" spans="1:21">
      <c r="A1248" s="5" t="s">
        <v>2522</v>
      </c>
      <c r="B1248" s="6" t="s">
        <v>2523</v>
      </c>
      <c r="C1248" s="6" t="s">
        <v>2242</v>
      </c>
      <c r="D1248" s="24">
        <v>299</v>
      </c>
      <c r="E1248" s="36">
        <v>1199</v>
      </c>
      <c r="F1248" s="36" t="str">
        <f t="shared" si="76"/>
        <v>&gt;500</v>
      </c>
      <c r="G1248" s="27">
        <v>0.75</v>
      </c>
      <c r="H1248" s="27" t="str">
        <f t="shared" si="77"/>
        <v>&gt;50%</v>
      </c>
      <c r="I1248" s="14" t="str">
        <f>IF(G1248&lt;0.5,"&lt;50%","&gt;=50%")</f>
        <v>&gt;=50%</v>
      </c>
      <c r="J1248" s="21">
        <v>4.5</v>
      </c>
      <c r="K1248" s="7">
        <v>596</v>
      </c>
      <c r="L1248" s="7">
        <f t="shared" si="78"/>
        <v>1</v>
      </c>
      <c r="M1248" s="6" t="s">
        <v>2524</v>
      </c>
      <c r="N1248" s="6" t="s">
        <v>2525</v>
      </c>
      <c r="O1248" s="6" t="s">
        <v>2526</v>
      </c>
      <c r="P1248" s="6" t="s">
        <v>2527</v>
      </c>
      <c r="Q1248" s="6" t="str">
        <f>IFERROR(LEFT(C1248, FIND("|",C1248)-1),C1248)</f>
        <v>Electronics</v>
      </c>
      <c r="R1248" s="41">
        <f>E1248*K1248</f>
        <v>714604</v>
      </c>
      <c r="S1248" s="31">
        <f t="shared" si="79"/>
        <v>2682</v>
      </c>
      <c r="T1248" s="6" t="str">
        <f>TRIM(RIGHT(C1248,LEN(C1248)-FIND("@",SUBSTITUTE(C1248,"|","@",LEN(C1248)-LEN(SUBSTITUTE(C1248,"|",""))))))</f>
        <v>ScreenProtectors</v>
      </c>
      <c r="U1248" s="33">
        <v>1199</v>
      </c>
    </row>
    <row r="1249" spans="1:21">
      <c r="A1249" s="5" t="s">
        <v>1633</v>
      </c>
      <c r="B1249" s="6" t="s">
        <v>1634</v>
      </c>
      <c r="C1249" s="6" t="s">
        <v>105</v>
      </c>
      <c r="D1249" s="24">
        <v>16999</v>
      </c>
      <c r="E1249" s="36">
        <v>25999</v>
      </c>
      <c r="F1249" s="36" t="str">
        <f t="shared" si="76"/>
        <v>&gt;500</v>
      </c>
      <c r="G1249" s="27">
        <v>0.35</v>
      </c>
      <c r="H1249" s="27" t="str">
        <f t="shared" si="77"/>
        <v>25-50%</v>
      </c>
      <c r="I1249" s="14" t="str">
        <f>IF(G1249&lt;0.5,"&lt;50%","&gt;=50%")</f>
        <v>&lt;50%</v>
      </c>
      <c r="J1249" s="21">
        <v>4.2</v>
      </c>
      <c r="K1249" s="7">
        <v>32840</v>
      </c>
      <c r="L1249" s="7">
        <f t="shared" si="78"/>
        <v>2</v>
      </c>
      <c r="M1249" s="6" t="s">
        <v>1635</v>
      </c>
      <c r="N1249" s="6" t="s">
        <v>107</v>
      </c>
      <c r="O1249" s="6" t="s">
        <v>108</v>
      </c>
      <c r="P1249" s="6" t="s">
        <v>109</v>
      </c>
      <c r="Q1249" s="6" t="str">
        <f>IFERROR(LEFT(C1249, FIND("|",C1249)-1),C1249)</f>
        <v>Electronics</v>
      </c>
      <c r="R1249" s="41">
        <f>E1249*K1249</f>
        <v>853807160</v>
      </c>
      <c r="S1249" s="31">
        <f t="shared" si="79"/>
        <v>137928</v>
      </c>
      <c r="T1249" s="6" t="str">
        <f>TRIM(RIGHT(C1249,LEN(C1249)-FIND("@",SUBSTITUTE(C1249,"|","@",LEN(C1249)-LEN(SUBSTITUTE(C1249,"|",""))))))</f>
        <v>SmartTelevisions</v>
      </c>
      <c r="U1249" s="33">
        <v>25999</v>
      </c>
    </row>
    <row r="1250" spans="1:21">
      <c r="A1250" s="5" t="s">
        <v>979</v>
      </c>
      <c r="B1250" s="6" t="s">
        <v>980</v>
      </c>
      <c r="C1250" s="6" t="s">
        <v>13</v>
      </c>
      <c r="D1250" s="24">
        <v>949</v>
      </c>
      <c r="E1250" s="36">
        <v>1999</v>
      </c>
      <c r="F1250" s="36" t="str">
        <f t="shared" si="76"/>
        <v>&gt;500</v>
      </c>
      <c r="G1250" s="27">
        <v>0.53</v>
      </c>
      <c r="H1250" s="27" t="str">
        <f t="shared" si="77"/>
        <v>&gt;50%</v>
      </c>
      <c r="I1250" s="14" t="str">
        <f>IF(G1250&lt;0.5,"&lt;50%","&gt;=50%")</f>
        <v>&gt;=50%</v>
      </c>
      <c r="J1250" s="21">
        <v>4.4000000000000004</v>
      </c>
      <c r="K1250" s="7">
        <v>13552</v>
      </c>
      <c r="L1250" s="7">
        <f t="shared" si="78"/>
        <v>2</v>
      </c>
      <c r="M1250" s="6" t="s">
        <v>981</v>
      </c>
      <c r="N1250" s="6" t="s">
        <v>220</v>
      </c>
      <c r="O1250" s="6" t="s">
        <v>221</v>
      </c>
      <c r="P1250" s="6" t="s">
        <v>222</v>
      </c>
      <c r="Q1250" s="6" t="str">
        <f>IFERROR(LEFT(C1250, FIND("|",C1250)-1),C1250)</f>
        <v>Computers&amp;Accessories</v>
      </c>
      <c r="R1250" s="41">
        <f>E1250*K1250</f>
        <v>27090448</v>
      </c>
      <c r="S1250" s="31">
        <f t="shared" si="79"/>
        <v>59628.800000000003</v>
      </c>
      <c r="T1250" s="6" t="str">
        <f>TRIM(RIGHT(C1250,LEN(C1250)-FIND("@",SUBSTITUTE(C1250,"|","@",LEN(C1250)-LEN(SUBSTITUTE(C1250,"|",""))))))</f>
        <v>USBCables</v>
      </c>
      <c r="U1250" s="33">
        <v>1999</v>
      </c>
    </row>
    <row r="1251" spans="1:21">
      <c r="A1251" s="5" t="s">
        <v>994</v>
      </c>
      <c r="B1251" s="6" t="s">
        <v>995</v>
      </c>
      <c r="C1251" s="6" t="s">
        <v>13</v>
      </c>
      <c r="D1251" s="24">
        <v>949</v>
      </c>
      <c r="E1251" s="36">
        <v>1999</v>
      </c>
      <c r="F1251" s="36" t="str">
        <f t="shared" si="76"/>
        <v>&gt;500</v>
      </c>
      <c r="G1251" s="27">
        <v>0.53</v>
      </c>
      <c r="H1251" s="27" t="str">
        <f t="shared" si="77"/>
        <v>&gt;50%</v>
      </c>
      <c r="I1251" s="14" t="str">
        <f>IF(G1251&lt;0.5,"&lt;50%","&gt;=50%")</f>
        <v>&gt;=50%</v>
      </c>
      <c r="J1251" s="21">
        <v>4.4000000000000004</v>
      </c>
      <c r="K1251" s="7">
        <v>13552</v>
      </c>
      <c r="L1251" s="7">
        <f t="shared" si="78"/>
        <v>2</v>
      </c>
      <c r="M1251" s="6" t="s">
        <v>996</v>
      </c>
      <c r="N1251" s="6" t="s">
        <v>220</v>
      </c>
      <c r="O1251" s="6" t="s">
        <v>221</v>
      </c>
      <c r="P1251" s="6" t="s">
        <v>222</v>
      </c>
      <c r="Q1251" s="6" t="str">
        <f>IFERROR(LEFT(C1251, FIND("|",C1251)-1),C1251)</f>
        <v>Computers&amp;Accessories</v>
      </c>
      <c r="R1251" s="41">
        <f>E1251*K1251</f>
        <v>27090448</v>
      </c>
      <c r="S1251" s="31">
        <f t="shared" si="79"/>
        <v>59628.800000000003</v>
      </c>
      <c r="T1251" s="6" t="str">
        <f>TRIM(RIGHT(C1251,LEN(C1251)-FIND("@",SUBSTITUTE(C1251,"|","@",LEN(C1251)-LEN(SUBSTITUTE(C1251,"|",""))))))</f>
        <v>USBCables</v>
      </c>
      <c r="U1251" s="33">
        <v>1999</v>
      </c>
    </row>
    <row r="1252" spans="1:21">
      <c r="A1252" s="5" t="s">
        <v>1129</v>
      </c>
      <c r="B1252" s="6" t="s">
        <v>1130</v>
      </c>
      <c r="C1252" s="6" t="s">
        <v>13</v>
      </c>
      <c r="D1252" s="24">
        <v>799</v>
      </c>
      <c r="E1252" s="36">
        <v>1999</v>
      </c>
      <c r="F1252" s="36" t="str">
        <f t="shared" si="76"/>
        <v>&gt;500</v>
      </c>
      <c r="G1252" s="27">
        <v>0.6</v>
      </c>
      <c r="H1252" s="27" t="str">
        <f t="shared" si="77"/>
        <v>&gt;50%</v>
      </c>
      <c r="I1252" s="14" t="str">
        <f>IF(G1252&lt;0.5,"&lt;50%","&gt;=50%")</f>
        <v>&gt;=50%</v>
      </c>
      <c r="J1252" s="21">
        <v>4.2</v>
      </c>
      <c r="K1252" s="7">
        <v>8583</v>
      </c>
      <c r="L1252" s="7">
        <f t="shared" si="78"/>
        <v>2</v>
      </c>
      <c r="M1252" s="6" t="s">
        <v>1131</v>
      </c>
      <c r="N1252" s="6" t="s">
        <v>1132</v>
      </c>
      <c r="O1252" s="6" t="s">
        <v>1133</v>
      </c>
      <c r="P1252" s="6" t="s">
        <v>1134</v>
      </c>
      <c r="Q1252" s="6" t="str">
        <f>IFERROR(LEFT(C1252, FIND("|",C1252)-1),C1252)</f>
        <v>Computers&amp;Accessories</v>
      </c>
      <c r="R1252" s="41">
        <f>E1252*K1252</f>
        <v>17157417</v>
      </c>
      <c r="S1252" s="31">
        <f t="shared" si="79"/>
        <v>36048.6</v>
      </c>
      <c r="T1252" s="6" t="str">
        <f>TRIM(RIGHT(C1252,LEN(C1252)-FIND("@",SUBSTITUTE(C1252,"|","@",LEN(C1252)-LEN(SUBSTITUTE(C1252,"|",""))))))</f>
        <v>USBCables</v>
      </c>
      <c r="U1252" s="33">
        <v>1999</v>
      </c>
    </row>
    <row r="1253" spans="1:21">
      <c r="A1253" s="5" t="s">
        <v>1736</v>
      </c>
      <c r="B1253" s="6" t="s">
        <v>1737</v>
      </c>
      <c r="C1253" s="6" t="s">
        <v>1195</v>
      </c>
      <c r="D1253" s="24">
        <v>1299</v>
      </c>
      <c r="E1253" s="36">
        <v>2499</v>
      </c>
      <c r="F1253" s="36" t="str">
        <f t="shared" si="76"/>
        <v>&gt;500</v>
      </c>
      <c r="G1253" s="27">
        <v>0.48</v>
      </c>
      <c r="H1253" s="27" t="str">
        <f t="shared" si="77"/>
        <v>25-50%</v>
      </c>
      <c r="I1253" s="14" t="str">
        <f>IF(G1253&lt;0.5,"&lt;50%","&gt;=50%")</f>
        <v>&lt;50%</v>
      </c>
      <c r="J1253" s="21">
        <v>4.3</v>
      </c>
      <c r="K1253" s="7">
        <v>301</v>
      </c>
      <c r="L1253" s="7">
        <f t="shared" si="78"/>
        <v>1</v>
      </c>
      <c r="M1253" s="6" t="s">
        <v>1738</v>
      </c>
      <c r="N1253" s="6" t="s">
        <v>1739</v>
      </c>
      <c r="O1253" s="6" t="s">
        <v>1740</v>
      </c>
      <c r="P1253" s="6" t="s">
        <v>1741</v>
      </c>
      <c r="Q1253" s="6" t="str">
        <f>IFERROR(LEFT(C1253, FIND("|",C1253)-1),C1253)</f>
        <v>Electronics</v>
      </c>
      <c r="R1253" s="41">
        <f>E1253*K1253</f>
        <v>752199</v>
      </c>
      <c r="S1253" s="31">
        <f t="shared" si="79"/>
        <v>1294.3</v>
      </c>
      <c r="T1253" s="6" t="str">
        <f>TRIM(RIGHT(C1253,LEN(C1253)-FIND("@",SUBSTITUTE(C1253,"|","@",LEN(C1253)-LEN(SUBSTITUTE(C1253,"|",""))))))</f>
        <v>SatelliteReceivers</v>
      </c>
      <c r="U1253" s="33">
        <v>2499</v>
      </c>
    </row>
    <row r="1254" spans="1:21">
      <c r="A1254" s="5" t="s">
        <v>5227</v>
      </c>
      <c r="B1254" s="6" t="s">
        <v>5228</v>
      </c>
      <c r="C1254" s="6" t="s">
        <v>5229</v>
      </c>
      <c r="D1254" s="24">
        <v>3599</v>
      </c>
      <c r="E1254" s="36">
        <v>7950</v>
      </c>
      <c r="F1254" s="36" t="str">
        <f t="shared" si="76"/>
        <v>&gt;500</v>
      </c>
      <c r="G1254" s="27">
        <v>0.55000000000000004</v>
      </c>
      <c r="H1254" s="27" t="str">
        <f t="shared" si="77"/>
        <v>&gt;50%</v>
      </c>
      <c r="I1254" s="14" t="str">
        <f>IF(G1254&lt;0.5,"&lt;50%","&gt;=50%")</f>
        <v>&gt;=50%</v>
      </c>
      <c r="J1254" s="21">
        <v>4.2</v>
      </c>
      <c r="K1254" s="7">
        <v>136</v>
      </c>
      <c r="L1254" s="7">
        <f t="shared" si="78"/>
        <v>1</v>
      </c>
      <c r="M1254" s="6" t="s">
        <v>5230</v>
      </c>
      <c r="N1254" s="6" t="s">
        <v>5231</v>
      </c>
      <c r="O1254" s="6" t="s">
        <v>5232</v>
      </c>
      <c r="P1254" s="6" t="s">
        <v>5233</v>
      </c>
      <c r="Q1254" s="6" t="str">
        <f>IFERROR(LEFT(C1254, FIND("|",C1254)-1),C1254)</f>
        <v>Home&amp;Kitchen</v>
      </c>
      <c r="R1254" s="41">
        <f>E1254*K1254</f>
        <v>1081200</v>
      </c>
      <c r="S1254" s="31">
        <f t="shared" si="79"/>
        <v>571.20000000000005</v>
      </c>
      <c r="T1254" s="6" t="str">
        <f>TRIM(RIGHT(C1254,LEN(C1254)-FIND("@",SUBSTITUTE(C1254,"|","@",LEN(C1254)-LEN(SUBSTITUTE(C1254,"|",""))))))</f>
        <v>AirFryers</v>
      </c>
      <c r="U1254" s="33">
        <v>7950</v>
      </c>
    </row>
    <row r="1255" spans="1:21">
      <c r="A1255" s="5" t="s">
        <v>1615</v>
      </c>
      <c r="B1255" s="6" t="s">
        <v>1616</v>
      </c>
      <c r="C1255" s="6" t="s">
        <v>392</v>
      </c>
      <c r="D1255" s="24">
        <v>893</v>
      </c>
      <c r="E1255" s="36">
        <v>1052</v>
      </c>
      <c r="F1255" s="36" t="str">
        <f t="shared" si="76"/>
        <v>&gt;500</v>
      </c>
      <c r="G1255" s="27">
        <v>0.15</v>
      </c>
      <c r="H1255" s="27" t="str">
        <f t="shared" si="77"/>
        <v>10-25%</v>
      </c>
      <c r="I1255" s="14" t="str">
        <f>IF(G1255&lt;0.5,"&lt;50%","&gt;=50%")</f>
        <v>&lt;50%</v>
      </c>
      <c r="J1255" s="21">
        <v>4.3</v>
      </c>
      <c r="K1255" s="7">
        <v>106</v>
      </c>
      <c r="L1255" s="7">
        <f t="shared" si="78"/>
        <v>1</v>
      </c>
      <c r="M1255" s="6" t="s">
        <v>1617</v>
      </c>
      <c r="N1255" s="6" t="s">
        <v>1618</v>
      </c>
      <c r="O1255" s="6" t="s">
        <v>1619</v>
      </c>
      <c r="P1255" s="6" t="s">
        <v>1620</v>
      </c>
      <c r="Q1255" s="6" t="str">
        <f>IFERROR(LEFT(C1255, FIND("|",C1255)-1),C1255)</f>
        <v>Electronics</v>
      </c>
      <c r="R1255" s="41">
        <f>E1255*K1255</f>
        <v>111512</v>
      </c>
      <c r="S1255" s="31">
        <f t="shared" si="79"/>
        <v>455.79999999999995</v>
      </c>
      <c r="T1255" s="6" t="str">
        <f>TRIM(RIGHT(C1255,LEN(C1255)-FIND("@",SUBSTITUTE(C1255,"|","@",LEN(C1255)-LEN(SUBSTITUTE(C1255,"|",""))))))</f>
        <v>TVWall&amp;CeilingMounts</v>
      </c>
      <c r="U1255" s="33">
        <v>1052</v>
      </c>
    </row>
    <row r="1256" spans="1:21">
      <c r="A1256" s="5" t="s">
        <v>6854</v>
      </c>
      <c r="B1256" s="6" t="s">
        <v>6855</v>
      </c>
      <c r="C1256" s="6" t="s">
        <v>5324</v>
      </c>
      <c r="D1256" s="24">
        <v>419</v>
      </c>
      <c r="E1256" s="36">
        <v>999</v>
      </c>
      <c r="F1256" s="36" t="str">
        <f t="shared" si="76"/>
        <v>&gt;500</v>
      </c>
      <c r="G1256" s="27">
        <v>0.57999999999999996</v>
      </c>
      <c r="H1256" s="27" t="str">
        <f t="shared" si="77"/>
        <v>&gt;50%</v>
      </c>
      <c r="I1256" s="14" t="str">
        <f>IF(G1256&lt;0.5,"&lt;50%","&gt;=50%")</f>
        <v>&gt;=50%</v>
      </c>
      <c r="J1256" s="21">
        <v>4.4000000000000004</v>
      </c>
      <c r="K1256" s="7">
        <v>227</v>
      </c>
      <c r="L1256" s="7">
        <f t="shared" si="78"/>
        <v>1</v>
      </c>
      <c r="M1256" s="6" t="s">
        <v>6856</v>
      </c>
      <c r="N1256" s="6" t="s">
        <v>6857</v>
      </c>
      <c r="O1256" s="6" t="s">
        <v>6858</v>
      </c>
      <c r="P1256" s="6" t="s">
        <v>6859</v>
      </c>
      <c r="Q1256" s="6" t="str">
        <f>IFERROR(LEFT(C1256, FIND("|",C1256)-1),C1256)</f>
        <v>Home&amp;Kitchen</v>
      </c>
      <c r="R1256" s="41">
        <f>E1256*K1256</f>
        <v>226773</v>
      </c>
      <c r="S1256" s="31">
        <f t="shared" si="79"/>
        <v>998.80000000000007</v>
      </c>
      <c r="T1256" s="6" t="str">
        <f>TRIM(RIGHT(C1256,LEN(C1256)-FIND("@",SUBSTITUTE(C1256,"|","@",LEN(C1256)-LEN(SUBSTITUTE(C1256,"|",""))))))</f>
        <v>EggBoilers</v>
      </c>
      <c r="U1256" s="33">
        <v>999</v>
      </c>
    </row>
    <row r="1257" spans="1:21">
      <c r="A1257" s="5" t="s">
        <v>2528</v>
      </c>
      <c r="B1257" s="6" t="s">
        <v>2529</v>
      </c>
      <c r="C1257" s="6" t="s">
        <v>2161</v>
      </c>
      <c r="D1257" s="24">
        <v>79</v>
      </c>
      <c r="E1257" s="36">
        <v>499</v>
      </c>
      <c r="F1257" s="36" t="str">
        <f t="shared" si="76"/>
        <v>200-500</v>
      </c>
      <c r="G1257" s="27">
        <v>0.84</v>
      </c>
      <c r="H1257" s="27" t="str">
        <f t="shared" si="77"/>
        <v>&gt;50%</v>
      </c>
      <c r="I1257" s="14" t="str">
        <f>IF(G1257&lt;0.5,"&lt;50%","&gt;=50%")</f>
        <v>&gt;=50%</v>
      </c>
      <c r="J1257" s="21">
        <v>4.2</v>
      </c>
      <c r="K1257" s="7">
        <v>1949</v>
      </c>
      <c r="L1257" s="7">
        <f t="shared" si="78"/>
        <v>2</v>
      </c>
      <c r="M1257" s="6" t="s">
        <v>2530</v>
      </c>
      <c r="N1257" s="6" t="s">
        <v>2388</v>
      </c>
      <c r="O1257" s="6" t="s">
        <v>2389</v>
      </c>
      <c r="P1257" s="6" t="s">
        <v>2390</v>
      </c>
      <c r="Q1257" s="6" t="str">
        <f>IFERROR(LEFT(C1257, FIND("|",C1257)-1),C1257)</f>
        <v>Electronics</v>
      </c>
      <c r="R1257" s="41">
        <f>E1257*K1257</f>
        <v>972551</v>
      </c>
      <c r="S1257" s="31">
        <f t="shared" si="79"/>
        <v>8185.8</v>
      </c>
      <c r="T1257" s="6" t="str">
        <f>TRIM(RIGHT(C1257,LEN(C1257)-FIND("@",SUBSTITUTE(C1257,"|","@",LEN(C1257)-LEN(SUBSTITUTE(C1257,"|",""))))))</f>
        <v>D√©cor</v>
      </c>
      <c r="U1257" s="33">
        <v>499</v>
      </c>
    </row>
    <row r="1258" spans="1:21">
      <c r="A1258" s="5" t="s">
        <v>6601</v>
      </c>
      <c r="B1258" s="6" t="s">
        <v>6602</v>
      </c>
      <c r="C1258" s="6" t="s">
        <v>5422</v>
      </c>
      <c r="D1258" s="24">
        <v>1349</v>
      </c>
      <c r="E1258" s="36">
        <v>2999</v>
      </c>
      <c r="F1258" s="36" t="str">
        <f t="shared" si="76"/>
        <v>&gt;500</v>
      </c>
      <c r="G1258" s="27">
        <v>0.55000000000000004</v>
      </c>
      <c r="H1258" s="27" t="str">
        <f t="shared" si="77"/>
        <v>&gt;50%</v>
      </c>
      <c r="I1258" s="14" t="str">
        <f>IF(G1258&lt;0.5,"&lt;50%","&gt;=50%")</f>
        <v>&gt;=50%</v>
      </c>
      <c r="J1258" s="21">
        <v>3.8</v>
      </c>
      <c r="K1258" s="7">
        <v>441</v>
      </c>
      <c r="L1258" s="7">
        <f t="shared" si="78"/>
        <v>1</v>
      </c>
      <c r="M1258" s="6" t="s">
        <v>6603</v>
      </c>
      <c r="N1258" s="6" t="s">
        <v>6604</v>
      </c>
      <c r="O1258" s="6" t="s">
        <v>6605</v>
      </c>
      <c r="P1258" s="6" t="s">
        <v>6606</v>
      </c>
      <c r="Q1258" s="6" t="str">
        <f>IFERROR(LEFT(C1258, FIND("|",C1258)-1),C1258)</f>
        <v>Home&amp;Kitchen</v>
      </c>
      <c r="R1258" s="41">
        <f>E1258*K1258</f>
        <v>1322559</v>
      </c>
      <c r="S1258" s="31">
        <f t="shared" si="79"/>
        <v>1675.8</v>
      </c>
      <c r="T1258" s="6" t="str">
        <f>TRIM(RIGHT(C1258,LEN(C1258)-FIND("@",SUBSTITUTE(C1258,"|","@",LEN(C1258)-LEN(SUBSTITUTE(C1258,"|",""))))))</f>
        <v>MiniFoodProcessors&amp;Choppers</v>
      </c>
      <c r="U1258" s="33">
        <v>2999</v>
      </c>
    </row>
    <row r="1259" spans="1:21">
      <c r="A1259" s="5" t="s">
        <v>7615</v>
      </c>
      <c r="B1259" s="6" t="s">
        <v>7616</v>
      </c>
      <c r="C1259" s="6" t="s">
        <v>6584</v>
      </c>
      <c r="D1259" s="24">
        <v>499</v>
      </c>
      <c r="E1259" s="36">
        <v>799</v>
      </c>
      <c r="F1259" s="36" t="str">
        <f t="shared" si="76"/>
        <v>&gt;500</v>
      </c>
      <c r="G1259" s="27">
        <v>0.38</v>
      </c>
      <c r="H1259" s="27" t="str">
        <f t="shared" si="77"/>
        <v>25-50%</v>
      </c>
      <c r="I1259" s="14" t="str">
        <f>IF(G1259&lt;0.5,"&lt;50%","&gt;=50%")</f>
        <v>&lt;50%</v>
      </c>
      <c r="J1259" s="21">
        <v>3.6</v>
      </c>
      <c r="K1259" s="7">
        <v>212</v>
      </c>
      <c r="L1259" s="7">
        <f t="shared" si="78"/>
        <v>1</v>
      </c>
      <c r="M1259" s="6" t="s">
        <v>7617</v>
      </c>
      <c r="N1259" s="6" t="s">
        <v>7618</v>
      </c>
      <c r="O1259" s="6" t="s">
        <v>7619</v>
      </c>
      <c r="P1259" s="6" t="s">
        <v>7620</v>
      </c>
      <c r="Q1259" s="6" t="str">
        <f>IFERROR(LEFT(C1259, FIND("|",C1259)-1),C1259)</f>
        <v>Home&amp;Kitchen</v>
      </c>
      <c r="R1259" s="41">
        <f>E1259*K1259</f>
        <v>169388</v>
      </c>
      <c r="S1259" s="31">
        <f t="shared" si="79"/>
        <v>763.2</v>
      </c>
      <c r="T1259" s="6" t="str">
        <f>TRIM(RIGHT(C1259,LEN(C1259)-FIND("@",SUBSTITUTE(C1259,"|","@",LEN(C1259)-LEN(SUBSTITUTE(C1259,"|",""))))))</f>
        <v>Humidifiers</v>
      </c>
      <c r="U1259" s="33">
        <v>799</v>
      </c>
    </row>
    <row r="1260" spans="1:21">
      <c r="A1260" s="5" t="s">
        <v>905</v>
      </c>
      <c r="B1260" s="6" t="s">
        <v>906</v>
      </c>
      <c r="C1260" s="6" t="s">
        <v>105</v>
      </c>
      <c r="D1260" s="24">
        <v>12499</v>
      </c>
      <c r="E1260" s="36">
        <v>22990</v>
      </c>
      <c r="F1260" s="36" t="str">
        <f t="shared" si="76"/>
        <v>&gt;500</v>
      </c>
      <c r="G1260" s="27">
        <v>0.46</v>
      </c>
      <c r="H1260" s="27" t="str">
        <f t="shared" si="77"/>
        <v>25-50%</v>
      </c>
      <c r="I1260" s="14" t="str">
        <f>IF(G1260&lt;0.5,"&lt;50%","&gt;=50%")</f>
        <v>&lt;50%</v>
      </c>
      <c r="J1260" s="21">
        <v>4.3</v>
      </c>
      <c r="K1260" s="7">
        <v>1611</v>
      </c>
      <c r="L1260" s="7">
        <f t="shared" si="78"/>
        <v>2</v>
      </c>
      <c r="M1260" s="6" t="s">
        <v>907</v>
      </c>
      <c r="N1260" s="6" t="s">
        <v>908</v>
      </c>
      <c r="O1260" s="6" t="s">
        <v>909</v>
      </c>
      <c r="P1260" s="6" t="s">
        <v>910</v>
      </c>
      <c r="Q1260" s="6" t="str">
        <f>IFERROR(LEFT(C1260, FIND("|",C1260)-1),C1260)</f>
        <v>Electronics</v>
      </c>
      <c r="R1260" s="41">
        <f>E1260*K1260</f>
        <v>37036890</v>
      </c>
      <c r="S1260" s="31">
        <f t="shared" si="79"/>
        <v>6927.2999999999993</v>
      </c>
      <c r="T1260" s="6" t="str">
        <f>TRIM(RIGHT(C1260,LEN(C1260)-FIND("@",SUBSTITUTE(C1260,"|","@",LEN(C1260)-LEN(SUBSTITUTE(C1260,"|",""))))))</f>
        <v>SmartTelevisions</v>
      </c>
      <c r="U1260" s="33">
        <v>22990</v>
      </c>
    </row>
    <row r="1261" spans="1:21">
      <c r="A1261" s="5" t="s">
        <v>1431</v>
      </c>
      <c r="B1261" s="6" t="s">
        <v>1432</v>
      </c>
      <c r="C1261" s="6" t="s">
        <v>105</v>
      </c>
      <c r="D1261" s="24">
        <v>35999</v>
      </c>
      <c r="E1261" s="36">
        <v>49990</v>
      </c>
      <c r="F1261" s="36" t="str">
        <f t="shared" si="76"/>
        <v>&gt;500</v>
      </c>
      <c r="G1261" s="27">
        <v>0.28000000000000003</v>
      </c>
      <c r="H1261" s="27" t="str">
        <f t="shared" si="77"/>
        <v>25-50%</v>
      </c>
      <c r="I1261" s="14" t="str">
        <f>IF(G1261&lt;0.5,"&lt;50%","&gt;=50%")</f>
        <v>&lt;50%</v>
      </c>
      <c r="J1261" s="21">
        <v>4.3</v>
      </c>
      <c r="K1261" s="7">
        <v>1611</v>
      </c>
      <c r="L1261" s="7">
        <f t="shared" si="78"/>
        <v>2</v>
      </c>
      <c r="M1261" s="6" t="s">
        <v>1433</v>
      </c>
      <c r="N1261" s="6" t="s">
        <v>908</v>
      </c>
      <c r="O1261" s="6" t="s">
        <v>909</v>
      </c>
      <c r="P1261" s="6" t="s">
        <v>910</v>
      </c>
      <c r="Q1261" s="6" t="str">
        <f>IFERROR(LEFT(C1261, FIND("|",C1261)-1),C1261)</f>
        <v>Electronics</v>
      </c>
      <c r="R1261" s="41">
        <f>E1261*K1261</f>
        <v>80533890</v>
      </c>
      <c r="S1261" s="31">
        <f t="shared" si="79"/>
        <v>6927.2999999999993</v>
      </c>
      <c r="T1261" s="6" t="str">
        <f>TRIM(RIGHT(C1261,LEN(C1261)-FIND("@",SUBSTITUTE(C1261,"|","@",LEN(C1261)-LEN(SUBSTITUTE(C1261,"|",""))))))</f>
        <v>SmartTelevisions</v>
      </c>
      <c r="U1261" s="33">
        <v>49990</v>
      </c>
    </row>
    <row r="1262" spans="1:21">
      <c r="A1262" s="5" t="s">
        <v>2832</v>
      </c>
      <c r="B1262" s="6" t="s">
        <v>2833</v>
      </c>
      <c r="C1262" s="6" t="s">
        <v>2291</v>
      </c>
      <c r="D1262" s="24">
        <v>2599</v>
      </c>
      <c r="E1262" s="36">
        <v>6999</v>
      </c>
      <c r="F1262" s="36" t="str">
        <f t="shared" si="76"/>
        <v>&gt;500</v>
      </c>
      <c r="G1262" s="27">
        <v>0.63</v>
      </c>
      <c r="H1262" s="27" t="str">
        <f t="shared" si="77"/>
        <v>&gt;50%</v>
      </c>
      <c r="I1262" s="14" t="str">
        <f>IF(G1262&lt;0.5,"&lt;50%","&gt;=50%")</f>
        <v>&gt;=50%</v>
      </c>
      <c r="J1262" s="21">
        <v>4.5</v>
      </c>
      <c r="K1262" s="7">
        <v>1526</v>
      </c>
      <c r="L1262" s="7">
        <f t="shared" si="78"/>
        <v>2</v>
      </c>
      <c r="M1262" s="6" t="s">
        <v>2834</v>
      </c>
      <c r="N1262" s="6" t="s">
        <v>2835</v>
      </c>
      <c r="O1262" s="6" t="s">
        <v>2836</v>
      </c>
      <c r="P1262" s="6" t="s">
        <v>2837</v>
      </c>
      <c r="Q1262" s="6" t="str">
        <f>IFERROR(LEFT(C1262, FIND("|",C1262)-1),C1262)</f>
        <v>Electronics</v>
      </c>
      <c r="R1262" s="41">
        <f>E1262*K1262</f>
        <v>10680474</v>
      </c>
      <c r="S1262" s="31">
        <f t="shared" si="79"/>
        <v>6867</v>
      </c>
      <c r="T1262" s="6" t="str">
        <f>TRIM(RIGHT(C1262,LEN(C1262)-FIND("@",SUBSTITUTE(C1262,"|","@",LEN(C1262)-LEN(SUBSTITUTE(C1262,"|",""))))))</f>
        <v>StylusPens</v>
      </c>
      <c r="U1262" s="33">
        <v>6999</v>
      </c>
    </row>
    <row r="1263" spans="1:21">
      <c r="A1263" s="5" t="s">
        <v>2770</v>
      </c>
      <c r="B1263" s="6" t="s">
        <v>2771</v>
      </c>
      <c r="C1263" s="6" t="s">
        <v>2044</v>
      </c>
      <c r="D1263" s="24">
        <v>1799</v>
      </c>
      <c r="E1263" s="36">
        <v>3999</v>
      </c>
      <c r="F1263" s="36" t="str">
        <f t="shared" si="76"/>
        <v>&gt;500</v>
      </c>
      <c r="G1263" s="27">
        <v>0.55000000000000004</v>
      </c>
      <c r="H1263" s="27" t="str">
        <f t="shared" si="77"/>
        <v>&gt;50%</v>
      </c>
      <c r="I1263" s="14" t="str">
        <f>IF(G1263&lt;0.5,"&lt;50%","&gt;=50%")</f>
        <v>&gt;=50%</v>
      </c>
      <c r="J1263" s="21">
        <v>4.5999999999999996</v>
      </c>
      <c r="K1263" s="7">
        <v>245</v>
      </c>
      <c r="L1263" s="7">
        <f t="shared" si="78"/>
        <v>1</v>
      </c>
      <c r="M1263" s="6" t="s">
        <v>2772</v>
      </c>
      <c r="N1263" s="6" t="s">
        <v>2773</v>
      </c>
      <c r="O1263" s="6" t="s">
        <v>2774</v>
      </c>
      <c r="P1263" s="6" t="s">
        <v>2775</v>
      </c>
      <c r="Q1263" s="6" t="str">
        <f>IFERROR(LEFT(C1263, FIND("|",C1263)-1),C1263)</f>
        <v>Electronics</v>
      </c>
      <c r="R1263" s="41">
        <f>E1263*K1263</f>
        <v>979755</v>
      </c>
      <c r="S1263" s="31">
        <f t="shared" si="79"/>
        <v>1127</v>
      </c>
      <c r="T1263" s="6" t="str">
        <f>TRIM(RIGHT(C1263,LEN(C1263)-FIND("@",SUBSTITUTE(C1263,"|","@",LEN(C1263)-LEN(SUBSTITUTE(C1263,"|",""))))))</f>
        <v>SelfieSticks</v>
      </c>
      <c r="U1263" s="33">
        <v>3999</v>
      </c>
    </row>
    <row r="1264" spans="1:21">
      <c r="A1264" s="5" t="s">
        <v>6241</v>
      </c>
      <c r="B1264" s="6" t="s">
        <v>6242</v>
      </c>
      <c r="C1264" s="6" t="s">
        <v>5029</v>
      </c>
      <c r="D1264" s="24">
        <v>1529</v>
      </c>
      <c r="E1264" s="36">
        <v>2999</v>
      </c>
      <c r="F1264" s="36" t="str">
        <f t="shared" si="76"/>
        <v>&gt;500</v>
      </c>
      <c r="G1264" s="27">
        <v>0.49</v>
      </c>
      <c r="H1264" s="27" t="str">
        <f t="shared" si="77"/>
        <v>25-50%</v>
      </c>
      <c r="I1264" s="14" t="str">
        <f>IF(G1264&lt;0.5,"&lt;50%","&gt;=50%")</f>
        <v>&lt;50%</v>
      </c>
      <c r="J1264" s="21">
        <v>3.3</v>
      </c>
      <c r="K1264" s="7">
        <v>29</v>
      </c>
      <c r="L1264" s="7">
        <f t="shared" si="78"/>
        <v>1</v>
      </c>
      <c r="M1264" s="6" t="s">
        <v>6243</v>
      </c>
      <c r="N1264" s="6" t="s">
        <v>6244</v>
      </c>
      <c r="O1264" s="6" t="s">
        <v>6245</v>
      </c>
      <c r="P1264" s="6" t="s">
        <v>6246</v>
      </c>
      <c r="Q1264" s="6" t="str">
        <f>IFERROR(LEFT(C1264, FIND("|",C1264)-1),C1264)</f>
        <v>Home&amp;Kitchen</v>
      </c>
      <c r="R1264" s="41">
        <f>E1264*K1264</f>
        <v>86971</v>
      </c>
      <c r="S1264" s="31">
        <f t="shared" si="79"/>
        <v>95.699999999999989</v>
      </c>
      <c r="T1264" s="6" t="str">
        <f>TRIM(RIGHT(C1264,LEN(C1264)-FIND("@",SUBSTITUTE(C1264,"|","@",LEN(C1264)-LEN(SUBSTITUTE(C1264,"|",""))))))</f>
        <v>ElectricHeaters</v>
      </c>
      <c r="U1264" s="33">
        <v>2999</v>
      </c>
    </row>
    <row r="1265" spans="1:21">
      <c r="A1265" s="5" t="s">
        <v>7681</v>
      </c>
      <c r="B1265" s="6" t="s">
        <v>7682</v>
      </c>
      <c r="C1265" s="6" t="s">
        <v>5422</v>
      </c>
      <c r="D1265" s="24">
        <v>498</v>
      </c>
      <c r="E1265" s="36">
        <v>1200</v>
      </c>
      <c r="F1265" s="36" t="str">
        <f t="shared" si="76"/>
        <v>&gt;500</v>
      </c>
      <c r="G1265" s="27">
        <v>0.59</v>
      </c>
      <c r="H1265" s="27" t="str">
        <f t="shared" si="77"/>
        <v>&gt;50%</v>
      </c>
      <c r="I1265" s="14" t="str">
        <f>IF(G1265&lt;0.5,"&lt;50%","&gt;=50%")</f>
        <v>&gt;=50%</v>
      </c>
      <c r="J1265" s="21">
        <v>3.2</v>
      </c>
      <c r="K1265" s="7">
        <v>113</v>
      </c>
      <c r="L1265" s="7">
        <f t="shared" si="78"/>
        <v>1</v>
      </c>
      <c r="M1265" s="6" t="s">
        <v>7683</v>
      </c>
      <c r="N1265" s="6" t="s">
        <v>7684</v>
      </c>
      <c r="O1265" s="6" t="s">
        <v>7685</v>
      </c>
      <c r="P1265" s="6" t="s">
        <v>7686</v>
      </c>
      <c r="Q1265" s="6" t="str">
        <f>IFERROR(LEFT(C1265, FIND("|",C1265)-1),C1265)</f>
        <v>Home&amp;Kitchen</v>
      </c>
      <c r="R1265" s="41">
        <f>E1265*K1265</f>
        <v>135600</v>
      </c>
      <c r="S1265" s="31">
        <f t="shared" si="79"/>
        <v>361.6</v>
      </c>
      <c r="T1265" s="6" t="str">
        <f>TRIM(RIGHT(C1265,LEN(C1265)-FIND("@",SUBSTITUTE(C1265,"|","@",LEN(C1265)-LEN(SUBSTITUTE(C1265,"|",""))))))</f>
        <v>MiniFoodProcessors&amp;Choppers</v>
      </c>
      <c r="U1265" s="33">
        <v>1200</v>
      </c>
    </row>
    <row r="1266" spans="1:21">
      <c r="A1266" s="5" t="s">
        <v>3139</v>
      </c>
      <c r="B1266" s="6" t="s">
        <v>3140</v>
      </c>
      <c r="C1266" s="6" t="s">
        <v>3141</v>
      </c>
      <c r="D1266" s="24">
        <v>129</v>
      </c>
      <c r="E1266" s="36">
        <v>999</v>
      </c>
      <c r="F1266" s="36" t="str">
        <f t="shared" si="76"/>
        <v>&gt;500</v>
      </c>
      <c r="G1266" s="27">
        <v>0.87</v>
      </c>
      <c r="H1266" s="27" t="str">
        <f t="shared" si="77"/>
        <v>&gt;50%</v>
      </c>
      <c r="I1266" s="14" t="str">
        <f>IF(G1266&lt;0.5,"&lt;50%","&gt;=50%")</f>
        <v>&gt;=50%</v>
      </c>
      <c r="J1266" s="21">
        <v>4.2</v>
      </c>
      <c r="K1266" s="7">
        <v>491</v>
      </c>
      <c r="L1266" s="7">
        <f t="shared" si="78"/>
        <v>1</v>
      </c>
      <c r="M1266" s="6" t="s">
        <v>3142</v>
      </c>
      <c r="N1266" s="6" t="s">
        <v>3143</v>
      </c>
      <c r="O1266" s="6" t="s">
        <v>3144</v>
      </c>
      <c r="P1266" s="6" t="s">
        <v>3145</v>
      </c>
      <c r="Q1266" s="6" t="str">
        <f>IFERROR(LEFT(C1266, FIND("|",C1266)-1),C1266)</f>
        <v>Computers&amp;Accessories</v>
      </c>
      <c r="R1266" s="41">
        <f>E1266*K1266</f>
        <v>490509</v>
      </c>
      <c r="S1266" s="31">
        <f t="shared" si="79"/>
        <v>2062.2000000000003</v>
      </c>
      <c r="T1266" s="6" t="str">
        <f>TRIM(RIGHT(C1266,LEN(C1266)-FIND("@",SUBSTITUTE(C1266,"|","@",LEN(C1266)-LEN(SUBSTITUTE(C1266,"|",""))))))</f>
        <v>MousePads</v>
      </c>
      <c r="U1266" s="33">
        <v>999</v>
      </c>
    </row>
    <row r="1267" spans="1:21">
      <c r="A1267" s="5" t="s">
        <v>5903</v>
      </c>
      <c r="B1267" s="6" t="s">
        <v>5904</v>
      </c>
      <c r="C1267" s="6" t="s">
        <v>5134</v>
      </c>
      <c r="D1267" s="24">
        <v>2699</v>
      </c>
      <c r="E1267" s="36">
        <v>4700</v>
      </c>
      <c r="F1267" s="36" t="str">
        <f t="shared" si="76"/>
        <v>&gt;500</v>
      </c>
      <c r="G1267" s="27">
        <v>0.43</v>
      </c>
      <c r="H1267" s="27" t="str">
        <f t="shared" si="77"/>
        <v>25-50%</v>
      </c>
      <c r="I1267" s="14" t="str">
        <f>IF(G1267&lt;0.5,"&lt;50%","&gt;=50%")</f>
        <v>&lt;50%</v>
      </c>
      <c r="J1267" s="21">
        <v>4.2</v>
      </c>
      <c r="K1267" s="7">
        <v>1296</v>
      </c>
      <c r="L1267" s="7">
        <f t="shared" si="78"/>
        <v>2</v>
      </c>
      <c r="M1267" s="6" t="s">
        <v>5905</v>
      </c>
      <c r="N1267" s="6" t="s">
        <v>5906</v>
      </c>
      <c r="O1267" s="6" t="s">
        <v>5907</v>
      </c>
      <c r="P1267" s="6" t="s">
        <v>5908</v>
      </c>
      <c r="Q1267" s="6" t="str">
        <f>IFERROR(LEFT(C1267, FIND("|",C1267)-1),C1267)</f>
        <v>Home&amp;Kitchen</v>
      </c>
      <c r="R1267" s="41">
        <f>E1267*K1267</f>
        <v>6091200</v>
      </c>
      <c r="S1267" s="31">
        <f t="shared" si="79"/>
        <v>5443.2</v>
      </c>
      <c r="T1267" s="6" t="str">
        <f>TRIM(RIGHT(C1267,LEN(C1267)-FIND("@",SUBSTITUTE(C1267,"|","@",LEN(C1267)-LEN(SUBSTITUTE(C1267,"|",""))))))</f>
        <v>InstantWaterHeaters</v>
      </c>
      <c r="U1267" s="33">
        <v>4700</v>
      </c>
    </row>
    <row r="1268" spans="1:21">
      <c r="A1268" s="5" t="s">
        <v>6926</v>
      </c>
      <c r="B1268" s="6" t="s">
        <v>6927</v>
      </c>
      <c r="C1268" s="6" t="s">
        <v>5113</v>
      </c>
      <c r="D1268" s="24">
        <v>799</v>
      </c>
      <c r="E1268" s="36">
        <v>1699</v>
      </c>
      <c r="F1268" s="36" t="str">
        <f t="shared" si="76"/>
        <v>&gt;500</v>
      </c>
      <c r="G1268" s="27">
        <v>0.53</v>
      </c>
      <c r="H1268" s="27" t="str">
        <f t="shared" si="77"/>
        <v>&gt;50%</v>
      </c>
      <c r="I1268" s="14" t="str">
        <f>IF(G1268&lt;0.5,"&lt;50%","&gt;=50%")</f>
        <v>&gt;=50%</v>
      </c>
      <c r="J1268" s="21">
        <v>4</v>
      </c>
      <c r="K1268" s="7">
        <v>97</v>
      </c>
      <c r="L1268" s="7">
        <f t="shared" si="78"/>
        <v>1</v>
      </c>
      <c r="M1268" s="6" t="s">
        <v>6928</v>
      </c>
      <c r="N1268" s="6" t="s">
        <v>6929</v>
      </c>
      <c r="O1268" s="6" t="s">
        <v>6930</v>
      </c>
      <c r="P1268" s="6" t="s">
        <v>6931</v>
      </c>
      <c r="Q1268" s="6" t="str">
        <f>IFERROR(LEFT(C1268, FIND("|",C1268)-1),C1268)</f>
        <v>Home&amp;Kitchen</v>
      </c>
      <c r="R1268" s="41">
        <f>E1268*K1268</f>
        <v>164803</v>
      </c>
      <c r="S1268" s="31">
        <f t="shared" si="79"/>
        <v>388</v>
      </c>
      <c r="T1268" s="6" t="str">
        <f>TRIM(RIGHT(C1268,LEN(C1268)-FIND("@",SUBSTITUTE(C1268,"|","@",LEN(C1268)-LEN(SUBSTITUTE(C1268,"|",""))))))</f>
        <v>HandBlenders</v>
      </c>
      <c r="U1268" s="33">
        <v>1699</v>
      </c>
    </row>
    <row r="1269" spans="1:21">
      <c r="A1269" s="5" t="s">
        <v>595</v>
      </c>
      <c r="B1269" s="6" t="s">
        <v>596</v>
      </c>
      <c r="C1269" s="6" t="s">
        <v>105</v>
      </c>
      <c r="D1269" s="24">
        <v>37999</v>
      </c>
      <c r="E1269" s="36">
        <v>65000</v>
      </c>
      <c r="F1269" s="36" t="str">
        <f t="shared" si="76"/>
        <v>&gt;500</v>
      </c>
      <c r="G1269" s="27">
        <v>0.42</v>
      </c>
      <c r="H1269" s="27" t="str">
        <f t="shared" si="77"/>
        <v>25-50%</v>
      </c>
      <c r="I1269" s="14" t="str">
        <f>IF(G1269&lt;0.5,"&lt;50%","&gt;=50%")</f>
        <v>&lt;50%</v>
      </c>
      <c r="J1269" s="21">
        <v>4.3</v>
      </c>
      <c r="K1269" s="7">
        <v>3587</v>
      </c>
      <c r="L1269" s="7">
        <f t="shared" si="78"/>
        <v>2</v>
      </c>
      <c r="M1269" s="6" t="s">
        <v>597</v>
      </c>
      <c r="N1269" s="6" t="s">
        <v>598</v>
      </c>
      <c r="O1269" s="6" t="s">
        <v>599</v>
      </c>
      <c r="P1269" s="6" t="s">
        <v>600</v>
      </c>
      <c r="Q1269" s="6" t="str">
        <f>IFERROR(LEFT(C1269, FIND("|",C1269)-1),C1269)</f>
        <v>Electronics</v>
      </c>
      <c r="R1269" s="41">
        <f>E1269*K1269</f>
        <v>233155000</v>
      </c>
      <c r="S1269" s="31">
        <f t="shared" si="79"/>
        <v>15424.099999999999</v>
      </c>
      <c r="T1269" s="6" t="str">
        <f>TRIM(RIGHT(C1269,LEN(C1269)-FIND("@",SUBSTITUTE(C1269,"|","@",LEN(C1269)-LEN(SUBSTITUTE(C1269,"|",""))))))</f>
        <v>SmartTelevisions</v>
      </c>
      <c r="U1269" s="33">
        <v>65000</v>
      </c>
    </row>
    <row r="1270" spans="1:21">
      <c r="A1270" s="5" t="s">
        <v>384</v>
      </c>
      <c r="B1270" s="6" t="s">
        <v>385</v>
      </c>
      <c r="C1270" s="6" t="s">
        <v>310</v>
      </c>
      <c r="D1270" s="24">
        <v>7999</v>
      </c>
      <c r="E1270" s="36">
        <v>14990</v>
      </c>
      <c r="F1270" s="36" t="str">
        <f t="shared" si="76"/>
        <v>&gt;500</v>
      </c>
      <c r="G1270" s="27">
        <v>0.47</v>
      </c>
      <c r="H1270" s="27" t="str">
        <f t="shared" si="77"/>
        <v>25-50%</v>
      </c>
      <c r="I1270" s="14" t="str">
        <f>IF(G1270&lt;0.5,"&lt;50%","&gt;=50%")</f>
        <v>&lt;50%</v>
      </c>
      <c r="J1270" s="21">
        <v>4.3</v>
      </c>
      <c r="K1270" s="7">
        <v>457</v>
      </c>
      <c r="L1270" s="7">
        <f t="shared" si="78"/>
        <v>1</v>
      </c>
      <c r="M1270" s="6" t="s">
        <v>386</v>
      </c>
      <c r="N1270" s="6" t="s">
        <v>387</v>
      </c>
      <c r="O1270" s="6" t="s">
        <v>388</v>
      </c>
      <c r="P1270" s="6" t="s">
        <v>389</v>
      </c>
      <c r="Q1270" s="6" t="str">
        <f>IFERROR(LEFT(C1270, FIND("|",C1270)-1),C1270)</f>
        <v>Electronics</v>
      </c>
      <c r="R1270" s="41">
        <f>E1270*K1270</f>
        <v>6850430</v>
      </c>
      <c r="S1270" s="31">
        <f t="shared" si="79"/>
        <v>1965.1</v>
      </c>
      <c r="T1270" s="6" t="str">
        <f>TRIM(RIGHT(C1270,LEN(C1270)-FIND("@",SUBSTITUTE(C1270,"|","@",LEN(C1270)-LEN(SUBSTITUTE(C1270,"|",""))))))</f>
        <v>StandardTelevisions</v>
      </c>
      <c r="U1270" s="33">
        <v>14990</v>
      </c>
    </row>
    <row r="1271" spans="1:21">
      <c r="A1271" s="5" t="s">
        <v>815</v>
      </c>
      <c r="B1271" s="6" t="s">
        <v>816</v>
      </c>
      <c r="C1271" s="6" t="s">
        <v>105</v>
      </c>
      <c r="D1271" s="24">
        <v>29990</v>
      </c>
      <c r="E1271" s="36">
        <v>65000</v>
      </c>
      <c r="F1271" s="36" t="str">
        <f t="shared" si="76"/>
        <v>&gt;500</v>
      </c>
      <c r="G1271" s="27">
        <v>0.54</v>
      </c>
      <c r="H1271" s="27" t="str">
        <f t="shared" si="77"/>
        <v>&gt;50%</v>
      </c>
      <c r="I1271" s="14" t="str">
        <f>IF(G1271&lt;0.5,"&lt;50%","&gt;=50%")</f>
        <v>&gt;=50%</v>
      </c>
      <c r="J1271" s="21">
        <v>4.0999999999999996</v>
      </c>
      <c r="K1271" s="7">
        <v>211</v>
      </c>
      <c r="L1271" s="7">
        <f t="shared" si="78"/>
        <v>1</v>
      </c>
      <c r="M1271" s="6" t="s">
        <v>817</v>
      </c>
      <c r="N1271" s="6" t="s">
        <v>818</v>
      </c>
      <c r="O1271" s="6" t="s">
        <v>819</v>
      </c>
      <c r="P1271" s="6" t="s">
        <v>820</v>
      </c>
      <c r="Q1271" s="6" t="str">
        <f>IFERROR(LEFT(C1271, FIND("|",C1271)-1),C1271)</f>
        <v>Electronics</v>
      </c>
      <c r="R1271" s="41">
        <f>E1271*K1271</f>
        <v>13715000</v>
      </c>
      <c r="S1271" s="31">
        <f t="shared" si="79"/>
        <v>865.09999999999991</v>
      </c>
      <c r="T1271" s="6" t="str">
        <f>TRIM(RIGHT(C1271,LEN(C1271)-FIND("@",SUBSTITUTE(C1271,"|","@",LEN(C1271)-LEN(SUBSTITUTE(C1271,"|",""))))))</f>
        <v>SmartTelevisions</v>
      </c>
      <c r="U1271" s="33">
        <v>65000</v>
      </c>
    </row>
    <row r="1272" spans="1:21">
      <c r="A1272" s="5" t="s">
        <v>2407</v>
      </c>
      <c r="B1272" s="6" t="s">
        <v>2408</v>
      </c>
      <c r="C1272" s="6" t="s">
        <v>1788</v>
      </c>
      <c r="D1272" s="24">
        <v>13999</v>
      </c>
      <c r="E1272" s="36">
        <v>15999</v>
      </c>
      <c r="F1272" s="36" t="str">
        <f t="shared" si="76"/>
        <v>&gt;500</v>
      </c>
      <c r="G1272" s="27">
        <v>0.13</v>
      </c>
      <c r="H1272" s="27" t="str">
        <f t="shared" si="77"/>
        <v>10-25%</v>
      </c>
      <c r="I1272" s="14" t="str">
        <f>IF(G1272&lt;0.5,"&lt;50%","&gt;=50%")</f>
        <v>&lt;50%</v>
      </c>
      <c r="J1272" s="21">
        <v>3.9</v>
      </c>
      <c r="K1272" s="7">
        <v>2180</v>
      </c>
      <c r="L1272" s="7">
        <f t="shared" si="78"/>
        <v>2</v>
      </c>
      <c r="M1272" s="6" t="s">
        <v>2409</v>
      </c>
      <c r="N1272" s="6" t="s">
        <v>2410</v>
      </c>
      <c r="O1272" s="6" t="s">
        <v>2411</v>
      </c>
      <c r="P1272" s="6" t="s">
        <v>2412</v>
      </c>
      <c r="Q1272" s="6" t="str">
        <f>IFERROR(LEFT(C1272, FIND("|",C1272)-1),C1272)</f>
        <v>Electronics</v>
      </c>
      <c r="R1272" s="41">
        <f>E1272*K1272</f>
        <v>34877820</v>
      </c>
      <c r="S1272" s="31">
        <f t="shared" si="79"/>
        <v>8502</v>
      </c>
      <c r="T1272" s="6" t="str">
        <f>TRIM(RIGHT(C1272,LEN(C1272)-FIND("@",SUBSTITUTE(C1272,"|","@",LEN(C1272)-LEN(SUBSTITUTE(C1272,"|",""))))))</f>
        <v>Smartphones</v>
      </c>
      <c r="U1272" s="33">
        <v>15999</v>
      </c>
    </row>
    <row r="1273" spans="1:21">
      <c r="A1273" s="5" t="s">
        <v>2531</v>
      </c>
      <c r="B1273" s="6" t="s">
        <v>2532</v>
      </c>
      <c r="C1273" s="6" t="s">
        <v>1788</v>
      </c>
      <c r="D1273" s="24">
        <v>13999</v>
      </c>
      <c r="E1273" s="36">
        <v>15999</v>
      </c>
      <c r="F1273" s="36" t="str">
        <f t="shared" si="76"/>
        <v>&gt;500</v>
      </c>
      <c r="G1273" s="27">
        <v>0.13</v>
      </c>
      <c r="H1273" s="27" t="str">
        <f t="shared" si="77"/>
        <v>10-25%</v>
      </c>
      <c r="I1273" s="14" t="str">
        <f>IF(G1273&lt;0.5,"&lt;50%","&gt;=50%")</f>
        <v>&lt;50%</v>
      </c>
      <c r="J1273" s="21">
        <v>3.9</v>
      </c>
      <c r="K1273" s="7">
        <v>2180</v>
      </c>
      <c r="L1273" s="7">
        <f t="shared" si="78"/>
        <v>2</v>
      </c>
      <c r="M1273" s="6" t="s">
        <v>2409</v>
      </c>
      <c r="N1273" s="6" t="s">
        <v>2533</v>
      </c>
      <c r="O1273" s="6" t="s">
        <v>2534</v>
      </c>
      <c r="P1273" s="6" t="s">
        <v>2535</v>
      </c>
      <c r="Q1273" s="6" t="str">
        <f>IFERROR(LEFT(C1273, FIND("|",C1273)-1),C1273)</f>
        <v>Electronics</v>
      </c>
      <c r="R1273" s="41">
        <f>E1273*K1273</f>
        <v>34877820</v>
      </c>
      <c r="S1273" s="31">
        <f t="shared" si="79"/>
        <v>8502</v>
      </c>
      <c r="T1273" s="6" t="str">
        <f>TRIM(RIGHT(C1273,LEN(C1273)-FIND("@",SUBSTITUTE(C1273,"|","@",LEN(C1273)-LEN(SUBSTITUTE(C1273,"|",""))))))</f>
        <v>Smartphones</v>
      </c>
      <c r="U1273" s="33">
        <v>15999</v>
      </c>
    </row>
    <row r="1274" spans="1:21">
      <c r="A1274" s="5" t="s">
        <v>7639</v>
      </c>
      <c r="B1274" s="6" t="s">
        <v>7640</v>
      </c>
      <c r="C1274" s="6" t="s">
        <v>5692</v>
      </c>
      <c r="D1274" s="24">
        <v>199</v>
      </c>
      <c r="E1274" s="36">
        <v>699</v>
      </c>
      <c r="F1274" s="36" t="str">
        <f t="shared" si="76"/>
        <v>&gt;500</v>
      </c>
      <c r="G1274" s="27">
        <v>0.72</v>
      </c>
      <c r="H1274" s="27" t="str">
        <f t="shared" si="77"/>
        <v>&gt;50%</v>
      </c>
      <c r="I1274" s="14" t="str">
        <f>IF(G1274&lt;0.5,"&lt;50%","&gt;=50%")</f>
        <v>&gt;=50%</v>
      </c>
      <c r="J1274" s="21">
        <v>2.9</v>
      </c>
      <c r="K1274" s="7">
        <v>159</v>
      </c>
      <c r="L1274" s="7">
        <f t="shared" si="78"/>
        <v>1</v>
      </c>
      <c r="M1274" s="6" t="s">
        <v>7641</v>
      </c>
      <c r="N1274" s="6" t="s">
        <v>7642</v>
      </c>
      <c r="O1274" s="6" t="s">
        <v>7643</v>
      </c>
      <c r="P1274" s="6" t="s">
        <v>7644</v>
      </c>
      <c r="Q1274" s="6" t="str">
        <f>IFERROR(LEFT(C1274, FIND("|",C1274)-1),C1274)</f>
        <v>Home&amp;Kitchen</v>
      </c>
      <c r="R1274" s="41">
        <f>E1274*K1274</f>
        <v>111141</v>
      </c>
      <c r="S1274" s="31">
        <f t="shared" si="79"/>
        <v>461.09999999999997</v>
      </c>
      <c r="T1274" s="6" t="str">
        <f>TRIM(RIGHT(C1274,LEN(C1274)-FIND("@",SUBSTITUTE(C1274,"|","@",LEN(C1274)-LEN(SUBSTITUTE(C1274,"|",""))))))</f>
        <v>WaterPurifierAccessories</v>
      </c>
      <c r="U1274" s="33">
        <v>699</v>
      </c>
    </row>
    <row r="1275" spans="1:21">
      <c r="A1275" s="5" t="s">
        <v>1539</v>
      </c>
      <c r="B1275" s="6" t="s">
        <v>1540</v>
      </c>
      <c r="C1275" s="6" t="s">
        <v>81</v>
      </c>
      <c r="D1275" s="24">
        <v>599</v>
      </c>
      <c r="E1275" s="36">
        <v>1999</v>
      </c>
      <c r="F1275" s="36" t="str">
        <f t="shared" si="76"/>
        <v>&gt;500</v>
      </c>
      <c r="G1275" s="27">
        <v>0.7</v>
      </c>
      <c r="H1275" s="27" t="str">
        <f t="shared" si="77"/>
        <v>&gt;50%</v>
      </c>
      <c r="I1275" s="14" t="str">
        <f>IF(G1275&lt;0.5,"&lt;50%","&gt;=50%")</f>
        <v>&gt;=50%</v>
      </c>
      <c r="J1275" s="21">
        <v>4.2</v>
      </c>
      <c r="K1275" s="7">
        <v>47</v>
      </c>
      <c r="L1275" s="7">
        <f t="shared" si="78"/>
        <v>1</v>
      </c>
      <c r="M1275" s="6" t="s">
        <v>1541</v>
      </c>
      <c r="N1275" s="6" t="s">
        <v>1542</v>
      </c>
      <c r="O1275" s="6" t="s">
        <v>1543</v>
      </c>
      <c r="P1275" s="6" t="s">
        <v>1544</v>
      </c>
      <c r="Q1275" s="6" t="str">
        <f>IFERROR(LEFT(C1275, FIND("|",C1275)-1),C1275)</f>
        <v>Electronics</v>
      </c>
      <c r="R1275" s="41">
        <f>E1275*K1275</f>
        <v>93953</v>
      </c>
      <c r="S1275" s="31">
        <f t="shared" si="79"/>
        <v>197.4</v>
      </c>
      <c r="T1275" s="6" t="str">
        <f>TRIM(RIGHT(C1275,LEN(C1275)-FIND("@",SUBSTITUTE(C1275,"|","@",LEN(C1275)-LEN(SUBSTITUTE(C1275,"|",""))))))</f>
        <v>HDMICables</v>
      </c>
      <c r="U1275" s="33">
        <v>1999</v>
      </c>
    </row>
    <row r="1276" spans="1:21">
      <c r="A1276" s="5" t="s">
        <v>3569</v>
      </c>
      <c r="B1276" s="6" t="s">
        <v>3570</v>
      </c>
      <c r="C1276" s="6" t="s">
        <v>2862</v>
      </c>
      <c r="D1276" s="24">
        <v>289</v>
      </c>
      <c r="E1276" s="36">
        <v>999</v>
      </c>
      <c r="F1276" s="36" t="str">
        <f t="shared" si="76"/>
        <v>&gt;500</v>
      </c>
      <c r="G1276" s="27">
        <v>0.71</v>
      </c>
      <c r="H1276" s="27" t="str">
        <f t="shared" si="77"/>
        <v>&gt;50%</v>
      </c>
      <c r="I1276" s="14" t="str">
        <f>IF(G1276&lt;0.5,"&lt;50%","&gt;=50%")</f>
        <v>&gt;=50%</v>
      </c>
      <c r="J1276" s="21">
        <v>4.0999999999999996</v>
      </c>
      <c r="K1276" s="7">
        <v>401</v>
      </c>
      <c r="L1276" s="7">
        <f t="shared" si="78"/>
        <v>1</v>
      </c>
      <c r="M1276" s="6" t="s">
        <v>3571</v>
      </c>
      <c r="N1276" s="6" t="s">
        <v>3572</v>
      </c>
      <c r="O1276" s="6" t="s">
        <v>3573</v>
      </c>
      <c r="P1276" s="6" t="s">
        <v>3574</v>
      </c>
      <c r="Q1276" s="6" t="str">
        <f>IFERROR(LEFT(C1276, FIND("|",C1276)-1),C1276)</f>
        <v>Computers&amp;Accessories</v>
      </c>
      <c r="R1276" s="41">
        <f>E1276*K1276</f>
        <v>400599</v>
      </c>
      <c r="S1276" s="31">
        <f t="shared" si="79"/>
        <v>1644.1</v>
      </c>
      <c r="T1276" s="6" t="str">
        <f>TRIM(RIGHT(C1276,LEN(C1276)-FIND("@",SUBSTITUTE(C1276,"|","@",LEN(C1276)-LEN(SUBSTITUTE(C1276,"|",""))))))</f>
        <v>GraphicTablets</v>
      </c>
      <c r="U1276" s="33">
        <v>999</v>
      </c>
    </row>
    <row r="1277" spans="1:21">
      <c r="A1277" s="5" t="s">
        <v>1804</v>
      </c>
      <c r="B1277" s="6" t="s">
        <v>1805</v>
      </c>
      <c r="C1277" s="6" t="s">
        <v>1788</v>
      </c>
      <c r="D1277" s="24">
        <v>6499</v>
      </c>
      <c r="E1277" s="36">
        <v>8999</v>
      </c>
      <c r="F1277" s="36" t="str">
        <f t="shared" si="76"/>
        <v>&gt;500</v>
      </c>
      <c r="G1277" s="27">
        <v>0.28000000000000003</v>
      </c>
      <c r="H1277" s="27" t="str">
        <f t="shared" si="77"/>
        <v>25-50%</v>
      </c>
      <c r="I1277" s="14" t="str">
        <f>IF(G1277&lt;0.5,"&lt;50%","&gt;=50%")</f>
        <v>&lt;50%</v>
      </c>
      <c r="J1277" s="21">
        <v>4</v>
      </c>
      <c r="K1277" s="7">
        <v>7807</v>
      </c>
      <c r="L1277" s="7">
        <f t="shared" si="78"/>
        <v>2</v>
      </c>
      <c r="M1277" s="6" t="s">
        <v>1789</v>
      </c>
      <c r="N1277" s="6" t="s">
        <v>1790</v>
      </c>
      <c r="O1277" s="6" t="s">
        <v>1791</v>
      </c>
      <c r="P1277" s="6" t="s">
        <v>1792</v>
      </c>
      <c r="Q1277" s="6" t="str">
        <f>IFERROR(LEFT(C1277, FIND("|",C1277)-1),C1277)</f>
        <v>Electronics</v>
      </c>
      <c r="R1277" s="41">
        <f>E1277*K1277</f>
        <v>70255193</v>
      </c>
      <c r="S1277" s="31">
        <f t="shared" si="79"/>
        <v>31228</v>
      </c>
      <c r="T1277" s="6" t="str">
        <f>TRIM(RIGHT(C1277,LEN(C1277)-FIND("@",SUBSTITUTE(C1277,"|","@",LEN(C1277)-LEN(SUBSTITUTE(C1277,"|",""))))))</f>
        <v>Smartphones</v>
      </c>
      <c r="U1277" s="33">
        <v>8999</v>
      </c>
    </row>
    <row r="1278" spans="1:21">
      <c r="A1278" s="5" t="s">
        <v>1786</v>
      </c>
      <c r="B1278" s="6" t="s">
        <v>1787</v>
      </c>
      <c r="C1278" s="6" t="s">
        <v>1788</v>
      </c>
      <c r="D1278" s="24">
        <v>6499</v>
      </c>
      <c r="E1278" s="36">
        <v>8999</v>
      </c>
      <c r="F1278" s="36" t="str">
        <f t="shared" si="76"/>
        <v>&gt;500</v>
      </c>
      <c r="G1278" s="27">
        <v>0.28000000000000003</v>
      </c>
      <c r="H1278" s="27" t="str">
        <f t="shared" si="77"/>
        <v>25-50%</v>
      </c>
      <c r="I1278" s="14" t="str">
        <f>IF(G1278&lt;0.5,"&lt;50%","&gt;=50%")</f>
        <v>&lt;50%</v>
      </c>
      <c r="J1278" s="21">
        <v>4</v>
      </c>
      <c r="K1278" s="7">
        <v>7807</v>
      </c>
      <c r="L1278" s="7">
        <f t="shared" si="78"/>
        <v>2</v>
      </c>
      <c r="M1278" s="6" t="s">
        <v>1789</v>
      </c>
      <c r="N1278" s="6" t="s">
        <v>1790</v>
      </c>
      <c r="O1278" s="6" t="s">
        <v>1791</v>
      </c>
      <c r="P1278" s="6" t="s">
        <v>1792</v>
      </c>
      <c r="Q1278" s="6" t="str">
        <f>IFERROR(LEFT(C1278, FIND("|",C1278)-1),C1278)</f>
        <v>Electronics</v>
      </c>
      <c r="R1278" s="41">
        <f>E1278*K1278</f>
        <v>70255193</v>
      </c>
      <c r="S1278" s="31">
        <f t="shared" si="79"/>
        <v>31228</v>
      </c>
      <c r="T1278" s="6" t="str">
        <f>TRIM(RIGHT(C1278,LEN(C1278)-FIND("@",SUBSTITUTE(C1278,"|","@",LEN(C1278)-LEN(SUBSTITUTE(C1278,"|",""))))))</f>
        <v>Smartphones</v>
      </c>
      <c r="U1278" s="33">
        <v>8999</v>
      </c>
    </row>
    <row r="1279" spans="1:21">
      <c r="A1279" s="5" t="s">
        <v>1802</v>
      </c>
      <c r="B1279" s="6" t="s">
        <v>1803</v>
      </c>
      <c r="C1279" s="6" t="s">
        <v>1788</v>
      </c>
      <c r="D1279" s="24">
        <v>6499</v>
      </c>
      <c r="E1279" s="36">
        <v>8999</v>
      </c>
      <c r="F1279" s="36" t="str">
        <f t="shared" si="76"/>
        <v>&gt;500</v>
      </c>
      <c r="G1279" s="27">
        <v>0.28000000000000003</v>
      </c>
      <c r="H1279" s="27" t="str">
        <f t="shared" si="77"/>
        <v>25-50%</v>
      </c>
      <c r="I1279" s="14" t="str">
        <f>IF(G1279&lt;0.5,"&lt;50%","&gt;=50%")</f>
        <v>&lt;50%</v>
      </c>
      <c r="J1279" s="21">
        <v>4</v>
      </c>
      <c r="K1279" s="7">
        <v>7807</v>
      </c>
      <c r="L1279" s="7">
        <f t="shared" si="78"/>
        <v>2</v>
      </c>
      <c r="M1279" s="6" t="s">
        <v>1789</v>
      </c>
      <c r="N1279" s="6" t="s">
        <v>1790</v>
      </c>
      <c r="O1279" s="6" t="s">
        <v>1791</v>
      </c>
      <c r="P1279" s="6" t="s">
        <v>1792</v>
      </c>
      <c r="Q1279" s="6" t="str">
        <f>IFERROR(LEFT(C1279, FIND("|",C1279)-1),C1279)</f>
        <v>Electronics</v>
      </c>
      <c r="R1279" s="41">
        <f>E1279*K1279</f>
        <v>70255193</v>
      </c>
      <c r="S1279" s="31">
        <f t="shared" si="79"/>
        <v>31228</v>
      </c>
      <c r="T1279" s="6" t="str">
        <f>TRIM(RIGHT(C1279,LEN(C1279)-FIND("@",SUBSTITUTE(C1279,"|","@",LEN(C1279)-LEN(SUBSTITUTE(C1279,"|",""))))))</f>
        <v>Smartphones</v>
      </c>
      <c r="U1279" s="33">
        <v>8999</v>
      </c>
    </row>
    <row r="1280" spans="1:21">
      <c r="A1280" s="5" t="s">
        <v>2653</v>
      </c>
      <c r="B1280" s="6" t="s">
        <v>2654</v>
      </c>
      <c r="C1280" s="6" t="s">
        <v>1762</v>
      </c>
      <c r="D1280" s="24">
        <v>281</v>
      </c>
      <c r="E1280" s="36">
        <v>1999</v>
      </c>
      <c r="F1280" s="36" t="str">
        <f t="shared" si="76"/>
        <v>&gt;500</v>
      </c>
      <c r="G1280" s="27">
        <v>0.86</v>
      </c>
      <c r="H1280" s="27" t="str">
        <f t="shared" si="77"/>
        <v>&gt;50%</v>
      </c>
      <c r="I1280" s="14" t="str">
        <f>IF(G1280&lt;0.5,"&lt;50%","&gt;=50%")</f>
        <v>&gt;=50%</v>
      </c>
      <c r="J1280" s="21">
        <v>2.8</v>
      </c>
      <c r="K1280" s="7">
        <v>87</v>
      </c>
      <c r="L1280" s="7">
        <f t="shared" si="78"/>
        <v>1</v>
      </c>
      <c r="M1280" s="6" t="s">
        <v>2655</v>
      </c>
      <c r="N1280" s="6" t="s">
        <v>2656</v>
      </c>
      <c r="O1280" s="6" t="s">
        <v>2657</v>
      </c>
      <c r="P1280" s="6" t="s">
        <v>2658</v>
      </c>
      <c r="Q1280" s="6" t="str">
        <f>IFERROR(LEFT(C1280, FIND("|",C1280)-1),C1280)</f>
        <v>Electronics</v>
      </c>
      <c r="R1280" s="41">
        <f>E1280*K1280</f>
        <v>173913</v>
      </c>
      <c r="S1280" s="31">
        <f t="shared" si="79"/>
        <v>243.6</v>
      </c>
      <c r="T1280" s="6" t="str">
        <f>TRIM(RIGHT(C1280,LEN(C1280)-FIND("@",SUBSTITUTE(C1280,"|","@",LEN(C1280)-LEN(SUBSTITUTE(C1280,"|",""))))))</f>
        <v>SmartWatches</v>
      </c>
      <c r="U1280" s="33">
        <v>1999</v>
      </c>
    </row>
    <row r="1281" spans="1:21">
      <c r="A1281" s="5" t="s">
        <v>2718</v>
      </c>
      <c r="B1281" s="6" t="s">
        <v>2719</v>
      </c>
      <c r="C1281" s="6" t="s">
        <v>2720</v>
      </c>
      <c r="D1281" s="24">
        <v>99</v>
      </c>
      <c r="E1281" s="36">
        <v>999</v>
      </c>
      <c r="F1281" s="36" t="str">
        <f t="shared" si="76"/>
        <v>&gt;500</v>
      </c>
      <c r="G1281" s="27">
        <v>0.9</v>
      </c>
      <c r="H1281" s="27" t="str">
        <f t="shared" si="77"/>
        <v>&gt;50%</v>
      </c>
      <c r="I1281" s="14" t="str">
        <f>IF(G1281&lt;0.5,"&lt;50%","&gt;=50%")</f>
        <v>&gt;=50%</v>
      </c>
      <c r="J1281" s="21">
        <v>4.4000000000000004</v>
      </c>
      <c r="K1281" s="7">
        <v>305</v>
      </c>
      <c r="L1281" s="7">
        <f t="shared" si="78"/>
        <v>1</v>
      </c>
      <c r="M1281" s="6" t="s">
        <v>2721</v>
      </c>
      <c r="N1281" s="6" t="s">
        <v>2722</v>
      </c>
      <c r="O1281" s="6" t="s">
        <v>2723</v>
      </c>
      <c r="P1281" s="6" t="s">
        <v>2724</v>
      </c>
      <c r="Q1281" s="6" t="str">
        <f>IFERROR(LEFT(C1281, FIND("|",C1281)-1),C1281)</f>
        <v>Electronics</v>
      </c>
      <c r="R1281" s="41">
        <f>E1281*K1281</f>
        <v>304695</v>
      </c>
      <c r="S1281" s="31">
        <f t="shared" si="79"/>
        <v>1342</v>
      </c>
      <c r="T1281" s="6" t="str">
        <f>TRIM(RIGHT(C1281,LEN(C1281)-FIND("@",SUBSTITUTE(C1281,"|","@",LEN(C1281)-LEN(SUBSTITUTE(C1281,"|",""))))))</f>
        <v>PhoneCharms</v>
      </c>
      <c r="U1281" s="33">
        <v>999</v>
      </c>
    </row>
    <row r="1282" spans="1:21">
      <c r="A1282" s="5" t="s">
        <v>7371</v>
      </c>
      <c r="B1282" s="6" t="s">
        <v>7372</v>
      </c>
      <c r="C1282" s="6" t="s">
        <v>5541</v>
      </c>
      <c r="D1282" s="24">
        <v>4899</v>
      </c>
      <c r="E1282" s="36">
        <v>8999</v>
      </c>
      <c r="F1282" s="36" t="str">
        <f t="shared" ref="F1282:F1345" si="80">IF(E1282&lt;200,"&lt;200",IF(E1282&lt;=500,"200-500","&gt;500"))</f>
        <v>&gt;500</v>
      </c>
      <c r="G1282" s="27">
        <v>0.46</v>
      </c>
      <c r="H1282" s="27" t="str">
        <f t="shared" ref="H1282:H1345" si="81">IF(G1282&lt;10%,"10%", IF(G1282&lt;25%,"10-25%", IF(G1282&lt;50%,"25-50%","&gt;50%")))</f>
        <v>25-50%</v>
      </c>
      <c r="I1282" s="14" t="str">
        <f>IF(G1282&lt;0.5,"&lt;50%","&gt;=50%")</f>
        <v>&lt;50%</v>
      </c>
      <c r="J1282" s="21">
        <v>4.0999999999999996</v>
      </c>
      <c r="K1282" s="7">
        <v>297</v>
      </c>
      <c r="L1282" s="7">
        <f t="shared" ref="L1282:L1345" si="82">IF(K1282&lt;1000, 1, 2)</f>
        <v>1</v>
      </c>
      <c r="M1282" s="6" t="s">
        <v>7373</v>
      </c>
      <c r="N1282" s="6" t="s">
        <v>7374</v>
      </c>
      <c r="O1282" s="6" t="s">
        <v>7375</v>
      </c>
      <c r="P1282" s="6" t="s">
        <v>7376</v>
      </c>
      <c r="Q1282" s="6" t="str">
        <f>IFERROR(LEFT(C1282, FIND("|",C1282)-1),C1282)</f>
        <v>Home&amp;Kitchen</v>
      </c>
      <c r="R1282" s="41">
        <f>E1282*K1282</f>
        <v>2672703</v>
      </c>
      <c r="S1282" s="31">
        <f t="shared" ref="S1282:S1350" si="83">J1282*K1282</f>
        <v>1217.6999999999998</v>
      </c>
      <c r="T1282" s="6" t="str">
        <f>TRIM(RIGHT(C1282,LEN(C1282)-FIND("@",SUBSTITUTE(C1282,"|","@",LEN(C1282)-LEN(SUBSTITUTE(C1282,"|",""))))))</f>
        <v>PressureWashers,Steam&amp;WindowCleaners</v>
      </c>
      <c r="U1282" s="33">
        <v>8999</v>
      </c>
    </row>
    <row r="1283" spans="1:21">
      <c r="A1283" s="5" t="s">
        <v>1357</v>
      </c>
      <c r="B1283" s="6" t="s">
        <v>1358</v>
      </c>
      <c r="C1283" s="6" t="s">
        <v>105</v>
      </c>
      <c r="D1283" s="24">
        <v>54990</v>
      </c>
      <c r="E1283" s="36">
        <v>85000</v>
      </c>
      <c r="F1283" s="36" t="str">
        <f t="shared" si="80"/>
        <v>&gt;500</v>
      </c>
      <c r="G1283" s="27">
        <v>0.35</v>
      </c>
      <c r="H1283" s="27" t="str">
        <f t="shared" si="81"/>
        <v>25-50%</v>
      </c>
      <c r="I1283" s="14" t="str">
        <f>IF(G1283&lt;0.5,"&lt;50%","&gt;=50%")</f>
        <v>&lt;50%</v>
      </c>
      <c r="J1283" s="21">
        <v>4.3</v>
      </c>
      <c r="K1283" s="7">
        <v>3587</v>
      </c>
      <c r="L1283" s="7">
        <f t="shared" si="82"/>
        <v>2</v>
      </c>
      <c r="M1283" s="6" t="s">
        <v>597</v>
      </c>
      <c r="N1283" s="6" t="s">
        <v>598</v>
      </c>
      <c r="O1283" s="6" t="s">
        <v>599</v>
      </c>
      <c r="P1283" s="6" t="s">
        <v>600</v>
      </c>
      <c r="Q1283" s="6" t="str">
        <f>IFERROR(LEFT(C1283, FIND("|",C1283)-1),C1283)</f>
        <v>Electronics</v>
      </c>
      <c r="R1283" s="41">
        <f>E1283*K1283</f>
        <v>304895000</v>
      </c>
      <c r="S1283" s="31">
        <f t="shared" si="83"/>
        <v>15424.099999999999</v>
      </c>
      <c r="T1283" s="6" t="str">
        <f>TRIM(RIGHT(C1283,LEN(C1283)-FIND("@",SUBSTITUTE(C1283,"|","@",LEN(C1283)-LEN(SUBSTITUTE(C1283,"|",""))))))</f>
        <v>SmartTelevisions</v>
      </c>
      <c r="U1283" s="33">
        <v>85000</v>
      </c>
    </row>
    <row r="1284" spans="1:21">
      <c r="A1284" s="5" t="s">
        <v>1402</v>
      </c>
      <c r="B1284" s="6" t="s">
        <v>1403</v>
      </c>
      <c r="C1284" s="6" t="s">
        <v>105</v>
      </c>
      <c r="D1284" s="24">
        <v>18999</v>
      </c>
      <c r="E1284" s="36">
        <v>24990</v>
      </c>
      <c r="F1284" s="36" t="str">
        <f t="shared" si="80"/>
        <v>&gt;500</v>
      </c>
      <c r="G1284" s="27">
        <v>0.24</v>
      </c>
      <c r="H1284" s="27" t="str">
        <f t="shared" si="81"/>
        <v>10-25%</v>
      </c>
      <c r="I1284" s="14" t="str">
        <f>IF(G1284&lt;0.5,"&lt;50%","&gt;=50%")</f>
        <v>&lt;50%</v>
      </c>
      <c r="J1284" s="21">
        <v>4.3</v>
      </c>
      <c r="K1284" s="7">
        <v>4702</v>
      </c>
      <c r="L1284" s="7">
        <f t="shared" si="82"/>
        <v>2</v>
      </c>
      <c r="M1284" s="6" t="s">
        <v>1404</v>
      </c>
      <c r="N1284" s="6" t="s">
        <v>152</v>
      </c>
      <c r="O1284" s="6" t="s">
        <v>153</v>
      </c>
      <c r="P1284" s="6" t="s">
        <v>154</v>
      </c>
      <c r="Q1284" s="6" t="str">
        <f>IFERROR(LEFT(C1284, FIND("|",C1284)-1),C1284)</f>
        <v>Electronics</v>
      </c>
      <c r="R1284" s="41">
        <f>E1284*K1284</f>
        <v>117502980</v>
      </c>
      <c r="S1284" s="31">
        <f t="shared" si="83"/>
        <v>20218.599999999999</v>
      </c>
      <c r="T1284" s="6" t="str">
        <f>TRIM(RIGHT(C1284,LEN(C1284)-FIND("@",SUBSTITUTE(C1284,"|","@",LEN(C1284)-LEN(SUBSTITUTE(C1284,"|",""))))))</f>
        <v>SmartTelevisions</v>
      </c>
      <c r="U1284" s="33">
        <v>24990</v>
      </c>
    </row>
    <row r="1285" spans="1:21">
      <c r="A1285" s="5" t="s">
        <v>6489</v>
      </c>
      <c r="B1285" s="6" t="s">
        <v>6490</v>
      </c>
      <c r="C1285" s="6" t="s">
        <v>5134</v>
      </c>
      <c r="D1285" s="24">
        <v>3599</v>
      </c>
      <c r="E1285" s="36">
        <v>7290</v>
      </c>
      <c r="F1285" s="36" t="str">
        <f t="shared" si="80"/>
        <v>&gt;500</v>
      </c>
      <c r="G1285" s="27">
        <v>0.51</v>
      </c>
      <c r="H1285" s="27" t="str">
        <f t="shared" si="81"/>
        <v>&gt;50%</v>
      </c>
      <c r="I1285" s="14" t="str">
        <f>IF(G1285&lt;0.5,"&lt;50%","&gt;=50%")</f>
        <v>&gt;=50%</v>
      </c>
      <c r="J1285" s="21">
        <v>3.9</v>
      </c>
      <c r="K1285" s="7">
        <v>942</v>
      </c>
      <c r="L1285" s="7">
        <f t="shared" si="82"/>
        <v>1</v>
      </c>
      <c r="M1285" s="6" t="s">
        <v>6491</v>
      </c>
      <c r="N1285" s="6" t="s">
        <v>6492</v>
      </c>
      <c r="O1285" s="6" t="s">
        <v>6493</v>
      </c>
      <c r="P1285" s="6" t="s">
        <v>6494</v>
      </c>
      <c r="Q1285" s="6" t="str">
        <f>IFERROR(LEFT(C1285, FIND("|",C1285)-1),C1285)</f>
        <v>Home&amp;Kitchen</v>
      </c>
      <c r="R1285" s="41">
        <f>E1285*K1285</f>
        <v>6867180</v>
      </c>
      <c r="S1285" s="31">
        <f t="shared" si="83"/>
        <v>3673.7999999999997</v>
      </c>
      <c r="T1285" s="6" t="str">
        <f>TRIM(RIGHT(C1285,LEN(C1285)-FIND("@",SUBSTITUTE(C1285,"|","@",LEN(C1285)-LEN(SUBSTITUTE(C1285,"|",""))))))</f>
        <v>InstantWaterHeaters</v>
      </c>
      <c r="U1285" s="33">
        <v>7290</v>
      </c>
    </row>
    <row r="1286" spans="1:21">
      <c r="A1286" s="5" t="s">
        <v>1055</v>
      </c>
      <c r="B1286" s="6" t="s">
        <v>1056</v>
      </c>
      <c r="C1286" s="6" t="s">
        <v>282</v>
      </c>
      <c r="D1286" s="24">
        <v>547</v>
      </c>
      <c r="E1286" s="36">
        <v>2999</v>
      </c>
      <c r="F1286" s="36" t="str">
        <f t="shared" si="80"/>
        <v>&gt;500</v>
      </c>
      <c r="G1286" s="27">
        <v>0.82</v>
      </c>
      <c r="H1286" s="27" t="str">
        <f t="shared" si="81"/>
        <v>&gt;50%</v>
      </c>
      <c r="I1286" s="14" t="str">
        <f>IF(G1286&lt;0.5,"&lt;50%","&gt;=50%")</f>
        <v>&gt;=50%</v>
      </c>
      <c r="J1286" s="21">
        <v>4.3</v>
      </c>
      <c r="K1286" s="7">
        <v>407</v>
      </c>
      <c r="L1286" s="7">
        <f t="shared" si="82"/>
        <v>1</v>
      </c>
      <c r="M1286" s="6" t="s">
        <v>1057</v>
      </c>
      <c r="N1286" s="6" t="s">
        <v>1058</v>
      </c>
      <c r="O1286" s="6" t="s">
        <v>1059</v>
      </c>
      <c r="P1286" s="6" t="s">
        <v>1060</v>
      </c>
      <c r="Q1286" s="6" t="str">
        <f>IFERROR(LEFT(C1286, FIND("|",C1286)-1),C1286)</f>
        <v>Electronics</v>
      </c>
      <c r="R1286" s="41">
        <f>E1286*K1286</f>
        <v>1220593</v>
      </c>
      <c r="S1286" s="31">
        <f t="shared" si="83"/>
        <v>1750.1</v>
      </c>
      <c r="T1286" s="6" t="str">
        <f>TRIM(RIGHT(C1286,LEN(C1286)-FIND("@",SUBSTITUTE(C1286,"|","@",LEN(C1286)-LEN(SUBSTITUTE(C1286,"|",""))))))</f>
        <v>RemoteControls</v>
      </c>
      <c r="U1286" s="33">
        <v>2999</v>
      </c>
    </row>
    <row r="1287" spans="1:21">
      <c r="A1287" s="5" t="s">
        <v>4368</v>
      </c>
      <c r="B1287" s="6" t="s">
        <v>4369</v>
      </c>
      <c r="C1287" s="6" t="s">
        <v>2875</v>
      </c>
      <c r="D1287" s="24">
        <v>499</v>
      </c>
      <c r="E1287" s="36">
        <v>1299</v>
      </c>
      <c r="F1287" s="36" t="str">
        <f t="shared" si="80"/>
        <v>&gt;500</v>
      </c>
      <c r="G1287" s="27">
        <v>0.62</v>
      </c>
      <c r="H1287" s="27" t="str">
        <f t="shared" si="81"/>
        <v>&gt;50%</v>
      </c>
      <c r="I1287" s="14" t="str">
        <f>IF(G1287&lt;0.5,"&lt;50%","&gt;=50%")</f>
        <v>&gt;=50%</v>
      </c>
      <c r="J1287" s="21">
        <v>4.5</v>
      </c>
      <c r="K1287" s="7">
        <v>434</v>
      </c>
      <c r="L1287" s="7">
        <f t="shared" si="82"/>
        <v>1</v>
      </c>
      <c r="M1287" s="6" t="s">
        <v>4370</v>
      </c>
      <c r="N1287" s="6" t="s">
        <v>4371</v>
      </c>
      <c r="O1287" s="6" t="s">
        <v>4372</v>
      </c>
      <c r="P1287" s="6" t="s">
        <v>4373</v>
      </c>
      <c r="Q1287" s="6" t="str">
        <f>IFERROR(LEFT(C1287, FIND("|",C1287)-1),C1287)</f>
        <v>Computers&amp;Accessories</v>
      </c>
      <c r="R1287" s="41">
        <f>E1287*K1287</f>
        <v>563766</v>
      </c>
      <c r="S1287" s="31">
        <f t="shared" si="83"/>
        <v>1953</v>
      </c>
      <c r="T1287" s="6" t="str">
        <f>TRIM(RIGHT(C1287,LEN(C1287)-FIND("@",SUBSTITUTE(C1287,"|","@",LEN(C1287)-LEN(SUBSTITUTE(C1287,"|",""))))))</f>
        <v>Lapdesks</v>
      </c>
      <c r="U1287" s="33">
        <v>1299</v>
      </c>
    </row>
    <row r="1288" spans="1:21">
      <c r="A1288" s="5" t="s">
        <v>6739</v>
      </c>
      <c r="B1288" s="6" t="s">
        <v>6740</v>
      </c>
      <c r="C1288" s="6" t="s">
        <v>5972</v>
      </c>
      <c r="D1288" s="24">
        <v>8499</v>
      </c>
      <c r="E1288" s="36">
        <v>16490</v>
      </c>
      <c r="F1288" s="36" t="str">
        <f t="shared" si="80"/>
        <v>&gt;500</v>
      </c>
      <c r="G1288" s="27">
        <v>0.48</v>
      </c>
      <c r="H1288" s="27" t="str">
        <f t="shared" si="81"/>
        <v>25-50%</v>
      </c>
      <c r="I1288" s="14" t="str">
        <f>IF(G1288&lt;0.5,"&lt;50%","&gt;=50%")</f>
        <v>&lt;50%</v>
      </c>
      <c r="J1288" s="21">
        <v>4.3</v>
      </c>
      <c r="K1288" s="7">
        <v>97</v>
      </c>
      <c r="L1288" s="7">
        <f t="shared" si="82"/>
        <v>1</v>
      </c>
      <c r="M1288" s="6" t="s">
        <v>6741</v>
      </c>
      <c r="N1288" s="6" t="s">
        <v>6742</v>
      </c>
      <c r="O1288" s="6" t="s">
        <v>6743</v>
      </c>
      <c r="P1288" s="6" t="s">
        <v>6744</v>
      </c>
      <c r="Q1288" s="6" t="str">
        <f>IFERROR(LEFT(C1288, FIND("|",C1288)-1),C1288)</f>
        <v>Home&amp;Kitchen</v>
      </c>
      <c r="R1288" s="41">
        <f>E1288*K1288</f>
        <v>1599530</v>
      </c>
      <c r="S1288" s="31">
        <f t="shared" si="83"/>
        <v>417.09999999999997</v>
      </c>
      <c r="T1288" s="6" t="str">
        <f>TRIM(RIGHT(C1288,LEN(C1288)-FIND("@",SUBSTITUTE(C1288,"|","@",LEN(C1288)-LEN(SUBSTITUTE(C1288,"|",""))))))</f>
        <v>WaterFilters&amp;Purifiers</v>
      </c>
      <c r="U1288" s="33">
        <v>16490</v>
      </c>
    </row>
    <row r="1289" spans="1:21">
      <c r="A1289" s="5" t="s">
        <v>454</v>
      </c>
      <c r="B1289" s="6" t="s">
        <v>455</v>
      </c>
      <c r="C1289" s="6" t="s">
        <v>282</v>
      </c>
      <c r="D1289" s="24">
        <v>1434</v>
      </c>
      <c r="E1289" s="36">
        <v>3999</v>
      </c>
      <c r="F1289" s="36" t="str">
        <f t="shared" si="80"/>
        <v>&gt;500</v>
      </c>
      <c r="G1289" s="27">
        <v>0.64</v>
      </c>
      <c r="H1289" s="27" t="str">
        <f t="shared" si="81"/>
        <v>&gt;50%</v>
      </c>
      <c r="I1289" s="14" t="str">
        <f>IF(G1289&lt;0.5,"&lt;50%","&gt;=50%")</f>
        <v>&gt;=50%</v>
      </c>
      <c r="J1289" s="21">
        <v>4</v>
      </c>
      <c r="K1289" s="7">
        <v>32</v>
      </c>
      <c r="L1289" s="7">
        <f t="shared" si="82"/>
        <v>1</v>
      </c>
      <c r="M1289" s="6" t="s">
        <v>456</v>
      </c>
      <c r="N1289" s="6" t="s">
        <v>457</v>
      </c>
      <c r="O1289" s="6" t="s">
        <v>458</v>
      </c>
      <c r="P1289" s="6" t="s">
        <v>459</v>
      </c>
      <c r="Q1289" s="6" t="str">
        <f>IFERROR(LEFT(C1289, FIND("|",C1289)-1),C1289)</f>
        <v>Electronics</v>
      </c>
      <c r="R1289" s="41">
        <f>E1289*K1289</f>
        <v>127968</v>
      </c>
      <c r="S1289" s="31">
        <f t="shared" si="83"/>
        <v>128</v>
      </c>
      <c r="T1289" s="6" t="str">
        <f>TRIM(RIGHT(C1289,LEN(C1289)-FIND("@",SUBSTITUTE(C1289,"|","@",LEN(C1289)-LEN(SUBSTITUTE(C1289,"|",""))))))</f>
        <v>RemoteControls</v>
      </c>
      <c r="U1289" s="33">
        <v>3999</v>
      </c>
    </row>
    <row r="1290" spans="1:21">
      <c r="A1290" s="5" t="s">
        <v>2444</v>
      </c>
      <c r="B1290" s="6" t="s">
        <v>2445</v>
      </c>
      <c r="C1290" s="6" t="s">
        <v>1788</v>
      </c>
      <c r="D1290" s="24">
        <v>12999</v>
      </c>
      <c r="E1290" s="36">
        <v>13499</v>
      </c>
      <c r="F1290" s="36" t="str">
        <f t="shared" si="80"/>
        <v>&gt;500</v>
      </c>
      <c r="G1290" s="27">
        <v>0.04</v>
      </c>
      <c r="H1290" s="27" t="str">
        <f t="shared" si="81"/>
        <v>10%</v>
      </c>
      <c r="I1290" s="14" t="str">
        <f>IF(G1290&lt;0.5,"&lt;50%","&gt;=50%")</f>
        <v>&lt;50%</v>
      </c>
      <c r="J1290" s="21">
        <v>4.0999999999999996</v>
      </c>
      <c r="K1290" s="7">
        <v>56098</v>
      </c>
      <c r="L1290" s="7">
        <f t="shared" si="82"/>
        <v>2</v>
      </c>
      <c r="M1290" s="6" t="s">
        <v>2446</v>
      </c>
      <c r="N1290" s="6" t="s">
        <v>2447</v>
      </c>
      <c r="O1290" s="6" t="s">
        <v>2448</v>
      </c>
      <c r="P1290" s="6" t="s">
        <v>2449</v>
      </c>
      <c r="Q1290" s="6" t="str">
        <f>IFERROR(LEFT(C1290, FIND("|",C1290)-1),C1290)</f>
        <v>Electronics</v>
      </c>
      <c r="R1290" s="41">
        <f>E1290*K1290</f>
        <v>757266902</v>
      </c>
      <c r="S1290" s="31">
        <f t="shared" si="83"/>
        <v>230001.8</v>
      </c>
      <c r="T1290" s="6" t="str">
        <f>TRIM(RIGHT(C1290,LEN(C1290)-FIND("@",SUBSTITUTE(C1290,"|","@",LEN(C1290)-LEN(SUBSTITUTE(C1290,"|",""))))))</f>
        <v>Smartphones</v>
      </c>
      <c r="U1290" s="33">
        <v>13499</v>
      </c>
    </row>
    <row r="1291" spans="1:21">
      <c r="A1291" s="5" t="s">
        <v>2498</v>
      </c>
      <c r="B1291" s="6" t="s">
        <v>2499</v>
      </c>
      <c r="C1291" s="6" t="s">
        <v>1762</v>
      </c>
      <c r="D1291" s="24">
        <v>4999</v>
      </c>
      <c r="E1291" s="36">
        <v>6999</v>
      </c>
      <c r="F1291" s="36" t="str">
        <f t="shared" si="80"/>
        <v>&gt;500</v>
      </c>
      <c r="G1291" s="27">
        <v>0.28999999999999998</v>
      </c>
      <c r="H1291" s="27" t="str">
        <f t="shared" si="81"/>
        <v>25-50%</v>
      </c>
      <c r="I1291" s="14" t="str">
        <f>IF(G1291&lt;0.5,"&lt;50%","&gt;=50%")</f>
        <v>&lt;50%</v>
      </c>
      <c r="J1291" s="21">
        <v>3.8</v>
      </c>
      <c r="K1291" s="7">
        <v>758</v>
      </c>
      <c r="L1291" s="7">
        <f t="shared" si="82"/>
        <v>1</v>
      </c>
      <c r="M1291" s="6" t="s">
        <v>2500</v>
      </c>
      <c r="N1291" s="6" t="s">
        <v>2501</v>
      </c>
      <c r="O1291" s="6" t="s">
        <v>2502</v>
      </c>
      <c r="P1291" s="6" t="s">
        <v>2503</v>
      </c>
      <c r="Q1291" s="6" t="str">
        <f>IFERROR(LEFT(C1291, FIND("|",C1291)-1),C1291)</f>
        <v>Electronics</v>
      </c>
      <c r="R1291" s="41">
        <f>E1291*K1291</f>
        <v>5305242</v>
      </c>
      <c r="S1291" s="31">
        <f t="shared" si="83"/>
        <v>2880.4</v>
      </c>
      <c r="T1291" s="6" t="str">
        <f>TRIM(RIGHT(C1291,LEN(C1291)-FIND("@",SUBSTITUTE(C1291,"|","@",LEN(C1291)-LEN(SUBSTITUTE(C1291,"|",""))))))</f>
        <v>SmartWatches</v>
      </c>
      <c r="U1291" s="33">
        <v>6999</v>
      </c>
    </row>
    <row r="1292" spans="1:21">
      <c r="A1292" s="5" t="s">
        <v>5886</v>
      </c>
      <c r="B1292" s="6" t="s">
        <v>5887</v>
      </c>
      <c r="C1292" s="6" t="s">
        <v>5036</v>
      </c>
      <c r="D1292" s="24">
        <v>899</v>
      </c>
      <c r="E1292" s="36">
        <v>1990</v>
      </c>
      <c r="F1292" s="36" t="str">
        <f t="shared" si="80"/>
        <v>&gt;500</v>
      </c>
      <c r="G1292" s="27">
        <v>0.55000000000000004</v>
      </c>
      <c r="H1292" s="27" t="str">
        <f t="shared" si="81"/>
        <v>&gt;50%</v>
      </c>
      <c r="I1292" s="14" t="str">
        <f>IF(G1292&lt;0.5,"&lt;50%","&gt;=50%")</f>
        <v>&gt;=50%</v>
      </c>
      <c r="J1292" s="21">
        <v>4.0999999999999996</v>
      </c>
      <c r="K1292" s="7">
        <v>185</v>
      </c>
      <c r="L1292" s="7">
        <f t="shared" si="82"/>
        <v>1</v>
      </c>
      <c r="M1292" s="6" t="s">
        <v>5888</v>
      </c>
      <c r="N1292" s="6" t="s">
        <v>5889</v>
      </c>
      <c r="O1292" s="6" t="s">
        <v>5890</v>
      </c>
      <c r="P1292" s="6" t="s">
        <v>5891</v>
      </c>
      <c r="Q1292" s="6" t="str">
        <f>IFERROR(LEFT(C1292, FIND("|",C1292)-1),C1292)</f>
        <v>Home&amp;Kitchen</v>
      </c>
      <c r="R1292" s="41">
        <f>E1292*K1292</f>
        <v>368150</v>
      </c>
      <c r="S1292" s="31">
        <f t="shared" si="83"/>
        <v>758.49999999999989</v>
      </c>
      <c r="T1292" s="6" t="str">
        <f>TRIM(RIGHT(C1292,LEN(C1292)-FIND("@",SUBSTITUTE(C1292,"|","@",LEN(C1292)-LEN(SUBSTITUTE(C1292,"|",""))))))</f>
        <v>FanHeaters</v>
      </c>
      <c r="U1292" s="33">
        <v>1990</v>
      </c>
    </row>
    <row r="1293" spans="1:21">
      <c r="A1293" s="5" t="s">
        <v>1806</v>
      </c>
      <c r="B1293" s="6" t="s">
        <v>1807</v>
      </c>
      <c r="C1293" s="6" t="s">
        <v>1808</v>
      </c>
      <c r="D1293" s="24">
        <v>569</v>
      </c>
      <c r="E1293" s="36">
        <v>1000</v>
      </c>
      <c r="F1293" s="36" t="str">
        <f t="shared" si="80"/>
        <v>&gt;500</v>
      </c>
      <c r="G1293" s="27">
        <v>0.43</v>
      </c>
      <c r="H1293" s="27" t="str">
        <f t="shared" si="81"/>
        <v>25-50%</v>
      </c>
      <c r="I1293" s="14" t="str">
        <f>IF(G1293&lt;0.5,"&lt;50%","&gt;=50%")</f>
        <v>&lt;50%</v>
      </c>
      <c r="J1293" s="21">
        <v>4.4000000000000004</v>
      </c>
      <c r="K1293" s="7">
        <v>67259</v>
      </c>
      <c r="L1293" s="7">
        <f t="shared" si="82"/>
        <v>2</v>
      </c>
      <c r="M1293" s="6" t="s">
        <v>1809</v>
      </c>
      <c r="N1293" s="6" t="s">
        <v>1810</v>
      </c>
      <c r="O1293" s="6" t="s">
        <v>1811</v>
      </c>
      <c r="P1293" s="6" t="s">
        <v>1812</v>
      </c>
      <c r="Q1293" s="6" t="str">
        <f>IFERROR(LEFT(C1293, FIND("|",C1293)-1),C1293)</f>
        <v>Electronics</v>
      </c>
      <c r="R1293" s="41">
        <f>E1293*K1293</f>
        <v>67259000</v>
      </c>
      <c r="S1293" s="31">
        <f t="shared" si="83"/>
        <v>295939.60000000003</v>
      </c>
      <c r="T1293" s="6" t="str">
        <f>TRIM(RIGHT(C1293,LEN(C1293)-FIND("@",SUBSTITUTE(C1293,"|","@",LEN(C1293)-LEN(SUBSTITUTE(C1293,"|",""))))))</f>
        <v>MicroSD</v>
      </c>
      <c r="U1293" s="33">
        <v>1000</v>
      </c>
    </row>
    <row r="1294" spans="1:21">
      <c r="A1294" s="5" t="s">
        <v>4229</v>
      </c>
      <c r="B1294" s="6" t="s">
        <v>4230</v>
      </c>
      <c r="C1294" s="6" t="s">
        <v>4231</v>
      </c>
      <c r="D1294" s="24">
        <v>199</v>
      </c>
      <c r="E1294" s="36">
        <v>999</v>
      </c>
      <c r="F1294" s="36" t="str">
        <f t="shared" si="80"/>
        <v>&gt;500</v>
      </c>
      <c r="G1294" s="27">
        <v>0.8</v>
      </c>
      <c r="H1294" s="27" t="str">
        <f t="shared" si="81"/>
        <v>&gt;50%</v>
      </c>
      <c r="I1294" s="14" t="str">
        <f>IF(G1294&lt;0.5,"&lt;50%","&gt;=50%")</f>
        <v>&gt;=50%</v>
      </c>
      <c r="J1294" s="21">
        <v>4.2</v>
      </c>
      <c r="K1294" s="7">
        <v>362</v>
      </c>
      <c r="L1294" s="7">
        <f t="shared" si="82"/>
        <v>1</v>
      </c>
      <c r="M1294" s="6" t="s">
        <v>4232</v>
      </c>
      <c r="N1294" s="6" t="s">
        <v>4233</v>
      </c>
      <c r="O1294" s="6" t="s">
        <v>4234</v>
      </c>
      <c r="P1294" s="6" t="s">
        <v>4235</v>
      </c>
      <c r="Q1294" s="6" t="str">
        <f>IFERROR(LEFT(C1294, FIND("|",C1294)-1),C1294)</f>
        <v>Computers&amp;Accessories</v>
      </c>
      <c r="R1294" s="41">
        <f>E1294*K1294</f>
        <v>361638</v>
      </c>
      <c r="S1294" s="31">
        <f t="shared" si="83"/>
        <v>1520.4</v>
      </c>
      <c r="T1294" s="6" t="str">
        <f>TRIM(RIGHT(C1294,LEN(C1294)-FIND("@",SUBSTITUTE(C1294,"|","@",LEN(C1294)-LEN(SUBSTITUTE(C1294,"|",""))))))</f>
        <v>InternalHardDrives</v>
      </c>
      <c r="U1294" s="33">
        <v>999</v>
      </c>
    </row>
    <row r="1295" spans="1:21">
      <c r="A1295" s="5" t="s">
        <v>1870</v>
      </c>
      <c r="B1295" s="6" t="s">
        <v>1871</v>
      </c>
      <c r="C1295" s="6" t="s">
        <v>1808</v>
      </c>
      <c r="D1295" s="24">
        <v>959</v>
      </c>
      <c r="E1295" s="36">
        <v>1800</v>
      </c>
      <c r="F1295" s="36" t="str">
        <f t="shared" si="80"/>
        <v>&gt;500</v>
      </c>
      <c r="G1295" s="27">
        <v>0.47</v>
      </c>
      <c r="H1295" s="27" t="str">
        <f t="shared" si="81"/>
        <v>25-50%</v>
      </c>
      <c r="I1295" s="14" t="str">
        <f>IF(G1295&lt;0.5,"&lt;50%","&gt;=50%")</f>
        <v>&lt;50%</v>
      </c>
      <c r="J1295" s="21">
        <v>4.4000000000000004</v>
      </c>
      <c r="K1295" s="7">
        <v>67259</v>
      </c>
      <c r="L1295" s="7">
        <f t="shared" si="82"/>
        <v>2</v>
      </c>
      <c r="M1295" s="6" t="s">
        <v>1809</v>
      </c>
      <c r="N1295" s="6" t="s">
        <v>1810</v>
      </c>
      <c r="O1295" s="6" t="s">
        <v>1811</v>
      </c>
      <c r="P1295" s="6" t="s">
        <v>1812</v>
      </c>
      <c r="Q1295" s="6" t="str">
        <f>IFERROR(LEFT(C1295, FIND("|",C1295)-1),C1295)</f>
        <v>Electronics</v>
      </c>
      <c r="R1295" s="41">
        <f>E1295*K1295</f>
        <v>121066200</v>
      </c>
      <c r="S1295" s="31">
        <f t="shared" si="83"/>
        <v>295939.60000000003</v>
      </c>
      <c r="T1295" s="6" t="str">
        <f>TRIM(RIGHT(C1295,LEN(C1295)-FIND("@",SUBSTITUTE(C1295,"|","@",LEN(C1295)-LEN(SUBSTITUTE(C1295,"|",""))))))</f>
        <v>MicroSD</v>
      </c>
      <c r="U1295" s="33">
        <v>1800</v>
      </c>
    </row>
    <row r="1296" spans="1:21">
      <c r="A1296" s="5" t="s">
        <v>2477</v>
      </c>
      <c r="B1296" s="6" t="s">
        <v>2478</v>
      </c>
      <c r="C1296" s="6" t="s">
        <v>1808</v>
      </c>
      <c r="D1296" s="24">
        <v>1989</v>
      </c>
      <c r="E1296" s="36">
        <v>3500</v>
      </c>
      <c r="F1296" s="36" t="str">
        <f t="shared" si="80"/>
        <v>&gt;500</v>
      </c>
      <c r="G1296" s="27">
        <v>0.43</v>
      </c>
      <c r="H1296" s="27" t="str">
        <f t="shared" si="81"/>
        <v>25-50%</v>
      </c>
      <c r="I1296" s="14" t="str">
        <f>IF(G1296&lt;0.5,"&lt;50%","&gt;=50%")</f>
        <v>&lt;50%</v>
      </c>
      <c r="J1296" s="21">
        <v>4.4000000000000004</v>
      </c>
      <c r="K1296" s="7">
        <v>67260</v>
      </c>
      <c r="L1296" s="7">
        <f t="shared" si="82"/>
        <v>2</v>
      </c>
      <c r="M1296" s="6" t="s">
        <v>2479</v>
      </c>
      <c r="N1296" s="6" t="s">
        <v>1810</v>
      </c>
      <c r="O1296" s="6" t="s">
        <v>1811</v>
      </c>
      <c r="P1296" s="6" t="s">
        <v>1812</v>
      </c>
      <c r="Q1296" s="6" t="str">
        <f>IFERROR(LEFT(C1296, FIND("|",C1296)-1),C1296)</f>
        <v>Electronics</v>
      </c>
      <c r="R1296" s="41">
        <f>E1296*K1296</f>
        <v>235410000</v>
      </c>
      <c r="S1296" s="31">
        <f t="shared" si="83"/>
        <v>295944</v>
      </c>
      <c r="T1296" s="6" t="str">
        <f>TRIM(RIGHT(C1296,LEN(C1296)-FIND("@",SUBSTITUTE(C1296,"|","@",LEN(C1296)-LEN(SUBSTITUTE(C1296,"|",""))))))</f>
        <v>MicroSD</v>
      </c>
      <c r="U1296" s="33">
        <v>3500</v>
      </c>
    </row>
    <row r="1297" spans="1:21">
      <c r="A1297" s="5" t="s">
        <v>7505</v>
      </c>
      <c r="B1297" s="6" t="s">
        <v>7506</v>
      </c>
      <c r="C1297" s="6" t="s">
        <v>5127</v>
      </c>
      <c r="D1297" s="24">
        <v>1199</v>
      </c>
      <c r="E1297" s="36">
        <v>2990</v>
      </c>
      <c r="F1297" s="36" t="str">
        <f t="shared" si="80"/>
        <v>&gt;500</v>
      </c>
      <c r="G1297" s="27">
        <v>0.6</v>
      </c>
      <c r="H1297" s="27" t="str">
        <f t="shared" si="81"/>
        <v>&gt;50%</v>
      </c>
      <c r="I1297" s="14" t="str">
        <f>IF(G1297&lt;0.5,"&lt;50%","&gt;=50%")</f>
        <v>&gt;=50%</v>
      </c>
      <c r="J1297" s="21">
        <v>3.8</v>
      </c>
      <c r="K1297" s="7">
        <v>133</v>
      </c>
      <c r="L1297" s="7">
        <f t="shared" si="82"/>
        <v>1</v>
      </c>
      <c r="M1297" s="6" t="s">
        <v>7507</v>
      </c>
      <c r="N1297" s="6" t="s">
        <v>7508</v>
      </c>
      <c r="O1297" s="6" t="s">
        <v>7509</v>
      </c>
      <c r="P1297" s="6" t="s">
        <v>7510</v>
      </c>
      <c r="Q1297" s="6" t="str">
        <f>IFERROR(LEFT(C1297, FIND("|",C1297)-1),C1297)</f>
        <v>Home&amp;Kitchen</v>
      </c>
      <c r="R1297" s="41">
        <f>E1297*K1297</f>
        <v>397670</v>
      </c>
      <c r="S1297" s="31">
        <f t="shared" si="83"/>
        <v>505.4</v>
      </c>
      <c r="T1297" s="6" t="str">
        <f>TRIM(RIGHT(C1297,LEN(C1297)-FIND("@",SUBSTITUTE(C1297,"|","@",LEN(C1297)-LEN(SUBSTITUTE(C1297,"|",""))))))</f>
        <v>MixerGrinders</v>
      </c>
      <c r="U1297" s="33">
        <v>2990</v>
      </c>
    </row>
    <row r="1298" spans="1:21">
      <c r="A1298" s="5" t="s">
        <v>1951</v>
      </c>
      <c r="B1298" s="6" t="s">
        <v>1761</v>
      </c>
      <c r="C1298" s="6" t="s">
        <v>1762</v>
      </c>
      <c r="D1298" s="24">
        <v>1799</v>
      </c>
      <c r="E1298" s="36">
        <v>19999</v>
      </c>
      <c r="F1298" s="36" t="str">
        <f t="shared" si="80"/>
        <v>&gt;500</v>
      </c>
      <c r="G1298" s="27">
        <v>0.91</v>
      </c>
      <c r="H1298" s="27" t="str">
        <f t="shared" si="81"/>
        <v>&gt;50%</v>
      </c>
      <c r="I1298" s="14" t="str">
        <f>IF(G1298&lt;0.5,"&lt;50%","&gt;=50%")</f>
        <v>&gt;=50%</v>
      </c>
      <c r="J1298" s="21">
        <v>4.2</v>
      </c>
      <c r="K1298" s="7">
        <v>13937</v>
      </c>
      <c r="L1298" s="7">
        <f t="shared" si="82"/>
        <v>2</v>
      </c>
      <c r="M1298" s="6" t="s">
        <v>1952</v>
      </c>
      <c r="N1298" s="6" t="s">
        <v>1764</v>
      </c>
      <c r="O1298" s="6" t="s">
        <v>1765</v>
      </c>
      <c r="P1298" s="6" t="s">
        <v>1766</v>
      </c>
      <c r="Q1298" s="6" t="str">
        <f>IFERROR(LEFT(C1298, FIND("|",C1298)-1),C1298)</f>
        <v>Electronics</v>
      </c>
      <c r="R1298" s="41">
        <f>E1298*K1298</f>
        <v>278726063</v>
      </c>
      <c r="S1298" s="31">
        <f t="shared" si="83"/>
        <v>58535.4</v>
      </c>
      <c r="T1298" s="6" t="str">
        <f>TRIM(RIGHT(C1298,LEN(C1298)-FIND("@",SUBSTITUTE(C1298,"|","@",LEN(C1298)-LEN(SUBSTITUTE(C1298,"|",""))))))</f>
        <v>SmartWatches</v>
      </c>
      <c r="U1298" s="33">
        <v>19999</v>
      </c>
    </row>
    <row r="1299" spans="1:21">
      <c r="A1299" s="5" t="s">
        <v>1924</v>
      </c>
      <c r="B1299" s="6" t="s">
        <v>1761</v>
      </c>
      <c r="C1299" s="6" t="s">
        <v>1762</v>
      </c>
      <c r="D1299" s="24">
        <v>1799</v>
      </c>
      <c r="E1299" s="36">
        <v>19999</v>
      </c>
      <c r="F1299" s="36" t="str">
        <f t="shared" si="80"/>
        <v>&gt;500</v>
      </c>
      <c r="G1299" s="27">
        <v>0.91</v>
      </c>
      <c r="H1299" s="27" t="str">
        <f t="shared" si="81"/>
        <v>&gt;50%</v>
      </c>
      <c r="I1299" s="14" t="str">
        <f>IF(G1299&lt;0.5,"&lt;50%","&gt;=50%")</f>
        <v>&gt;=50%</v>
      </c>
      <c r="J1299" s="21">
        <v>4.2</v>
      </c>
      <c r="K1299" s="7">
        <v>13937</v>
      </c>
      <c r="L1299" s="7">
        <f t="shared" si="82"/>
        <v>2</v>
      </c>
      <c r="M1299" s="6" t="s">
        <v>1925</v>
      </c>
      <c r="N1299" s="6" t="s">
        <v>1764</v>
      </c>
      <c r="O1299" s="6" t="s">
        <v>1765</v>
      </c>
      <c r="P1299" s="6" t="s">
        <v>1766</v>
      </c>
      <c r="Q1299" s="6" t="str">
        <f>IFERROR(LEFT(C1299, FIND("|",C1299)-1),C1299)</f>
        <v>Electronics</v>
      </c>
      <c r="R1299" s="41">
        <f>E1299*K1299</f>
        <v>278726063</v>
      </c>
      <c r="S1299" s="31">
        <f t="shared" si="83"/>
        <v>58535.4</v>
      </c>
      <c r="T1299" s="6" t="str">
        <f>TRIM(RIGHT(C1299,LEN(C1299)-FIND("@",SUBSTITUTE(C1299,"|","@",LEN(C1299)-LEN(SUBSTITUTE(C1299,"|",""))))))</f>
        <v>SmartWatches</v>
      </c>
      <c r="U1299" s="33">
        <v>19999</v>
      </c>
    </row>
    <row r="1300" spans="1:21">
      <c r="A1300" s="5" t="s">
        <v>1977</v>
      </c>
      <c r="B1300" s="6" t="s">
        <v>1761</v>
      </c>
      <c r="C1300" s="6" t="s">
        <v>1762</v>
      </c>
      <c r="D1300" s="24">
        <v>1799</v>
      </c>
      <c r="E1300" s="36">
        <v>19999</v>
      </c>
      <c r="F1300" s="36" t="str">
        <f t="shared" si="80"/>
        <v>&gt;500</v>
      </c>
      <c r="G1300" s="27">
        <v>0.91</v>
      </c>
      <c r="H1300" s="27" t="str">
        <f t="shared" si="81"/>
        <v>&gt;50%</v>
      </c>
      <c r="I1300" s="14" t="str">
        <f>IF(G1300&lt;0.5,"&lt;50%","&gt;=50%")</f>
        <v>&gt;=50%</v>
      </c>
      <c r="J1300" s="21">
        <v>4.2</v>
      </c>
      <c r="K1300" s="7">
        <v>13937</v>
      </c>
      <c r="L1300" s="7">
        <f t="shared" si="82"/>
        <v>2</v>
      </c>
      <c r="M1300" s="6" t="s">
        <v>1763</v>
      </c>
      <c r="N1300" s="6" t="s">
        <v>1764</v>
      </c>
      <c r="O1300" s="6" t="s">
        <v>1765</v>
      </c>
      <c r="P1300" s="6" t="s">
        <v>1766</v>
      </c>
      <c r="Q1300" s="6" t="str">
        <f>IFERROR(LEFT(C1300, FIND("|",C1300)-1),C1300)</f>
        <v>Electronics</v>
      </c>
      <c r="R1300" s="41">
        <f>E1300*K1300</f>
        <v>278726063</v>
      </c>
      <c r="S1300" s="31">
        <f t="shared" si="83"/>
        <v>58535.4</v>
      </c>
      <c r="T1300" s="6" t="str">
        <f>TRIM(RIGHT(C1300,LEN(C1300)-FIND("@",SUBSTITUTE(C1300,"|","@",LEN(C1300)-LEN(SUBSTITUTE(C1300,"|",""))))))</f>
        <v>SmartWatches</v>
      </c>
      <c r="U1300" s="33">
        <v>19999</v>
      </c>
    </row>
    <row r="1301" spans="1:21">
      <c r="A1301" s="5" t="s">
        <v>1941</v>
      </c>
      <c r="B1301" s="6" t="s">
        <v>1761</v>
      </c>
      <c r="C1301" s="6" t="s">
        <v>1762</v>
      </c>
      <c r="D1301" s="24">
        <v>1799</v>
      </c>
      <c r="E1301" s="36">
        <v>19999</v>
      </c>
      <c r="F1301" s="36" t="str">
        <f t="shared" si="80"/>
        <v>&gt;500</v>
      </c>
      <c r="G1301" s="27">
        <v>0.91</v>
      </c>
      <c r="H1301" s="27" t="str">
        <f t="shared" si="81"/>
        <v>&gt;50%</v>
      </c>
      <c r="I1301" s="14" t="str">
        <f>IF(G1301&lt;0.5,"&lt;50%","&gt;=50%")</f>
        <v>&gt;=50%</v>
      </c>
      <c r="J1301" s="21">
        <v>4.2</v>
      </c>
      <c r="K1301" s="7">
        <v>13937</v>
      </c>
      <c r="L1301" s="7">
        <f t="shared" si="82"/>
        <v>2</v>
      </c>
      <c r="M1301" s="6" t="s">
        <v>1925</v>
      </c>
      <c r="N1301" s="6" t="s">
        <v>1764</v>
      </c>
      <c r="O1301" s="6" t="s">
        <v>1765</v>
      </c>
      <c r="P1301" s="6" t="s">
        <v>1766</v>
      </c>
      <c r="Q1301" s="6" t="str">
        <f>IFERROR(LEFT(C1301, FIND("|",C1301)-1),C1301)</f>
        <v>Electronics</v>
      </c>
      <c r="R1301" s="41">
        <f>E1301*K1301</f>
        <v>278726063</v>
      </c>
      <c r="S1301" s="31">
        <f t="shared" si="83"/>
        <v>58535.4</v>
      </c>
      <c r="T1301" s="6" t="str">
        <f>TRIM(RIGHT(C1301,LEN(C1301)-FIND("@",SUBSTITUTE(C1301,"|","@",LEN(C1301)-LEN(SUBSTITUTE(C1301,"|",""))))))</f>
        <v>SmartWatches</v>
      </c>
      <c r="U1301" s="33">
        <v>19999</v>
      </c>
    </row>
    <row r="1302" spans="1:21">
      <c r="A1302" s="5" t="s">
        <v>1760</v>
      </c>
      <c r="B1302" s="6" t="s">
        <v>1761</v>
      </c>
      <c r="C1302" s="6" t="s">
        <v>1762</v>
      </c>
      <c r="D1302" s="24">
        <v>1799</v>
      </c>
      <c r="E1302" s="36">
        <v>19999</v>
      </c>
      <c r="F1302" s="36" t="str">
        <f t="shared" si="80"/>
        <v>&gt;500</v>
      </c>
      <c r="G1302" s="27">
        <v>0.91</v>
      </c>
      <c r="H1302" s="27" t="str">
        <f t="shared" si="81"/>
        <v>&gt;50%</v>
      </c>
      <c r="I1302" s="14" t="str">
        <f>IF(G1302&lt;0.5,"&lt;50%","&gt;=50%")</f>
        <v>&gt;=50%</v>
      </c>
      <c r="J1302" s="21">
        <v>4.2</v>
      </c>
      <c r="K1302" s="7">
        <v>13937</v>
      </c>
      <c r="L1302" s="7">
        <f t="shared" si="82"/>
        <v>2</v>
      </c>
      <c r="M1302" s="6" t="s">
        <v>1763</v>
      </c>
      <c r="N1302" s="6" t="s">
        <v>1764</v>
      </c>
      <c r="O1302" s="6" t="s">
        <v>1765</v>
      </c>
      <c r="P1302" s="6" t="s">
        <v>1766</v>
      </c>
      <c r="Q1302" s="6" t="str">
        <f>IFERROR(LEFT(C1302, FIND("|",C1302)-1),C1302)</f>
        <v>Electronics</v>
      </c>
      <c r="R1302" s="41">
        <f>E1302*K1302</f>
        <v>278726063</v>
      </c>
      <c r="S1302" s="31">
        <f t="shared" si="83"/>
        <v>58535.4</v>
      </c>
      <c r="T1302" s="6" t="str">
        <f>TRIM(RIGHT(C1302,LEN(C1302)-FIND("@",SUBSTITUTE(C1302,"|","@",LEN(C1302)-LEN(SUBSTITUTE(C1302,"|",""))))))</f>
        <v>SmartWatches</v>
      </c>
      <c r="U1302" s="33">
        <v>19999</v>
      </c>
    </row>
    <row r="1303" spans="1:21">
      <c r="A1303" s="5" t="s">
        <v>6392</v>
      </c>
      <c r="B1303" s="6" t="s">
        <v>6393</v>
      </c>
      <c r="C1303" s="6" t="s">
        <v>5113</v>
      </c>
      <c r="D1303" s="24">
        <v>669</v>
      </c>
      <c r="E1303" s="36">
        <v>1499</v>
      </c>
      <c r="F1303" s="36" t="str">
        <f t="shared" si="80"/>
        <v>&gt;500</v>
      </c>
      <c r="G1303" s="27">
        <v>0.55000000000000004</v>
      </c>
      <c r="H1303" s="27" t="str">
        <f t="shared" si="81"/>
        <v>&gt;50%</v>
      </c>
      <c r="I1303" s="14" t="str">
        <f>IF(G1303&lt;0.5,"&lt;50%","&gt;=50%")</f>
        <v>&gt;=50%</v>
      </c>
      <c r="J1303" s="21">
        <v>2.2999999999999998</v>
      </c>
      <c r="K1303" s="7">
        <v>13</v>
      </c>
      <c r="L1303" s="7">
        <f t="shared" si="82"/>
        <v>1</v>
      </c>
      <c r="M1303" s="6" t="s">
        <v>6394</v>
      </c>
      <c r="N1303" s="6" t="s">
        <v>6395</v>
      </c>
      <c r="O1303" s="6" t="s">
        <v>6396</v>
      </c>
      <c r="P1303" s="6" t="s">
        <v>6397</v>
      </c>
      <c r="Q1303" s="6" t="str">
        <f>IFERROR(LEFT(C1303, FIND("|",C1303)-1),C1303)</f>
        <v>Home&amp;Kitchen</v>
      </c>
      <c r="R1303" s="41">
        <f>E1303*K1303</f>
        <v>19487</v>
      </c>
      <c r="S1303" s="31">
        <f t="shared" si="83"/>
        <v>29.9</v>
      </c>
      <c r="T1303" s="6" t="str">
        <f>TRIM(RIGHT(C1303,LEN(C1303)-FIND("@",SUBSTITUTE(C1303,"|","@",LEN(C1303)-LEN(SUBSTITUTE(C1303,"|",""))))))</f>
        <v>HandBlenders</v>
      </c>
      <c r="U1303" s="33">
        <v>1499</v>
      </c>
    </row>
    <row r="1304" spans="1:21">
      <c r="A1304" s="5" t="s">
        <v>315</v>
      </c>
      <c r="B1304" s="6" t="s">
        <v>316</v>
      </c>
      <c r="C1304" s="6" t="s">
        <v>13</v>
      </c>
      <c r="D1304" s="24">
        <v>199</v>
      </c>
      <c r="E1304" s="36">
        <v>349</v>
      </c>
      <c r="F1304" s="36" t="str">
        <f t="shared" si="80"/>
        <v>200-500</v>
      </c>
      <c r="G1304" s="27">
        <v>0.43</v>
      </c>
      <c r="H1304" s="27" t="str">
        <f t="shared" si="81"/>
        <v>25-50%</v>
      </c>
      <c r="I1304" s="14" t="str">
        <f>IF(G1304&lt;0.5,"&lt;50%","&gt;=50%")</f>
        <v>&lt;50%</v>
      </c>
      <c r="J1304" s="21">
        <v>4.0999999999999996</v>
      </c>
      <c r="K1304" s="7">
        <v>314</v>
      </c>
      <c r="L1304" s="7">
        <f t="shared" si="82"/>
        <v>1</v>
      </c>
      <c r="M1304" s="6" t="s">
        <v>317</v>
      </c>
      <c r="N1304" s="6" t="s">
        <v>318</v>
      </c>
      <c r="O1304" s="6" t="s">
        <v>319</v>
      </c>
      <c r="P1304" s="6" t="s">
        <v>320</v>
      </c>
      <c r="Q1304" s="6" t="str">
        <f>IFERROR(LEFT(C1304, FIND("|",C1304)-1),C1304)</f>
        <v>Computers&amp;Accessories</v>
      </c>
      <c r="R1304" s="41">
        <f>E1304*K1304</f>
        <v>109586</v>
      </c>
      <c r="S1304" s="31">
        <f t="shared" si="83"/>
        <v>1287.3999999999999</v>
      </c>
      <c r="T1304" s="6" t="str">
        <f>TRIM(RIGHT(C1304,LEN(C1304)-FIND("@",SUBSTITUTE(C1304,"|","@",LEN(C1304)-LEN(SUBSTITUTE(C1304,"|",""))))))</f>
        <v>USBCables</v>
      </c>
      <c r="U1304" s="33">
        <v>349</v>
      </c>
    </row>
    <row r="1305" spans="1:21">
      <c r="A1305" s="5" t="s">
        <v>4598</v>
      </c>
      <c r="B1305" s="6" t="s">
        <v>4599</v>
      </c>
      <c r="C1305" s="6" t="s">
        <v>3002</v>
      </c>
      <c r="D1305" s="24">
        <v>499</v>
      </c>
      <c r="E1305" s="36">
        <v>775</v>
      </c>
      <c r="F1305" s="36" t="str">
        <f t="shared" si="80"/>
        <v>&gt;500</v>
      </c>
      <c r="G1305" s="27">
        <v>0.36</v>
      </c>
      <c r="H1305" s="27" t="str">
        <f t="shared" si="81"/>
        <v>25-50%</v>
      </c>
      <c r="I1305" s="14" t="str">
        <f>IF(G1305&lt;0.5,"&lt;50%","&gt;=50%")</f>
        <v>&lt;50%</v>
      </c>
      <c r="J1305" s="21">
        <v>4.3</v>
      </c>
      <c r="K1305" s="7">
        <v>74</v>
      </c>
      <c r="L1305" s="7">
        <f t="shared" si="82"/>
        <v>1</v>
      </c>
      <c r="M1305" s="6" t="s">
        <v>4600</v>
      </c>
      <c r="N1305" s="6" t="s">
        <v>4601</v>
      </c>
      <c r="O1305" s="6" t="s">
        <v>4602</v>
      </c>
      <c r="P1305" s="6" t="s">
        <v>4603</v>
      </c>
      <c r="Q1305" s="6" t="str">
        <f>IFERROR(LEFT(C1305, FIND("|",C1305)-1),C1305)</f>
        <v>Computers&amp;Accessories</v>
      </c>
      <c r="R1305" s="41">
        <f>E1305*K1305</f>
        <v>57350</v>
      </c>
      <c r="S1305" s="31">
        <f t="shared" si="83"/>
        <v>318.2</v>
      </c>
      <c r="T1305" s="6" t="str">
        <f>TRIM(RIGHT(C1305,LEN(C1305)-FIND("@",SUBSTITUTE(C1305,"|","@",LEN(C1305)-LEN(SUBSTITUTE(C1305,"|",""))))))</f>
        <v>ExternalHardDisks</v>
      </c>
      <c r="U1305" s="33">
        <v>775</v>
      </c>
    </row>
    <row r="1306" spans="1:21">
      <c r="A1306" s="5" t="s">
        <v>5329</v>
      </c>
      <c r="B1306" s="6" t="s">
        <v>5330</v>
      </c>
      <c r="C1306" s="6" t="s">
        <v>5029</v>
      </c>
      <c r="D1306" s="24">
        <v>1099</v>
      </c>
      <c r="E1306" s="36">
        <v>2400</v>
      </c>
      <c r="F1306" s="36" t="str">
        <f t="shared" si="80"/>
        <v>&gt;500</v>
      </c>
      <c r="G1306" s="27">
        <v>0.54</v>
      </c>
      <c r="H1306" s="27" t="str">
        <f t="shared" si="81"/>
        <v>&gt;50%</v>
      </c>
      <c r="I1306" s="14" t="str">
        <f>IF(G1306&lt;0.5,"&lt;50%","&gt;=50%")</f>
        <v>&gt;=50%</v>
      </c>
      <c r="J1306" s="21">
        <v>3.8</v>
      </c>
      <c r="K1306" s="7">
        <v>4</v>
      </c>
      <c r="L1306" s="7">
        <f t="shared" si="82"/>
        <v>1</v>
      </c>
      <c r="M1306" s="6" t="s">
        <v>5331</v>
      </c>
      <c r="N1306" s="6" t="s">
        <v>5332</v>
      </c>
      <c r="O1306" s="6" t="s">
        <v>5333</v>
      </c>
      <c r="P1306" s="6" t="s">
        <v>5334</v>
      </c>
      <c r="Q1306" s="6" t="str">
        <f>IFERROR(LEFT(C1306, FIND("|",C1306)-1),C1306)</f>
        <v>Home&amp;Kitchen</v>
      </c>
      <c r="R1306" s="41">
        <f>E1306*K1306</f>
        <v>9600</v>
      </c>
      <c r="S1306" s="31">
        <f t="shared" si="83"/>
        <v>15.2</v>
      </c>
      <c r="T1306" s="6" t="str">
        <f>TRIM(RIGHT(C1306,LEN(C1306)-FIND("@",SUBSTITUTE(C1306,"|","@",LEN(C1306)-LEN(SUBSTITUTE(C1306,"|",""))))))</f>
        <v>ElectricHeaters</v>
      </c>
      <c r="U1306" s="33">
        <v>2400</v>
      </c>
    </row>
    <row r="1307" spans="1:21">
      <c r="A1307" s="5" t="s">
        <v>2393</v>
      </c>
      <c r="B1307" s="6" t="s">
        <v>2394</v>
      </c>
      <c r="C1307" s="6" t="s">
        <v>1762</v>
      </c>
      <c r="D1307" s="24">
        <v>4499</v>
      </c>
      <c r="E1307" s="36">
        <v>7999</v>
      </c>
      <c r="F1307" s="36" t="str">
        <f t="shared" si="80"/>
        <v>&gt;500</v>
      </c>
      <c r="G1307" s="27">
        <v>0.44</v>
      </c>
      <c r="H1307" s="27" t="str">
        <f t="shared" si="81"/>
        <v>25-50%</v>
      </c>
      <c r="I1307" s="14" t="str">
        <f>IF(G1307&lt;0.5,"&lt;50%","&gt;=50%")</f>
        <v>&lt;50%</v>
      </c>
      <c r="J1307" s="21">
        <v>3.5</v>
      </c>
      <c r="K1307" s="7">
        <v>37</v>
      </c>
      <c r="L1307" s="7">
        <f t="shared" si="82"/>
        <v>1</v>
      </c>
      <c r="M1307" s="6" t="s">
        <v>2395</v>
      </c>
      <c r="N1307" s="6" t="s">
        <v>2396</v>
      </c>
      <c r="O1307" s="6" t="s">
        <v>2397</v>
      </c>
      <c r="P1307" s="6" t="s">
        <v>2398</v>
      </c>
      <c r="Q1307" s="6" t="str">
        <f>IFERROR(LEFT(C1307, FIND("|",C1307)-1),C1307)</f>
        <v>Electronics</v>
      </c>
      <c r="R1307" s="41">
        <f>E1307*K1307</f>
        <v>295963</v>
      </c>
      <c r="S1307" s="31">
        <f t="shared" si="83"/>
        <v>129.5</v>
      </c>
      <c r="T1307" s="6" t="str">
        <f>TRIM(RIGHT(C1307,LEN(C1307)-FIND("@",SUBSTITUTE(C1307,"|","@",LEN(C1307)-LEN(SUBSTITUTE(C1307,"|",""))))))</f>
        <v>SmartWatches</v>
      </c>
      <c r="U1307" s="33">
        <v>7999</v>
      </c>
    </row>
    <row r="1308" spans="1:21">
      <c r="A1308" s="5" t="s">
        <v>7316</v>
      </c>
      <c r="B1308" s="6" t="s">
        <v>7317</v>
      </c>
      <c r="C1308" s="6" t="s">
        <v>5268</v>
      </c>
      <c r="D1308" s="24">
        <v>499</v>
      </c>
      <c r="E1308" s="36">
        <v>1299</v>
      </c>
      <c r="F1308" s="36" t="str">
        <f t="shared" si="80"/>
        <v>&gt;500</v>
      </c>
      <c r="G1308" s="27">
        <v>0.62</v>
      </c>
      <c r="H1308" s="27" t="str">
        <f t="shared" si="81"/>
        <v>&gt;50%</v>
      </c>
      <c r="I1308" s="14" t="str">
        <f>IF(G1308&lt;0.5,"&lt;50%","&gt;=50%")</f>
        <v>&gt;=50%</v>
      </c>
      <c r="J1308" s="21">
        <v>3.9</v>
      </c>
      <c r="K1308" s="7">
        <v>65</v>
      </c>
      <c r="L1308" s="7">
        <f t="shared" si="82"/>
        <v>1</v>
      </c>
      <c r="M1308" s="6" t="s">
        <v>7318</v>
      </c>
      <c r="N1308" s="6" t="s">
        <v>7319</v>
      </c>
      <c r="O1308" s="6" t="s">
        <v>7320</v>
      </c>
      <c r="P1308" s="6" t="s">
        <v>7321</v>
      </c>
      <c r="Q1308" s="6" t="str">
        <f>IFERROR(LEFT(C1308, FIND("|",C1308)-1),C1308)</f>
        <v>Home&amp;Kitchen</v>
      </c>
      <c r="R1308" s="41">
        <f>E1308*K1308</f>
        <v>84435</v>
      </c>
      <c r="S1308" s="31">
        <f t="shared" si="83"/>
        <v>253.5</v>
      </c>
      <c r="T1308" s="6" t="str">
        <f>TRIM(RIGHT(C1308,LEN(C1308)-FIND("@",SUBSTITUTE(C1308,"|","@",LEN(C1308)-LEN(SUBSTITUTE(C1308,"|",""))))))</f>
        <v>JuicerMixerGrinders</v>
      </c>
      <c r="U1308" s="33">
        <v>1299</v>
      </c>
    </row>
    <row r="1309" spans="1:21">
      <c r="A1309" s="5" t="s">
        <v>4816</v>
      </c>
      <c r="B1309" s="6" t="s">
        <v>4817</v>
      </c>
      <c r="C1309" s="6" t="s">
        <v>2875</v>
      </c>
      <c r="D1309" s="24">
        <v>398</v>
      </c>
      <c r="E1309" s="36">
        <v>1949</v>
      </c>
      <c r="F1309" s="36" t="str">
        <f t="shared" si="80"/>
        <v>&gt;500</v>
      </c>
      <c r="G1309" s="27">
        <v>0.8</v>
      </c>
      <c r="H1309" s="27" t="str">
        <f t="shared" si="81"/>
        <v>&gt;50%</v>
      </c>
      <c r="I1309" s="14" t="str">
        <f>IF(G1309&lt;0.5,"&lt;50%","&gt;=50%")</f>
        <v>&gt;=50%</v>
      </c>
      <c r="J1309" s="21">
        <v>4</v>
      </c>
      <c r="K1309" s="7">
        <v>75</v>
      </c>
      <c r="L1309" s="7">
        <f t="shared" si="82"/>
        <v>1</v>
      </c>
      <c r="M1309" s="6" t="s">
        <v>4818</v>
      </c>
      <c r="N1309" s="6" t="s">
        <v>4819</v>
      </c>
      <c r="O1309" s="6" t="s">
        <v>4820</v>
      </c>
      <c r="P1309" s="6" t="s">
        <v>4821</v>
      </c>
      <c r="Q1309" s="6" t="str">
        <f>IFERROR(LEFT(C1309, FIND("|",C1309)-1),C1309)</f>
        <v>Computers&amp;Accessories</v>
      </c>
      <c r="R1309" s="41">
        <f>E1309*K1309</f>
        <v>146175</v>
      </c>
      <c r="S1309" s="31">
        <f t="shared" si="83"/>
        <v>300</v>
      </c>
      <c r="T1309" s="6" t="str">
        <f>TRIM(RIGHT(C1309,LEN(C1309)-FIND("@",SUBSTITUTE(C1309,"|","@",LEN(C1309)-LEN(SUBSTITUTE(C1309,"|",""))))))</f>
        <v>Lapdesks</v>
      </c>
      <c r="U1309" s="33">
        <v>1949</v>
      </c>
    </row>
    <row r="1310" spans="1:21">
      <c r="A1310" s="5" t="s">
        <v>4362</v>
      </c>
      <c r="B1310" s="6" t="s">
        <v>4363</v>
      </c>
      <c r="C1310" s="6" t="s">
        <v>2995</v>
      </c>
      <c r="D1310" s="24">
        <v>1149</v>
      </c>
      <c r="E1310" s="36">
        <v>1499</v>
      </c>
      <c r="F1310" s="36" t="str">
        <f t="shared" si="80"/>
        <v>&gt;500</v>
      </c>
      <c r="G1310" s="27">
        <v>0.23</v>
      </c>
      <c r="H1310" s="27" t="str">
        <f t="shared" si="81"/>
        <v>10-25%</v>
      </c>
      <c r="I1310" s="14" t="str">
        <f>IF(G1310&lt;0.5,"&lt;50%","&gt;=50%")</f>
        <v>&lt;50%</v>
      </c>
      <c r="J1310" s="21">
        <v>4.0999999999999996</v>
      </c>
      <c r="K1310" s="7">
        <v>10443</v>
      </c>
      <c r="L1310" s="7">
        <f t="shared" si="82"/>
        <v>2</v>
      </c>
      <c r="M1310" s="6" t="s">
        <v>4364</v>
      </c>
      <c r="N1310" s="6" t="s">
        <v>4365</v>
      </c>
      <c r="O1310" s="6" t="s">
        <v>4366</v>
      </c>
      <c r="P1310" s="6" t="s">
        <v>4367</v>
      </c>
      <c r="Q1310" s="6" t="str">
        <f>IFERROR(LEFT(C1310, FIND("|",C1310)-1),C1310)</f>
        <v>Computers&amp;Accessories</v>
      </c>
      <c r="R1310" s="41">
        <f>E1310*K1310</f>
        <v>15654057</v>
      </c>
      <c r="S1310" s="31">
        <f t="shared" si="83"/>
        <v>42816.299999999996</v>
      </c>
      <c r="T1310" s="6" t="str">
        <f>TRIM(RIGHT(C1310,LEN(C1310)-FIND("@",SUBSTITUTE(C1310,"|","@",LEN(C1310)-LEN(SUBSTITUTE(C1310,"|",""))))))</f>
        <v>Keyboard&amp;MouseSets</v>
      </c>
      <c r="U1310" s="33">
        <v>1499</v>
      </c>
    </row>
    <row r="1311" spans="1:21">
      <c r="A1311" s="5" t="s">
        <v>6783</v>
      </c>
      <c r="B1311" s="6" t="s">
        <v>6784</v>
      </c>
      <c r="C1311" s="6" t="s">
        <v>5692</v>
      </c>
      <c r="D1311" s="24">
        <v>193</v>
      </c>
      <c r="E1311" s="36">
        <v>399</v>
      </c>
      <c r="F1311" s="36" t="str">
        <f t="shared" si="80"/>
        <v>200-500</v>
      </c>
      <c r="G1311" s="27">
        <v>0.52</v>
      </c>
      <c r="H1311" s="27" t="str">
        <f t="shared" si="81"/>
        <v>&gt;50%</v>
      </c>
      <c r="I1311" s="14" t="str">
        <f>IF(G1311&lt;0.5,"&lt;50%","&gt;=50%")</f>
        <v>&gt;=50%</v>
      </c>
      <c r="J1311" s="21">
        <v>3.6</v>
      </c>
      <c r="K1311" s="7">
        <v>37</v>
      </c>
      <c r="L1311" s="7">
        <f t="shared" si="82"/>
        <v>1</v>
      </c>
      <c r="M1311" s="6" t="s">
        <v>6785</v>
      </c>
      <c r="N1311" s="6" t="s">
        <v>6786</v>
      </c>
      <c r="O1311" s="6" t="s">
        <v>6787</v>
      </c>
      <c r="P1311" s="6" t="s">
        <v>6788</v>
      </c>
      <c r="Q1311" s="6" t="str">
        <f>IFERROR(LEFT(C1311, FIND("|",C1311)-1),C1311)</f>
        <v>Home&amp;Kitchen</v>
      </c>
      <c r="R1311" s="41">
        <f>E1311*K1311</f>
        <v>14763</v>
      </c>
      <c r="S1311" s="31">
        <f t="shared" si="83"/>
        <v>133.20000000000002</v>
      </c>
      <c r="T1311" s="6" t="str">
        <f>TRIM(RIGHT(C1311,LEN(C1311)-FIND("@",SUBSTITUTE(C1311,"|","@",LEN(C1311)-LEN(SUBSTITUTE(C1311,"|",""))))))</f>
        <v>WaterPurifierAccessories</v>
      </c>
      <c r="U1311" s="33">
        <v>399</v>
      </c>
    </row>
    <row r="1312" spans="1:21">
      <c r="A1312" s="5" t="s">
        <v>661</v>
      </c>
      <c r="B1312" s="6" t="s">
        <v>662</v>
      </c>
      <c r="C1312" s="6" t="s">
        <v>282</v>
      </c>
      <c r="D1312" s="24">
        <v>1499</v>
      </c>
      <c r="E1312" s="36">
        <v>3999</v>
      </c>
      <c r="F1312" s="36" t="str">
        <f t="shared" si="80"/>
        <v>&gt;500</v>
      </c>
      <c r="G1312" s="27">
        <v>0.63</v>
      </c>
      <c r="H1312" s="27" t="str">
        <f t="shared" si="81"/>
        <v>&gt;50%</v>
      </c>
      <c r="I1312" s="14" t="str">
        <f>IF(G1312&lt;0.5,"&lt;50%","&gt;=50%")</f>
        <v>&gt;=50%</v>
      </c>
      <c r="J1312" s="21">
        <v>3.7</v>
      </c>
      <c r="K1312" s="7">
        <v>37</v>
      </c>
      <c r="L1312" s="7">
        <f t="shared" si="82"/>
        <v>1</v>
      </c>
      <c r="M1312" s="6" t="s">
        <v>663</v>
      </c>
      <c r="N1312" s="6" t="s">
        <v>664</v>
      </c>
      <c r="O1312" s="6" t="s">
        <v>665</v>
      </c>
      <c r="P1312" s="6" t="s">
        <v>666</v>
      </c>
      <c r="Q1312" s="6" t="str">
        <f>IFERROR(LEFT(C1312, FIND("|",C1312)-1),C1312)</f>
        <v>Electronics</v>
      </c>
      <c r="R1312" s="41">
        <f>E1312*K1312</f>
        <v>147963</v>
      </c>
      <c r="S1312" s="31">
        <f t="shared" si="83"/>
        <v>136.9</v>
      </c>
      <c r="T1312" s="6" t="str">
        <f>TRIM(RIGHT(C1312,LEN(C1312)-FIND("@",SUBSTITUTE(C1312,"|","@",LEN(C1312)-LEN(SUBSTITUTE(C1312,"|",""))))))</f>
        <v>RemoteControls</v>
      </c>
      <c r="U1312" s="33">
        <v>3999</v>
      </c>
    </row>
    <row r="1313" spans="1:21">
      <c r="A1313" s="5" t="s">
        <v>7437</v>
      </c>
      <c r="B1313" s="6" t="s">
        <v>7438</v>
      </c>
      <c r="C1313" s="6" t="s">
        <v>5972</v>
      </c>
      <c r="D1313" s="24">
        <v>4999</v>
      </c>
      <c r="E1313" s="36">
        <v>24999</v>
      </c>
      <c r="F1313" s="36" t="str">
        <f t="shared" si="80"/>
        <v>&gt;500</v>
      </c>
      <c r="G1313" s="27">
        <v>0.8</v>
      </c>
      <c r="H1313" s="27" t="str">
        <f t="shared" si="81"/>
        <v>&gt;50%</v>
      </c>
      <c r="I1313" s="14" t="str">
        <f>IF(G1313&lt;0.5,"&lt;50%","&gt;=50%")</f>
        <v>&gt;=50%</v>
      </c>
      <c r="J1313" s="21">
        <v>4.5</v>
      </c>
      <c r="K1313" s="7">
        <v>287</v>
      </c>
      <c r="L1313" s="7">
        <f t="shared" si="82"/>
        <v>1</v>
      </c>
      <c r="M1313" s="6" t="s">
        <v>7439</v>
      </c>
      <c r="N1313" s="6" t="s">
        <v>7440</v>
      </c>
      <c r="O1313" s="6" t="s">
        <v>7441</v>
      </c>
      <c r="P1313" s="6" t="s">
        <v>7442</v>
      </c>
      <c r="Q1313" s="6" t="str">
        <f>IFERROR(LEFT(C1313, FIND("|",C1313)-1),C1313)</f>
        <v>Home&amp;Kitchen</v>
      </c>
      <c r="R1313" s="41">
        <f>E1313*K1313</f>
        <v>7174713</v>
      </c>
      <c r="S1313" s="31">
        <f t="shared" si="83"/>
        <v>1291.5</v>
      </c>
      <c r="T1313" s="6" t="str">
        <f>TRIM(RIGHT(C1313,LEN(C1313)-FIND("@",SUBSTITUTE(C1313,"|","@",LEN(C1313)-LEN(SUBSTITUTE(C1313,"|",""))))))</f>
        <v>WaterFilters&amp;Purifiers</v>
      </c>
      <c r="U1313" s="33">
        <v>24999</v>
      </c>
    </row>
    <row r="1314" spans="1:21">
      <c r="A1314" s="5" t="s">
        <v>6667</v>
      </c>
      <c r="B1314" s="6" t="s">
        <v>6668</v>
      </c>
      <c r="C1314" s="6" t="s">
        <v>5972</v>
      </c>
      <c r="D1314" s="24">
        <v>4999</v>
      </c>
      <c r="E1314" s="36">
        <v>24999</v>
      </c>
      <c r="F1314" s="36" t="str">
        <f t="shared" si="80"/>
        <v>&gt;500</v>
      </c>
      <c r="G1314" s="27">
        <v>0.8</v>
      </c>
      <c r="H1314" s="27" t="str">
        <f t="shared" si="81"/>
        <v>&gt;50%</v>
      </c>
      <c r="I1314" s="14" t="str">
        <f>IF(G1314&lt;0.5,"&lt;50%","&gt;=50%")</f>
        <v>&gt;=50%</v>
      </c>
      <c r="J1314" s="21">
        <v>4.5999999999999996</v>
      </c>
      <c r="K1314" s="7">
        <v>124</v>
      </c>
      <c r="L1314" s="7">
        <f t="shared" si="82"/>
        <v>1</v>
      </c>
      <c r="M1314" s="6" t="s">
        <v>6669</v>
      </c>
      <c r="N1314" s="6" t="s">
        <v>6670</v>
      </c>
      <c r="O1314" s="6" t="s">
        <v>6671</v>
      </c>
      <c r="P1314" s="6" t="s">
        <v>6672</v>
      </c>
      <c r="Q1314" s="6" t="str">
        <f>IFERROR(LEFT(C1314, FIND("|",C1314)-1),C1314)</f>
        <v>Home&amp;Kitchen</v>
      </c>
      <c r="R1314" s="41">
        <f>E1314*K1314</f>
        <v>3099876</v>
      </c>
      <c r="S1314" s="31">
        <f t="shared" si="83"/>
        <v>570.4</v>
      </c>
      <c r="T1314" s="6" t="str">
        <f>TRIM(RIGHT(C1314,LEN(C1314)-FIND("@",SUBSTITUTE(C1314,"|","@",LEN(C1314)-LEN(SUBSTITUTE(C1314,"|",""))))))</f>
        <v>WaterFilters&amp;Purifiers</v>
      </c>
      <c r="U1314" s="33">
        <v>24999</v>
      </c>
    </row>
    <row r="1315" spans="1:21">
      <c r="A1315" s="5" t="s">
        <v>7645</v>
      </c>
      <c r="B1315" s="6" t="s">
        <v>7646</v>
      </c>
      <c r="C1315" s="6" t="s">
        <v>7111</v>
      </c>
      <c r="D1315" s="24">
        <v>899</v>
      </c>
      <c r="E1315" s="36">
        <v>1999</v>
      </c>
      <c r="F1315" s="36" t="str">
        <f t="shared" si="80"/>
        <v>&gt;500</v>
      </c>
      <c r="G1315" s="27">
        <v>0.55000000000000004</v>
      </c>
      <c r="H1315" s="27" t="str">
        <f t="shared" si="81"/>
        <v>&gt;50%</v>
      </c>
      <c r="I1315" s="14" t="str">
        <f>IF(G1315&lt;0.5,"&lt;50%","&gt;=50%")</f>
        <v>&gt;=50%</v>
      </c>
      <c r="J1315" s="21">
        <v>4.2</v>
      </c>
      <c r="K1315" s="7">
        <v>39</v>
      </c>
      <c r="L1315" s="7">
        <f t="shared" si="82"/>
        <v>1</v>
      </c>
      <c r="M1315" s="6" t="s">
        <v>7647</v>
      </c>
      <c r="N1315" s="6" t="s">
        <v>7648</v>
      </c>
      <c r="O1315" s="6" t="s">
        <v>7649</v>
      </c>
      <c r="P1315" s="6" t="s">
        <v>7650</v>
      </c>
      <c r="Q1315" s="6" t="str">
        <f>IFERROR(LEFT(C1315, FIND("|",C1315)-1),C1315)</f>
        <v>Home&amp;Kitchen</v>
      </c>
      <c r="R1315" s="41">
        <f>E1315*K1315</f>
        <v>77961</v>
      </c>
      <c r="S1315" s="31">
        <f t="shared" si="83"/>
        <v>163.80000000000001</v>
      </c>
      <c r="T1315" s="6" t="str">
        <f>TRIM(RIGHT(C1315,LEN(C1315)-FIND("@",SUBSTITUTE(C1315,"|","@",LEN(C1315)-LEN(SUBSTITUTE(C1315,"|",""))))))</f>
        <v>WaffleMakers&amp;Irons</v>
      </c>
      <c r="U1315" s="33">
        <v>1999</v>
      </c>
    </row>
    <row r="1316" spans="1:21">
      <c r="A1316" s="5" t="s">
        <v>5254</v>
      </c>
      <c r="B1316" s="6" t="s">
        <v>5255</v>
      </c>
      <c r="C1316" s="6" t="s">
        <v>5043</v>
      </c>
      <c r="D1316" s="24">
        <v>678</v>
      </c>
      <c r="E1316" s="36">
        <v>1499</v>
      </c>
      <c r="F1316" s="36" t="str">
        <f t="shared" si="80"/>
        <v>&gt;500</v>
      </c>
      <c r="G1316" s="27">
        <v>0.55000000000000004</v>
      </c>
      <c r="H1316" s="27" t="str">
        <f t="shared" si="81"/>
        <v>&gt;50%</v>
      </c>
      <c r="I1316" s="14" t="str">
        <f>IF(G1316&lt;0.5,"&lt;50%","&gt;=50%")</f>
        <v>&gt;=50%</v>
      </c>
      <c r="J1316" s="21">
        <v>4.2</v>
      </c>
      <c r="K1316" s="7">
        <v>900</v>
      </c>
      <c r="L1316" s="7">
        <f t="shared" si="82"/>
        <v>1</v>
      </c>
      <c r="M1316" s="6" t="s">
        <v>5256</v>
      </c>
      <c r="N1316" s="6" t="s">
        <v>5257</v>
      </c>
      <c r="O1316" s="6" t="s">
        <v>5258</v>
      </c>
      <c r="P1316" s="6" t="s">
        <v>5259</v>
      </c>
      <c r="Q1316" s="6" t="str">
        <f>IFERROR(LEFT(C1316, FIND("|",C1316)-1),C1316)</f>
        <v>Home&amp;Kitchen</v>
      </c>
      <c r="R1316" s="41">
        <f>E1316*K1316</f>
        <v>1349100</v>
      </c>
      <c r="S1316" s="31">
        <f t="shared" si="83"/>
        <v>3780</v>
      </c>
      <c r="T1316" s="6" t="str">
        <f>TRIM(RIGHT(C1316,LEN(C1316)-FIND("@",SUBSTITUTE(C1316,"|","@",LEN(C1316)-LEN(SUBSTITUTE(C1316,"|",""))))))</f>
        <v>LintShavers</v>
      </c>
      <c r="U1316" s="33">
        <v>1499</v>
      </c>
    </row>
    <row r="1317" spans="1:21">
      <c r="A1317" s="5" t="s">
        <v>7481</v>
      </c>
      <c r="B1317" s="6" t="s">
        <v>7482</v>
      </c>
      <c r="C1317" s="6" t="s">
        <v>5088</v>
      </c>
      <c r="D1317" s="24">
        <v>1601</v>
      </c>
      <c r="E1317" s="36">
        <v>3890</v>
      </c>
      <c r="F1317" s="36" t="str">
        <f t="shared" si="80"/>
        <v>&gt;500</v>
      </c>
      <c r="G1317" s="27">
        <v>0.59</v>
      </c>
      <c r="H1317" s="27" t="str">
        <f t="shared" si="81"/>
        <v>&gt;50%</v>
      </c>
      <c r="I1317" s="14" t="str">
        <f>IF(G1317&lt;0.5,"&lt;50%","&gt;=50%")</f>
        <v>&gt;=50%</v>
      </c>
      <c r="J1317" s="21">
        <v>4.2</v>
      </c>
      <c r="K1317" s="7">
        <v>156</v>
      </c>
      <c r="L1317" s="7">
        <f t="shared" si="82"/>
        <v>1</v>
      </c>
      <c r="M1317" s="6" t="s">
        <v>7483</v>
      </c>
      <c r="N1317" s="6" t="s">
        <v>7484</v>
      </c>
      <c r="O1317" s="6" t="s">
        <v>7485</v>
      </c>
      <c r="P1317" s="6" t="s">
        <v>7486</v>
      </c>
      <c r="Q1317" s="6" t="str">
        <f>IFERROR(LEFT(C1317, FIND("|",C1317)-1),C1317)</f>
        <v>Home&amp;Kitchen</v>
      </c>
      <c r="R1317" s="41">
        <f>E1317*K1317</f>
        <v>606840</v>
      </c>
      <c r="S1317" s="31">
        <f t="shared" si="83"/>
        <v>655.20000000000005</v>
      </c>
      <c r="T1317" s="6" t="str">
        <f>TRIM(RIGHT(C1317,LEN(C1317)-FIND("@",SUBSTITUTE(C1317,"|","@",LEN(C1317)-LEN(SUBSTITUTE(C1317,"|",""))))))</f>
        <v>InductionCooktop</v>
      </c>
      <c r="U1317" s="33">
        <v>3890</v>
      </c>
    </row>
    <row r="1318" spans="1:21">
      <c r="A1318" s="5" t="s">
        <v>7250</v>
      </c>
      <c r="B1318" s="6" t="s">
        <v>7251</v>
      </c>
      <c r="C1318" s="6" t="s">
        <v>5268</v>
      </c>
      <c r="D1318" s="24">
        <v>649</v>
      </c>
      <c r="E1318" s="36">
        <v>999</v>
      </c>
      <c r="F1318" s="36" t="str">
        <f t="shared" si="80"/>
        <v>&gt;500</v>
      </c>
      <c r="G1318" s="27">
        <v>0.35</v>
      </c>
      <c r="H1318" s="27" t="str">
        <f t="shared" si="81"/>
        <v>25-50%</v>
      </c>
      <c r="I1318" s="14" t="str">
        <f>IF(G1318&lt;0.5,"&lt;50%","&gt;=50%")</f>
        <v>&lt;50%</v>
      </c>
      <c r="J1318" s="21">
        <v>3.6</v>
      </c>
      <c r="K1318" s="7">
        <v>4</v>
      </c>
      <c r="L1318" s="7">
        <f t="shared" si="82"/>
        <v>1</v>
      </c>
      <c r="M1318" s="6" t="s">
        <v>7252</v>
      </c>
      <c r="N1318" s="6" t="s">
        <v>7253</v>
      </c>
      <c r="O1318" s="6" t="s">
        <v>7254</v>
      </c>
      <c r="P1318" s="6" t="s">
        <v>7255</v>
      </c>
      <c r="Q1318" s="6" t="str">
        <f>IFERROR(LEFT(C1318, FIND("|",C1318)-1),C1318)</f>
        <v>Home&amp;Kitchen</v>
      </c>
      <c r="R1318" s="41">
        <f>E1318*K1318</f>
        <v>3996</v>
      </c>
      <c r="S1318" s="31">
        <f t="shared" si="83"/>
        <v>14.4</v>
      </c>
      <c r="T1318" s="6" t="str">
        <f>TRIM(RIGHT(C1318,LEN(C1318)-FIND("@",SUBSTITUTE(C1318,"|","@",LEN(C1318)-LEN(SUBSTITUTE(C1318,"|",""))))))</f>
        <v>JuicerMixerGrinders</v>
      </c>
      <c r="U1318" s="33">
        <v>999</v>
      </c>
    </row>
    <row r="1319" spans="1:21">
      <c r="A1319" s="5" t="s">
        <v>6291</v>
      </c>
      <c r="B1319" s="6" t="s">
        <v>6292</v>
      </c>
      <c r="C1319" s="6" t="s">
        <v>5113</v>
      </c>
      <c r="D1319" s="24">
        <v>499</v>
      </c>
      <c r="E1319" s="36">
        <v>1299</v>
      </c>
      <c r="F1319" s="36" t="str">
        <f t="shared" si="80"/>
        <v>&gt;500</v>
      </c>
      <c r="G1319" s="27">
        <v>0.62</v>
      </c>
      <c r="H1319" s="27" t="str">
        <f t="shared" si="81"/>
        <v>&gt;50%</v>
      </c>
      <c r="I1319" s="14" t="str">
        <f>IF(G1319&lt;0.5,"&lt;50%","&gt;=50%")</f>
        <v>&gt;=50%</v>
      </c>
      <c r="J1319" s="21">
        <v>4.7</v>
      </c>
      <c r="K1319" s="7">
        <v>54</v>
      </c>
      <c r="L1319" s="7">
        <f t="shared" si="82"/>
        <v>1</v>
      </c>
      <c r="M1319" s="6" t="s">
        <v>6293</v>
      </c>
      <c r="N1319" s="6" t="s">
        <v>6294</v>
      </c>
      <c r="O1319" s="6" t="s">
        <v>6295</v>
      </c>
      <c r="P1319" s="6" t="s">
        <v>6296</v>
      </c>
      <c r="Q1319" s="6" t="str">
        <f>IFERROR(LEFT(C1319, FIND("|",C1319)-1),C1319)</f>
        <v>Home&amp;Kitchen</v>
      </c>
      <c r="R1319" s="41">
        <f>E1319*K1319</f>
        <v>70146</v>
      </c>
      <c r="S1319" s="31">
        <f t="shared" si="83"/>
        <v>253.8</v>
      </c>
      <c r="T1319" s="6" t="str">
        <f>TRIM(RIGHT(C1319,LEN(C1319)-FIND("@",SUBSTITUTE(C1319,"|","@",LEN(C1319)-LEN(SUBSTITUTE(C1319,"|",""))))))</f>
        <v>HandBlenders</v>
      </c>
      <c r="U1319" s="33">
        <v>1299</v>
      </c>
    </row>
    <row r="1320" spans="1:21">
      <c r="A1320" s="5" t="s">
        <v>1114</v>
      </c>
      <c r="B1320" s="6" t="s">
        <v>1115</v>
      </c>
      <c r="C1320" s="6" t="s">
        <v>847</v>
      </c>
      <c r="D1320" s="24">
        <v>6490</v>
      </c>
      <c r="E1320" s="36">
        <v>9990</v>
      </c>
      <c r="F1320" s="36" t="str">
        <f t="shared" si="80"/>
        <v>&gt;500</v>
      </c>
      <c r="G1320" s="27">
        <v>0.35</v>
      </c>
      <c r="H1320" s="27" t="str">
        <f t="shared" si="81"/>
        <v>25-50%</v>
      </c>
      <c r="I1320" s="14" t="str">
        <f>IF(G1320&lt;0.5,"&lt;50%","&gt;=50%")</f>
        <v>&lt;50%</v>
      </c>
      <c r="J1320" s="21">
        <v>4</v>
      </c>
      <c r="K1320" s="7">
        <v>27</v>
      </c>
      <c r="L1320" s="7">
        <f t="shared" si="82"/>
        <v>1</v>
      </c>
      <c r="M1320" s="6" t="s">
        <v>1116</v>
      </c>
      <c r="N1320" s="6" t="s">
        <v>1117</v>
      </c>
      <c r="O1320" s="6" t="s">
        <v>1118</v>
      </c>
      <c r="P1320" s="6" t="s">
        <v>1119</v>
      </c>
      <c r="Q1320" s="6" t="str">
        <f>IFERROR(LEFT(C1320, FIND("|",C1320)-1),C1320)</f>
        <v>Electronics</v>
      </c>
      <c r="R1320" s="41">
        <f>E1320*K1320</f>
        <v>269730</v>
      </c>
      <c r="S1320" s="31">
        <f t="shared" si="83"/>
        <v>108</v>
      </c>
      <c r="T1320" s="6" t="str">
        <f>TRIM(RIGHT(C1320,LEN(C1320)-FIND("@",SUBSTITUTE(C1320,"|","@",LEN(C1320)-LEN(SUBSTITUTE(C1320,"|",""))))))</f>
        <v>Projectors</v>
      </c>
      <c r="U1320" s="33">
        <v>9990</v>
      </c>
    </row>
    <row r="1321" spans="1:21">
      <c r="A1321" s="5" t="s">
        <v>6272</v>
      </c>
      <c r="B1321" s="6" t="s">
        <v>6273</v>
      </c>
      <c r="C1321" s="6" t="s">
        <v>5113</v>
      </c>
      <c r="D1321" s="24">
        <v>699</v>
      </c>
      <c r="E1321" s="36">
        <v>1599</v>
      </c>
      <c r="F1321" s="36" t="str">
        <f t="shared" si="80"/>
        <v>&gt;500</v>
      </c>
      <c r="G1321" s="27">
        <v>0.56000000000000005</v>
      </c>
      <c r="H1321" s="27" t="str">
        <f t="shared" si="81"/>
        <v>&gt;50%</v>
      </c>
      <c r="I1321" s="14" t="str">
        <f>IF(G1321&lt;0.5,"&lt;50%","&gt;=50%")</f>
        <v>&gt;=50%</v>
      </c>
      <c r="J1321" s="21">
        <v>4.7</v>
      </c>
      <c r="K1321" s="7">
        <v>1729</v>
      </c>
      <c r="L1321" s="7">
        <f t="shared" si="82"/>
        <v>2</v>
      </c>
      <c r="M1321" s="6" t="s">
        <v>6274</v>
      </c>
      <c r="N1321" s="6" t="s">
        <v>6275</v>
      </c>
      <c r="O1321" s="6" t="s">
        <v>6276</v>
      </c>
      <c r="P1321" s="6" t="s">
        <v>6277</v>
      </c>
      <c r="Q1321" s="6" t="str">
        <f>IFERROR(LEFT(C1321, FIND("|",C1321)-1),C1321)</f>
        <v>Home&amp;Kitchen</v>
      </c>
      <c r="R1321" s="41">
        <f>E1321*K1321</f>
        <v>2764671</v>
      </c>
      <c r="S1321" s="31">
        <f t="shared" si="83"/>
        <v>8126.3</v>
      </c>
      <c r="T1321" s="6" t="str">
        <f>TRIM(RIGHT(C1321,LEN(C1321)-FIND("@",SUBSTITUTE(C1321,"|","@",LEN(C1321)-LEN(SUBSTITUTE(C1321,"|",""))))))</f>
        <v>HandBlenders</v>
      </c>
      <c r="U1321" s="33">
        <v>1599</v>
      </c>
    </row>
    <row r="1322" spans="1:21">
      <c r="A1322" s="5" t="s">
        <v>6589</v>
      </c>
      <c r="B1322" s="6" t="s">
        <v>6590</v>
      </c>
      <c r="C1322" s="6" t="s">
        <v>5324</v>
      </c>
      <c r="D1322" s="24">
        <v>699</v>
      </c>
      <c r="E1322" s="36">
        <v>1599</v>
      </c>
      <c r="F1322" s="36" t="str">
        <f t="shared" si="80"/>
        <v>&gt;500</v>
      </c>
      <c r="G1322" s="27">
        <v>0.56000000000000005</v>
      </c>
      <c r="H1322" s="27" t="str">
        <f t="shared" si="81"/>
        <v>&gt;50%</v>
      </c>
      <c r="I1322" s="14" t="str">
        <f>IF(G1322&lt;0.5,"&lt;50%","&gt;=50%")</f>
        <v>&gt;=50%</v>
      </c>
      <c r="J1322" s="21">
        <v>4.7</v>
      </c>
      <c r="K1322" s="7">
        <v>2300</v>
      </c>
      <c r="L1322" s="7">
        <f t="shared" si="82"/>
        <v>2</v>
      </c>
      <c r="M1322" s="6" t="s">
        <v>6591</v>
      </c>
      <c r="N1322" s="6" t="s">
        <v>6592</v>
      </c>
      <c r="O1322" s="6" t="s">
        <v>6593</v>
      </c>
      <c r="P1322" s="6" t="s">
        <v>6594</v>
      </c>
      <c r="Q1322" s="6" t="str">
        <f>IFERROR(LEFT(C1322, FIND("|",C1322)-1),C1322)</f>
        <v>Home&amp;Kitchen</v>
      </c>
      <c r="R1322" s="41">
        <f>E1322*K1322</f>
        <v>3677700</v>
      </c>
      <c r="S1322" s="31">
        <f t="shared" si="83"/>
        <v>10810</v>
      </c>
      <c r="T1322" s="6" t="str">
        <f>TRIM(RIGHT(C1322,LEN(C1322)-FIND("@",SUBSTITUTE(C1322,"|","@",LEN(C1322)-LEN(SUBSTITUTE(C1322,"|",""))))))</f>
        <v>EggBoilers</v>
      </c>
      <c r="U1322" s="33">
        <v>1599</v>
      </c>
    </row>
    <row r="1323" spans="1:21">
      <c r="A1323" s="5" t="s">
        <v>5753</v>
      </c>
      <c r="B1323" s="6" t="s">
        <v>5754</v>
      </c>
      <c r="C1323" s="6" t="s">
        <v>5478</v>
      </c>
      <c r="D1323" s="24">
        <v>199</v>
      </c>
      <c r="E1323" s="36">
        <v>499</v>
      </c>
      <c r="F1323" s="36" t="str">
        <f t="shared" si="80"/>
        <v>200-500</v>
      </c>
      <c r="G1323" s="27">
        <v>0.6</v>
      </c>
      <c r="H1323" s="27" t="str">
        <f t="shared" si="81"/>
        <v>&gt;50%</v>
      </c>
      <c r="I1323" s="14" t="str">
        <f>IF(G1323&lt;0.5,"&lt;50%","&gt;=50%")</f>
        <v>&gt;=50%</v>
      </c>
      <c r="J1323" s="21">
        <v>3.3</v>
      </c>
      <c r="K1323" s="7">
        <v>12</v>
      </c>
      <c r="L1323" s="7">
        <f t="shared" si="82"/>
        <v>1</v>
      </c>
      <c r="M1323" s="6" t="s">
        <v>5755</v>
      </c>
      <c r="N1323" s="6" t="s">
        <v>5756</v>
      </c>
      <c r="O1323" s="6" t="s">
        <v>5757</v>
      </c>
      <c r="P1323" s="6" t="s">
        <v>5758</v>
      </c>
      <c r="Q1323" s="6" t="str">
        <f>IFERROR(LEFT(C1323, FIND("|",C1323)-1),C1323)</f>
        <v>Home&amp;Kitchen</v>
      </c>
      <c r="R1323" s="41">
        <f>E1323*K1323</f>
        <v>5988</v>
      </c>
      <c r="S1323" s="31">
        <f t="shared" si="83"/>
        <v>39.599999999999994</v>
      </c>
      <c r="T1323" s="6" t="str">
        <f>TRIM(RIGHT(C1323,LEN(C1323)-FIND("@",SUBSTITUTE(C1323,"|","@",LEN(C1323)-LEN(SUBSTITUTE(C1323,"|",""))))))</f>
        <v>VacuumSealers</v>
      </c>
      <c r="U1323" s="33">
        <v>499</v>
      </c>
    </row>
    <row r="1324" spans="1:21">
      <c r="A1324" s="5" t="s">
        <v>1872</v>
      </c>
      <c r="B1324" s="6" t="s">
        <v>1873</v>
      </c>
      <c r="C1324" s="6" t="s">
        <v>1788</v>
      </c>
      <c r="D1324" s="24">
        <v>9499</v>
      </c>
      <c r="E1324" s="36">
        <v>11999</v>
      </c>
      <c r="F1324" s="36" t="str">
        <f t="shared" si="80"/>
        <v>&gt;500</v>
      </c>
      <c r="G1324" s="27">
        <v>0.21</v>
      </c>
      <c r="H1324" s="27" t="str">
        <f t="shared" si="81"/>
        <v>10-25%</v>
      </c>
      <c r="I1324" s="14" t="str">
        <f>IF(G1324&lt;0.5,"&lt;50%","&gt;=50%")</f>
        <v>&lt;50%</v>
      </c>
      <c r="J1324" s="21">
        <v>4.2</v>
      </c>
      <c r="K1324" s="7">
        <v>284</v>
      </c>
      <c r="L1324" s="7">
        <f t="shared" si="82"/>
        <v>1</v>
      </c>
      <c r="M1324" s="6" t="s">
        <v>1841</v>
      </c>
      <c r="N1324" s="6" t="s">
        <v>1842</v>
      </c>
      <c r="O1324" s="6" t="s">
        <v>1843</v>
      </c>
      <c r="P1324" s="6" t="s">
        <v>1844</v>
      </c>
      <c r="Q1324" s="6" t="str">
        <f>IFERROR(LEFT(C1324, FIND("|",C1324)-1),C1324)</f>
        <v>Electronics</v>
      </c>
      <c r="R1324" s="41">
        <f>E1324*K1324</f>
        <v>3407716</v>
      </c>
      <c r="S1324" s="31">
        <f t="shared" si="83"/>
        <v>1192.8</v>
      </c>
      <c r="T1324" s="6" t="str">
        <f>TRIM(RIGHT(C1324,LEN(C1324)-FIND("@",SUBSTITUTE(C1324,"|","@",LEN(C1324)-LEN(SUBSTITUTE(C1324,"|",""))))))</f>
        <v>Smartphones</v>
      </c>
      <c r="U1324" s="33">
        <v>11999</v>
      </c>
    </row>
    <row r="1325" spans="1:21">
      <c r="A1325" s="5" t="s">
        <v>1839</v>
      </c>
      <c r="B1325" s="6" t="s">
        <v>1840</v>
      </c>
      <c r="C1325" s="6" t="s">
        <v>1788</v>
      </c>
      <c r="D1325" s="24">
        <v>9499</v>
      </c>
      <c r="E1325" s="36">
        <v>11999</v>
      </c>
      <c r="F1325" s="36" t="str">
        <f t="shared" si="80"/>
        <v>&gt;500</v>
      </c>
      <c r="G1325" s="27">
        <v>0.21</v>
      </c>
      <c r="H1325" s="27" t="str">
        <f t="shared" si="81"/>
        <v>10-25%</v>
      </c>
      <c r="I1325" s="14" t="str">
        <f>IF(G1325&lt;0.5,"&lt;50%","&gt;=50%")</f>
        <v>&lt;50%</v>
      </c>
      <c r="J1325" s="21">
        <v>4.2</v>
      </c>
      <c r="K1325" s="7">
        <v>284</v>
      </c>
      <c r="L1325" s="7">
        <f t="shared" si="82"/>
        <v>1</v>
      </c>
      <c r="M1325" s="6" t="s">
        <v>1841</v>
      </c>
      <c r="N1325" s="6" t="s">
        <v>1842</v>
      </c>
      <c r="O1325" s="6" t="s">
        <v>1843</v>
      </c>
      <c r="P1325" s="6" t="s">
        <v>1844</v>
      </c>
      <c r="Q1325" s="6" t="str">
        <f>IFERROR(LEFT(C1325, FIND("|",C1325)-1),C1325)</f>
        <v>Electronics</v>
      </c>
      <c r="R1325" s="41">
        <f>E1325*K1325</f>
        <v>3407716</v>
      </c>
      <c r="S1325" s="31">
        <f t="shared" si="83"/>
        <v>1192.8</v>
      </c>
      <c r="T1325" s="6" t="str">
        <f>TRIM(RIGHT(C1325,LEN(C1325)-FIND("@",SUBSTITUTE(C1325,"|","@",LEN(C1325)-LEN(SUBSTITUTE(C1325,"|",""))))))</f>
        <v>Smartphones</v>
      </c>
      <c r="U1325" s="33">
        <v>11999</v>
      </c>
    </row>
    <row r="1326" spans="1:21">
      <c r="A1326" s="5" t="s">
        <v>2327</v>
      </c>
      <c r="B1326" s="6" t="s">
        <v>2328</v>
      </c>
      <c r="C1326" s="6" t="s">
        <v>1788</v>
      </c>
      <c r="D1326" s="24">
        <v>10499</v>
      </c>
      <c r="E1326" s="36">
        <v>13499</v>
      </c>
      <c r="F1326" s="36" t="str">
        <f t="shared" si="80"/>
        <v>&gt;500</v>
      </c>
      <c r="G1326" s="27">
        <v>0.22</v>
      </c>
      <c r="H1326" s="27" t="str">
        <f t="shared" si="81"/>
        <v>10-25%</v>
      </c>
      <c r="I1326" s="14" t="str">
        <f>IF(G1326&lt;0.5,"&lt;50%","&gt;=50%")</f>
        <v>&lt;50%</v>
      </c>
      <c r="J1326" s="21">
        <v>4.2</v>
      </c>
      <c r="K1326" s="7">
        <v>284</v>
      </c>
      <c r="L1326" s="7">
        <f t="shared" si="82"/>
        <v>1</v>
      </c>
      <c r="M1326" s="6" t="s">
        <v>1841</v>
      </c>
      <c r="N1326" s="6" t="s">
        <v>1842</v>
      </c>
      <c r="O1326" s="6" t="s">
        <v>1843</v>
      </c>
      <c r="P1326" s="6" t="s">
        <v>1844</v>
      </c>
      <c r="Q1326" s="6" t="str">
        <f>IFERROR(LEFT(C1326, FIND("|",C1326)-1),C1326)</f>
        <v>Electronics</v>
      </c>
      <c r="R1326" s="41">
        <f>E1326*K1326</f>
        <v>3833716</v>
      </c>
      <c r="S1326" s="31">
        <f t="shared" si="83"/>
        <v>1192.8</v>
      </c>
      <c r="T1326" s="6" t="str">
        <f>TRIM(RIGHT(C1326,LEN(C1326)-FIND("@",SUBSTITUTE(C1326,"|","@",LEN(C1326)-LEN(SUBSTITUTE(C1326,"|",""))))))</f>
        <v>Smartphones</v>
      </c>
      <c r="U1326" s="33">
        <v>13499</v>
      </c>
    </row>
    <row r="1327" spans="1:21">
      <c r="A1327" s="5" t="s">
        <v>2665</v>
      </c>
      <c r="B1327" s="6" t="s">
        <v>2666</v>
      </c>
      <c r="C1327" s="6" t="s">
        <v>1762</v>
      </c>
      <c r="D1327" s="24">
        <v>249</v>
      </c>
      <c r="E1327" s="36">
        <v>999</v>
      </c>
      <c r="F1327" s="36" t="str">
        <f t="shared" si="80"/>
        <v>&gt;500</v>
      </c>
      <c r="G1327" s="27">
        <v>0.75</v>
      </c>
      <c r="H1327" s="27" t="str">
        <f t="shared" si="81"/>
        <v>&gt;50%</v>
      </c>
      <c r="I1327" s="14" t="str">
        <f>IF(G1327&lt;0.5,"&lt;50%","&gt;=50%")</f>
        <v>&gt;=50%</v>
      </c>
      <c r="J1327" s="21">
        <v>4.5</v>
      </c>
      <c r="K1327" s="7">
        <v>38</v>
      </c>
      <c r="L1327" s="7">
        <f t="shared" si="82"/>
        <v>1</v>
      </c>
      <c r="M1327" s="6" t="s">
        <v>2667</v>
      </c>
      <c r="N1327" s="6" t="s">
        <v>2668</v>
      </c>
      <c r="O1327" s="6" t="s">
        <v>2669</v>
      </c>
      <c r="P1327" s="6" t="s">
        <v>2670</v>
      </c>
      <c r="Q1327" s="6" t="str">
        <f>IFERROR(LEFT(C1327, FIND("|",C1327)-1),C1327)</f>
        <v>Electronics</v>
      </c>
      <c r="R1327" s="41">
        <f>E1327*K1327</f>
        <v>37962</v>
      </c>
      <c r="S1327" s="31">
        <f t="shared" si="83"/>
        <v>171</v>
      </c>
      <c r="T1327" s="6" t="str">
        <f>TRIM(RIGHT(C1327,LEN(C1327)-FIND("@",SUBSTITUTE(C1327,"|","@",LEN(C1327)-LEN(SUBSTITUTE(C1327,"|",""))))))</f>
        <v>SmartWatches</v>
      </c>
      <c r="U1327" s="33">
        <v>999</v>
      </c>
    </row>
    <row r="1328" spans="1:21">
      <c r="A1328" s="5" t="s">
        <v>5873</v>
      </c>
      <c r="B1328" s="6" t="s">
        <v>5874</v>
      </c>
      <c r="C1328" s="6" t="s">
        <v>5036</v>
      </c>
      <c r="D1328" s="24">
        <v>784</v>
      </c>
      <c r="E1328" s="36">
        <v>1599</v>
      </c>
      <c r="F1328" s="36" t="str">
        <f t="shared" si="80"/>
        <v>&gt;500</v>
      </c>
      <c r="G1328" s="27">
        <v>0.51</v>
      </c>
      <c r="H1328" s="27" t="str">
        <f t="shared" si="81"/>
        <v>&gt;50%</v>
      </c>
      <c r="I1328" s="14" t="str">
        <f>IF(G1328&lt;0.5,"&lt;50%","&gt;=50%")</f>
        <v>&gt;=50%</v>
      </c>
      <c r="J1328" s="21">
        <v>4.5</v>
      </c>
      <c r="K1328" s="7">
        <v>11</v>
      </c>
      <c r="L1328" s="7">
        <f t="shared" si="82"/>
        <v>1</v>
      </c>
      <c r="M1328" s="6" t="s">
        <v>5875</v>
      </c>
      <c r="N1328" s="6" t="s">
        <v>5876</v>
      </c>
      <c r="O1328" s="6" t="s">
        <v>5877</v>
      </c>
      <c r="P1328" s="6" t="s">
        <v>5878</v>
      </c>
      <c r="Q1328" s="6" t="str">
        <f>IFERROR(LEFT(C1328, FIND("|",C1328)-1),C1328)</f>
        <v>Home&amp;Kitchen</v>
      </c>
      <c r="R1328" s="41">
        <f>E1328*K1328</f>
        <v>17589</v>
      </c>
      <c r="S1328" s="31">
        <f t="shared" si="83"/>
        <v>49.5</v>
      </c>
      <c r="T1328" s="6" t="str">
        <f>TRIM(RIGHT(C1328,LEN(C1328)-FIND("@",SUBSTITUTE(C1328,"|","@",LEN(C1328)-LEN(SUBSTITUTE(C1328,"|",""))))))</f>
        <v>FanHeaters</v>
      </c>
      <c r="U1328" s="33">
        <v>1599</v>
      </c>
    </row>
    <row r="1329" spans="1:21">
      <c r="A1329" s="5" t="s">
        <v>2492</v>
      </c>
      <c r="B1329" s="6" t="s">
        <v>2493</v>
      </c>
      <c r="C1329" s="6" t="s">
        <v>1762</v>
      </c>
      <c r="D1329" s="24">
        <v>1999</v>
      </c>
      <c r="E1329" s="36">
        <v>8499</v>
      </c>
      <c r="F1329" s="36" t="str">
        <f t="shared" si="80"/>
        <v>&gt;500</v>
      </c>
      <c r="G1329" s="27">
        <v>0.76</v>
      </c>
      <c r="H1329" s="27" t="str">
        <f t="shared" si="81"/>
        <v>&gt;50%</v>
      </c>
      <c r="I1329" s="14" t="str">
        <f>IF(G1329&lt;0.5,"&lt;50%","&gt;=50%")</f>
        <v>&gt;=50%</v>
      </c>
      <c r="J1329" s="21">
        <v>4.3</v>
      </c>
      <c r="K1329" s="7">
        <v>240</v>
      </c>
      <c r="L1329" s="7">
        <f t="shared" si="82"/>
        <v>1</v>
      </c>
      <c r="M1329" s="6" t="s">
        <v>2494</v>
      </c>
      <c r="N1329" s="6" t="s">
        <v>2495</v>
      </c>
      <c r="O1329" s="6" t="s">
        <v>2496</v>
      </c>
      <c r="P1329" s="6" t="s">
        <v>2497</v>
      </c>
      <c r="Q1329" s="6" t="str">
        <f>IFERROR(LEFT(C1329, FIND("|",C1329)-1),C1329)</f>
        <v>Electronics</v>
      </c>
      <c r="R1329" s="41">
        <f>E1329*K1329</f>
        <v>2039760</v>
      </c>
      <c r="S1329" s="31">
        <f t="shared" si="83"/>
        <v>1032</v>
      </c>
      <c r="T1329" s="6" t="str">
        <f>TRIM(RIGHT(C1329,LEN(C1329)-FIND("@",SUBSTITUTE(C1329,"|","@",LEN(C1329)-LEN(SUBSTITUTE(C1329,"|",""))))))</f>
        <v>SmartWatches</v>
      </c>
      <c r="U1329" s="33">
        <v>8499</v>
      </c>
    </row>
    <row r="1330" spans="1:21">
      <c r="A1330" s="5" t="s">
        <v>493</v>
      </c>
      <c r="B1330" s="6" t="s">
        <v>494</v>
      </c>
      <c r="C1330" s="6" t="s">
        <v>13</v>
      </c>
      <c r="D1330" s="24">
        <v>199</v>
      </c>
      <c r="E1330" s="36">
        <v>999</v>
      </c>
      <c r="F1330" s="36" t="str">
        <f t="shared" si="80"/>
        <v>&gt;500</v>
      </c>
      <c r="G1330" s="27">
        <v>0.8</v>
      </c>
      <c r="H1330" s="27" t="str">
        <f t="shared" si="81"/>
        <v>&gt;50%</v>
      </c>
      <c r="I1330" s="14" t="str">
        <f>IF(G1330&lt;0.5,"&lt;50%","&gt;=50%")</f>
        <v>&gt;=50%</v>
      </c>
      <c r="J1330" s="21">
        <v>4.5</v>
      </c>
      <c r="K1330" s="7">
        <v>127</v>
      </c>
      <c r="L1330" s="7">
        <f t="shared" si="82"/>
        <v>1</v>
      </c>
      <c r="M1330" s="6" t="s">
        <v>495</v>
      </c>
      <c r="N1330" s="6" t="s">
        <v>496</v>
      </c>
      <c r="O1330" s="6" t="s">
        <v>497</v>
      </c>
      <c r="P1330" s="6" t="s">
        <v>498</v>
      </c>
      <c r="Q1330" s="6" t="str">
        <f>IFERROR(LEFT(C1330, FIND("|",C1330)-1),C1330)</f>
        <v>Computers&amp;Accessories</v>
      </c>
      <c r="R1330" s="41">
        <f>E1330*K1330</f>
        <v>126873</v>
      </c>
      <c r="S1330" s="31">
        <f t="shared" si="83"/>
        <v>571.5</v>
      </c>
      <c r="T1330" s="6" t="str">
        <f>TRIM(RIGHT(C1330,LEN(C1330)-FIND("@",SUBSTITUTE(C1330,"|","@",LEN(C1330)-LEN(SUBSTITUTE(C1330,"|",""))))))</f>
        <v>USBCables</v>
      </c>
      <c r="U1330" s="33">
        <v>999</v>
      </c>
    </row>
    <row r="1331" spans="1:21">
      <c r="A1331" s="5" t="s">
        <v>6685</v>
      </c>
      <c r="B1331" s="6" t="s">
        <v>6686</v>
      </c>
      <c r="C1331" s="6" t="s">
        <v>5036</v>
      </c>
      <c r="D1331" s="24">
        <v>899</v>
      </c>
      <c r="E1331" s="36">
        <v>1599</v>
      </c>
      <c r="F1331" s="36" t="str">
        <f t="shared" si="80"/>
        <v>&gt;500</v>
      </c>
      <c r="G1331" s="27">
        <v>0.44</v>
      </c>
      <c r="H1331" s="27" t="str">
        <f t="shared" si="81"/>
        <v>25-50%</v>
      </c>
      <c r="I1331" s="14" t="str">
        <f>IF(G1331&lt;0.5,"&lt;50%","&gt;=50%")</f>
        <v>&lt;50%</v>
      </c>
      <c r="J1331" s="21">
        <v>3.4</v>
      </c>
      <c r="K1331" s="7">
        <v>15</v>
      </c>
      <c r="L1331" s="7">
        <f t="shared" si="82"/>
        <v>1</v>
      </c>
      <c r="M1331" s="6" t="s">
        <v>6687</v>
      </c>
      <c r="N1331" s="6" t="s">
        <v>6688</v>
      </c>
      <c r="O1331" s="6" t="s">
        <v>6689</v>
      </c>
      <c r="P1331" s="6" t="s">
        <v>6690</v>
      </c>
      <c r="Q1331" s="6" t="str">
        <f>IFERROR(LEFT(C1331, FIND("|",C1331)-1),C1331)</f>
        <v>Home&amp;Kitchen</v>
      </c>
      <c r="R1331" s="41">
        <f>E1331*K1331</f>
        <v>23985</v>
      </c>
      <c r="S1331" s="31">
        <f t="shared" si="83"/>
        <v>51</v>
      </c>
      <c r="T1331" s="6" t="str">
        <f>TRIM(RIGHT(C1331,LEN(C1331)-FIND("@",SUBSTITUTE(C1331,"|","@",LEN(C1331)-LEN(SUBSTITUTE(C1331,"|",""))))))</f>
        <v>FanHeaters</v>
      </c>
      <c r="U1331" s="33">
        <v>1599</v>
      </c>
    </row>
    <row r="1332" spans="1:21">
      <c r="A1332" s="5" t="s">
        <v>5646</v>
      </c>
      <c r="B1332" s="6" t="s">
        <v>5647</v>
      </c>
      <c r="C1332" s="6" t="s">
        <v>5043</v>
      </c>
      <c r="D1332" s="24">
        <v>469</v>
      </c>
      <c r="E1332" s="36">
        <v>1599</v>
      </c>
      <c r="F1332" s="36" t="str">
        <f t="shared" si="80"/>
        <v>&gt;500</v>
      </c>
      <c r="G1332" s="27">
        <v>0.71</v>
      </c>
      <c r="H1332" s="27" t="str">
        <f t="shared" si="81"/>
        <v>&gt;50%</v>
      </c>
      <c r="I1332" s="14" t="str">
        <f>IF(G1332&lt;0.5,"&lt;50%","&gt;=50%")</f>
        <v>&gt;=50%</v>
      </c>
      <c r="J1332" s="21">
        <v>3.7</v>
      </c>
      <c r="K1332" s="7">
        <v>6</v>
      </c>
      <c r="L1332" s="7">
        <f t="shared" si="82"/>
        <v>1</v>
      </c>
      <c r="M1332" s="6" t="s">
        <v>5648</v>
      </c>
      <c r="N1332" s="6" t="s">
        <v>5649</v>
      </c>
      <c r="O1332" s="6" t="s">
        <v>5650</v>
      </c>
      <c r="P1332" s="6" t="s">
        <v>5651</v>
      </c>
      <c r="Q1332" s="6" t="str">
        <f>IFERROR(LEFT(C1332, FIND("|",C1332)-1),C1332)</f>
        <v>Home&amp;Kitchen</v>
      </c>
      <c r="R1332" s="41">
        <f>E1332*K1332</f>
        <v>9594</v>
      </c>
      <c r="S1332" s="31">
        <f t="shared" si="83"/>
        <v>22.200000000000003</v>
      </c>
      <c r="T1332" s="6" t="str">
        <f>TRIM(RIGHT(C1332,LEN(C1332)-FIND("@",SUBSTITUTE(C1332,"|","@",LEN(C1332)-LEN(SUBSTITUTE(C1332,"|",""))))))</f>
        <v>LintShavers</v>
      </c>
      <c r="U1332" s="33">
        <v>1599</v>
      </c>
    </row>
    <row r="1333" spans="1:21">
      <c r="A1333" s="5" t="s">
        <v>6229</v>
      </c>
      <c r="B1333" s="6" t="s">
        <v>6230</v>
      </c>
      <c r="C1333" s="6" t="s">
        <v>5043</v>
      </c>
      <c r="D1333" s="24">
        <v>499</v>
      </c>
      <c r="E1333" s="36">
        <v>999</v>
      </c>
      <c r="F1333" s="36" t="str">
        <f t="shared" si="80"/>
        <v>&gt;500</v>
      </c>
      <c r="G1333" s="27">
        <v>0.5</v>
      </c>
      <c r="H1333" s="27" t="str">
        <f t="shared" si="81"/>
        <v>&gt;50%</v>
      </c>
      <c r="I1333" s="14" t="str">
        <f>IF(G1333&lt;0.5,"&lt;50%","&gt;=50%")</f>
        <v>&gt;=50%</v>
      </c>
      <c r="J1333" s="21">
        <v>4.5999999999999996</v>
      </c>
      <c r="K1333" s="7">
        <v>79</v>
      </c>
      <c r="L1333" s="7">
        <f t="shared" si="82"/>
        <v>1</v>
      </c>
      <c r="M1333" s="6" t="s">
        <v>6231</v>
      </c>
      <c r="N1333" s="6" t="s">
        <v>6232</v>
      </c>
      <c r="O1333" s="6" t="s">
        <v>6233</v>
      </c>
      <c r="P1333" s="6" t="s">
        <v>6234</v>
      </c>
      <c r="Q1333" s="6" t="str">
        <f>IFERROR(LEFT(C1333, FIND("|",C1333)-1),C1333)</f>
        <v>Home&amp;Kitchen</v>
      </c>
      <c r="R1333" s="41">
        <f>E1333*K1333</f>
        <v>78921</v>
      </c>
      <c r="S1333" s="31">
        <f t="shared" si="83"/>
        <v>363.4</v>
      </c>
      <c r="T1333" s="6" t="str">
        <f>TRIM(RIGHT(C1333,LEN(C1333)-FIND("@",SUBSTITUTE(C1333,"|","@",LEN(C1333)-LEN(SUBSTITUTE(C1333,"|",""))))))</f>
        <v>LintShavers</v>
      </c>
      <c r="U1333" s="33">
        <v>999</v>
      </c>
    </row>
    <row r="1334" spans="1:21">
      <c r="A1334" s="5" t="s">
        <v>1570</v>
      </c>
      <c r="B1334" s="6" t="s">
        <v>1571</v>
      </c>
      <c r="C1334" s="6" t="s">
        <v>847</v>
      </c>
      <c r="D1334" s="24">
        <v>13990</v>
      </c>
      <c r="E1334" s="36">
        <v>28900</v>
      </c>
      <c r="F1334" s="36" t="str">
        <f t="shared" si="80"/>
        <v>&gt;500</v>
      </c>
      <c r="G1334" s="27">
        <v>0.52</v>
      </c>
      <c r="H1334" s="27" t="str">
        <f t="shared" si="81"/>
        <v>&gt;50%</v>
      </c>
      <c r="I1334" s="14" t="str">
        <f>IF(G1334&lt;0.5,"&lt;50%","&gt;=50%")</f>
        <v>&gt;=50%</v>
      </c>
      <c r="J1334" s="21">
        <v>4.5</v>
      </c>
      <c r="K1334" s="7">
        <v>7</v>
      </c>
      <c r="L1334" s="7">
        <f t="shared" si="82"/>
        <v>1</v>
      </c>
      <c r="M1334" s="6" t="s">
        <v>1572</v>
      </c>
      <c r="N1334" s="6" t="s">
        <v>1573</v>
      </c>
      <c r="O1334" s="6" t="s">
        <v>1574</v>
      </c>
      <c r="P1334" s="6" t="s">
        <v>1575</v>
      </c>
      <c r="Q1334" s="6" t="str">
        <f>IFERROR(LEFT(C1334, FIND("|",C1334)-1),C1334)</f>
        <v>Electronics</v>
      </c>
      <c r="R1334" s="41">
        <f>E1334*K1334</f>
        <v>202300</v>
      </c>
      <c r="S1334" s="31">
        <f t="shared" si="83"/>
        <v>31.5</v>
      </c>
      <c r="T1334" s="6" t="str">
        <f>TRIM(RIGHT(C1334,LEN(C1334)-FIND("@",SUBSTITUTE(C1334,"|","@",LEN(C1334)-LEN(SUBSTITUTE(C1334,"|",""))))))</f>
        <v>Projectors</v>
      </c>
      <c r="U1334" s="33">
        <v>28900</v>
      </c>
    </row>
    <row r="1335" spans="1:21">
      <c r="A1335" s="5" t="s">
        <v>6649</v>
      </c>
      <c r="B1335" s="6" t="s">
        <v>6650</v>
      </c>
      <c r="C1335" s="6" t="s">
        <v>5268</v>
      </c>
      <c r="D1335" s="24">
        <v>499</v>
      </c>
      <c r="E1335" s="36">
        <v>2199</v>
      </c>
      <c r="F1335" s="36" t="str">
        <f t="shared" si="80"/>
        <v>&gt;500</v>
      </c>
      <c r="G1335" s="27">
        <v>0.77</v>
      </c>
      <c r="H1335" s="27" t="str">
        <f t="shared" si="81"/>
        <v>&gt;50%</v>
      </c>
      <c r="I1335" s="14" t="str">
        <f>IF(G1335&lt;0.5,"&lt;50%","&gt;=50%")</f>
        <v>&gt;=50%</v>
      </c>
      <c r="J1335" s="21">
        <v>2.8</v>
      </c>
      <c r="K1335" s="7">
        <v>109</v>
      </c>
      <c r="L1335" s="7">
        <f t="shared" si="82"/>
        <v>1</v>
      </c>
      <c r="M1335" s="6" t="s">
        <v>6651</v>
      </c>
      <c r="N1335" s="6" t="s">
        <v>6652</v>
      </c>
      <c r="O1335" s="6" t="s">
        <v>6653</v>
      </c>
      <c r="P1335" s="6" t="s">
        <v>6654</v>
      </c>
      <c r="Q1335" s="6" t="str">
        <f>IFERROR(LEFT(C1335, FIND("|",C1335)-1),C1335)</f>
        <v>Home&amp;Kitchen</v>
      </c>
      <c r="R1335" s="41">
        <f>E1335*K1335</f>
        <v>239691</v>
      </c>
      <c r="S1335" s="31">
        <f t="shared" si="83"/>
        <v>305.2</v>
      </c>
      <c r="T1335" s="6" t="str">
        <f>TRIM(RIGHT(C1335,LEN(C1335)-FIND("@",SUBSTITUTE(C1335,"|","@",LEN(C1335)-LEN(SUBSTITUTE(C1335,"|",""))))))</f>
        <v>JuicerMixerGrinders</v>
      </c>
      <c r="U1335" s="33">
        <v>2199</v>
      </c>
    </row>
    <row r="1336" spans="1:21">
      <c r="A1336" s="5" t="s">
        <v>7177</v>
      </c>
      <c r="B1336" s="6" t="s">
        <v>7178</v>
      </c>
      <c r="C1336" s="6" t="s">
        <v>5692</v>
      </c>
      <c r="D1336" s="24">
        <v>185</v>
      </c>
      <c r="E1336" s="36">
        <v>599</v>
      </c>
      <c r="F1336" s="36" t="str">
        <f t="shared" si="80"/>
        <v>&gt;500</v>
      </c>
      <c r="G1336" s="27">
        <v>0.69</v>
      </c>
      <c r="H1336" s="27" t="str">
        <f t="shared" si="81"/>
        <v>&gt;50%</v>
      </c>
      <c r="I1336" s="14" t="str">
        <f>IF(G1336&lt;0.5,"&lt;50%","&gt;=50%")</f>
        <v>&gt;=50%</v>
      </c>
      <c r="J1336" s="21">
        <v>3.9</v>
      </c>
      <c r="K1336" s="7">
        <v>1306</v>
      </c>
      <c r="L1336" s="7">
        <f t="shared" si="82"/>
        <v>2</v>
      </c>
      <c r="M1336" s="6" t="s">
        <v>7179</v>
      </c>
      <c r="N1336" s="6" t="s">
        <v>7180</v>
      </c>
      <c r="O1336" s="6" t="s">
        <v>7181</v>
      </c>
      <c r="P1336" s="6" t="s">
        <v>7182</v>
      </c>
      <c r="Q1336" s="6" t="str">
        <f>IFERROR(LEFT(C1336, FIND("|",C1336)-1),C1336)</f>
        <v>Home&amp;Kitchen</v>
      </c>
      <c r="R1336" s="41">
        <f>E1336*K1336</f>
        <v>782294</v>
      </c>
      <c r="S1336" s="31">
        <f t="shared" si="83"/>
        <v>5093.3999999999996</v>
      </c>
      <c r="T1336" s="6" t="str">
        <f>TRIM(RIGHT(C1336,LEN(C1336)-FIND("@",SUBSTITUTE(C1336,"|","@",LEN(C1336)-LEN(SUBSTITUTE(C1336,"|",""))))))</f>
        <v>WaterPurifierAccessories</v>
      </c>
      <c r="U1336" s="33">
        <v>599</v>
      </c>
    </row>
    <row r="1337" spans="1:21">
      <c r="A1337" s="5" t="s">
        <v>6999</v>
      </c>
      <c r="B1337" s="6" t="s">
        <v>7000</v>
      </c>
      <c r="C1337" s="6" t="s">
        <v>5029</v>
      </c>
      <c r="D1337" s="24">
        <v>929</v>
      </c>
      <c r="E1337" s="36">
        <v>2199</v>
      </c>
      <c r="F1337" s="36" t="str">
        <f t="shared" si="80"/>
        <v>&gt;500</v>
      </c>
      <c r="G1337" s="27">
        <v>0.57999999999999996</v>
      </c>
      <c r="H1337" s="27" t="str">
        <f t="shared" si="81"/>
        <v>&gt;50%</v>
      </c>
      <c r="I1337" s="14" t="str">
        <f>IF(G1337&lt;0.5,"&lt;50%","&gt;=50%")</f>
        <v>&gt;=50%</v>
      </c>
      <c r="J1337" s="21">
        <v>3.7</v>
      </c>
      <c r="K1337" s="7">
        <v>4</v>
      </c>
      <c r="L1337" s="7">
        <f t="shared" si="82"/>
        <v>1</v>
      </c>
      <c r="M1337" s="6" t="s">
        <v>7001</v>
      </c>
      <c r="N1337" s="6" t="s">
        <v>7002</v>
      </c>
      <c r="O1337" s="6" t="s">
        <v>7003</v>
      </c>
      <c r="P1337" s="6" t="s">
        <v>7004</v>
      </c>
      <c r="Q1337" s="6" t="str">
        <f>IFERROR(LEFT(C1337, FIND("|",C1337)-1),C1337)</f>
        <v>Home&amp;Kitchen</v>
      </c>
      <c r="R1337" s="41">
        <f>E1337*K1337</f>
        <v>8796</v>
      </c>
      <c r="S1337" s="31">
        <f t="shared" si="83"/>
        <v>14.8</v>
      </c>
      <c r="T1337" s="6" t="str">
        <f>TRIM(RIGHT(C1337,LEN(C1337)-FIND("@",SUBSTITUTE(C1337,"|","@",LEN(C1337)-LEN(SUBSTITUTE(C1337,"|",""))))))</f>
        <v>ElectricHeaters</v>
      </c>
      <c r="U1337" s="33">
        <v>2199</v>
      </c>
    </row>
    <row r="1338" spans="1:21">
      <c r="A1338" s="5" t="s">
        <v>6199</v>
      </c>
      <c r="B1338" s="6" t="s">
        <v>6200</v>
      </c>
      <c r="C1338" s="6" t="s">
        <v>5268</v>
      </c>
      <c r="D1338" s="24">
        <v>499</v>
      </c>
      <c r="E1338" s="36">
        <v>2199</v>
      </c>
      <c r="F1338" s="36" t="str">
        <f t="shared" si="80"/>
        <v>&gt;500</v>
      </c>
      <c r="G1338" s="27">
        <v>0.77</v>
      </c>
      <c r="H1338" s="27" t="str">
        <f t="shared" si="81"/>
        <v>&gt;50%</v>
      </c>
      <c r="I1338" s="14" t="str">
        <f>IF(G1338&lt;0.5,"&lt;50%","&gt;=50%")</f>
        <v>&gt;=50%</v>
      </c>
      <c r="J1338" s="21">
        <v>3.7</v>
      </c>
      <c r="K1338" s="7">
        <v>53</v>
      </c>
      <c r="L1338" s="7">
        <f t="shared" si="82"/>
        <v>1</v>
      </c>
      <c r="M1338" s="6" t="s">
        <v>6201</v>
      </c>
      <c r="N1338" s="6" t="s">
        <v>6202</v>
      </c>
      <c r="O1338" s="6" t="s">
        <v>6203</v>
      </c>
      <c r="P1338" s="6" t="s">
        <v>6204</v>
      </c>
      <c r="Q1338" s="6" t="str">
        <f>IFERROR(LEFT(C1338, FIND("|",C1338)-1),C1338)</f>
        <v>Home&amp;Kitchen</v>
      </c>
      <c r="R1338" s="41">
        <f>E1338*K1338</f>
        <v>116547</v>
      </c>
      <c r="S1338" s="31">
        <f t="shared" si="83"/>
        <v>196.10000000000002</v>
      </c>
      <c r="T1338" s="6" t="str">
        <f>TRIM(RIGHT(C1338,LEN(C1338)-FIND("@",SUBSTITUTE(C1338,"|","@",LEN(C1338)-LEN(SUBSTITUTE(C1338,"|",""))))))</f>
        <v>JuicerMixerGrinders</v>
      </c>
      <c r="U1338" s="33">
        <v>2199</v>
      </c>
    </row>
    <row r="1339" spans="1:21">
      <c r="A1339" s="5" t="s">
        <v>2302</v>
      </c>
      <c r="B1339" s="6" t="s">
        <v>2303</v>
      </c>
      <c r="C1339" s="6" t="s">
        <v>1762</v>
      </c>
      <c r="D1339" s="24">
        <v>2999</v>
      </c>
      <c r="E1339" s="36">
        <v>7990</v>
      </c>
      <c r="F1339" s="36" t="str">
        <f t="shared" si="80"/>
        <v>&gt;500</v>
      </c>
      <c r="G1339" s="27">
        <v>0.62</v>
      </c>
      <c r="H1339" s="27" t="str">
        <f t="shared" si="81"/>
        <v>&gt;50%</v>
      </c>
      <c r="I1339" s="14" t="str">
        <f>IF(G1339&lt;0.5,"&lt;50%","&gt;=50%")</f>
        <v>&gt;=50%</v>
      </c>
      <c r="J1339" s="21">
        <v>4.0999999999999996</v>
      </c>
      <c r="K1339" s="7">
        <v>154</v>
      </c>
      <c r="L1339" s="7">
        <f t="shared" si="82"/>
        <v>1</v>
      </c>
      <c r="M1339" s="6" t="s">
        <v>2304</v>
      </c>
      <c r="N1339" s="6" t="s">
        <v>2305</v>
      </c>
      <c r="O1339" s="6" t="s">
        <v>2306</v>
      </c>
      <c r="P1339" s="6" t="s">
        <v>7738</v>
      </c>
      <c r="Q1339" s="6" t="str">
        <f>IFERROR(LEFT(C1339, FIND("|",C1339)-1),C1339)</f>
        <v>Electronics</v>
      </c>
      <c r="R1339" s="41">
        <f>E1339*K1339</f>
        <v>1230460</v>
      </c>
      <c r="S1339" s="31">
        <f t="shared" si="83"/>
        <v>631.4</v>
      </c>
      <c r="T1339" s="6" t="str">
        <f>TRIM(RIGHT(C1339,LEN(C1339)-FIND("@",SUBSTITUTE(C1339,"|","@",LEN(C1339)-LEN(SUBSTITUTE(C1339,"|",""))))))</f>
        <v>SmartWatches</v>
      </c>
      <c r="U1339" s="33">
        <v>7990</v>
      </c>
    </row>
    <row r="1340" spans="1:21">
      <c r="A1340" s="5" t="s">
        <v>2545</v>
      </c>
      <c r="B1340" s="6" t="s">
        <v>2546</v>
      </c>
      <c r="C1340" s="6" t="s">
        <v>1762</v>
      </c>
      <c r="D1340" s="24">
        <v>2499</v>
      </c>
      <c r="E1340" s="36">
        <v>7990</v>
      </c>
      <c r="F1340" s="36" t="str">
        <f t="shared" si="80"/>
        <v>&gt;500</v>
      </c>
      <c r="G1340" s="27">
        <v>0.69</v>
      </c>
      <c r="H1340" s="27" t="str">
        <f t="shared" si="81"/>
        <v>&gt;50%</v>
      </c>
      <c r="I1340" s="14" t="str">
        <f>IF(G1340&lt;0.5,"&lt;50%","&gt;=50%")</f>
        <v>&gt;=50%</v>
      </c>
      <c r="J1340" s="21">
        <v>4.0999999999999996</v>
      </c>
      <c r="K1340" s="7">
        <v>154</v>
      </c>
      <c r="L1340" s="7">
        <f t="shared" si="82"/>
        <v>1</v>
      </c>
      <c r="M1340" s="6" t="s">
        <v>2547</v>
      </c>
      <c r="N1340" s="6" t="s">
        <v>2305</v>
      </c>
      <c r="O1340" s="6" t="s">
        <v>2306</v>
      </c>
      <c r="P1340" s="6" t="s">
        <v>7738</v>
      </c>
      <c r="Q1340" s="6" t="str">
        <f>IFERROR(LEFT(C1340, FIND("|",C1340)-1),C1340)</f>
        <v>Electronics</v>
      </c>
      <c r="R1340" s="41">
        <f>E1340*K1340</f>
        <v>1230460</v>
      </c>
      <c r="S1340" s="31">
        <f t="shared" si="83"/>
        <v>631.4</v>
      </c>
      <c r="T1340" s="6" t="str">
        <f>TRIM(RIGHT(C1340,LEN(C1340)-FIND("@",SUBSTITUTE(C1340,"|","@",LEN(C1340)-LEN(SUBSTITUTE(C1340,"|",""))))))</f>
        <v>SmartWatches</v>
      </c>
      <c r="U1340" s="33">
        <v>7990</v>
      </c>
    </row>
    <row r="1341" spans="1:21">
      <c r="A1341" s="5" t="s">
        <v>2815</v>
      </c>
      <c r="B1341" s="6" t="s">
        <v>2816</v>
      </c>
      <c r="C1341" s="6" t="s">
        <v>1762</v>
      </c>
      <c r="D1341" s="24">
        <v>2999</v>
      </c>
      <c r="E1341" s="36">
        <v>11999</v>
      </c>
      <c r="F1341" s="36" t="str">
        <f t="shared" si="80"/>
        <v>&gt;500</v>
      </c>
      <c r="G1341" s="27">
        <v>0.75</v>
      </c>
      <c r="H1341" s="27" t="str">
        <f t="shared" si="81"/>
        <v>&gt;50%</v>
      </c>
      <c r="I1341" s="14" t="str">
        <f>IF(G1341&lt;0.5,"&lt;50%","&gt;=50%")</f>
        <v>&gt;=50%</v>
      </c>
      <c r="J1341" s="21">
        <v>4.4000000000000004</v>
      </c>
      <c r="K1341" s="7">
        <v>768</v>
      </c>
      <c r="L1341" s="7">
        <f t="shared" si="82"/>
        <v>1</v>
      </c>
      <c r="M1341" s="6" t="s">
        <v>2817</v>
      </c>
      <c r="N1341" s="6" t="s">
        <v>2818</v>
      </c>
      <c r="O1341" s="6" t="s">
        <v>2819</v>
      </c>
      <c r="P1341" s="6" t="s">
        <v>2820</v>
      </c>
      <c r="Q1341" s="6" t="str">
        <f>IFERROR(LEFT(C1341, FIND("|",C1341)-1),C1341)</f>
        <v>Electronics</v>
      </c>
      <c r="R1341" s="41">
        <f>E1341*K1341</f>
        <v>9215232</v>
      </c>
      <c r="S1341" s="31">
        <f t="shared" si="83"/>
        <v>3379.2000000000003</v>
      </c>
      <c r="T1341" s="6" t="str">
        <f>TRIM(RIGHT(C1341,LEN(C1341)-FIND("@",SUBSTITUTE(C1341,"|","@",LEN(C1341)-LEN(SUBSTITUTE(C1341,"|",""))))))</f>
        <v>SmartWatches</v>
      </c>
      <c r="U1341" s="33">
        <v>11999</v>
      </c>
    </row>
    <row r="1342" spans="1:21">
      <c r="A1342" s="5" t="s">
        <v>2070</v>
      </c>
      <c r="B1342" s="6" t="s">
        <v>2071</v>
      </c>
      <c r="C1342" s="6" t="s">
        <v>1762</v>
      </c>
      <c r="D1342" s="24">
        <v>3999</v>
      </c>
      <c r="E1342" s="36">
        <v>9999</v>
      </c>
      <c r="F1342" s="36" t="str">
        <f t="shared" si="80"/>
        <v>&gt;500</v>
      </c>
      <c r="G1342" s="27">
        <v>0.6</v>
      </c>
      <c r="H1342" s="27" t="str">
        <f t="shared" si="81"/>
        <v>&gt;50%</v>
      </c>
      <c r="I1342" s="14" t="str">
        <f>IF(G1342&lt;0.5,"&lt;50%","&gt;=50%")</f>
        <v>&gt;=50%</v>
      </c>
      <c r="J1342" s="21">
        <v>4.4000000000000004</v>
      </c>
      <c r="K1342" s="7">
        <v>73</v>
      </c>
      <c r="L1342" s="7">
        <f t="shared" si="82"/>
        <v>1</v>
      </c>
      <c r="M1342" s="6" t="s">
        <v>2072</v>
      </c>
      <c r="N1342" s="6" t="s">
        <v>2073</v>
      </c>
      <c r="O1342" s="6" t="s">
        <v>2074</v>
      </c>
      <c r="P1342" s="6" t="s">
        <v>2075</v>
      </c>
      <c r="Q1342" s="6" t="str">
        <f>IFERROR(LEFT(C1342, FIND("|",C1342)-1),C1342)</f>
        <v>Electronics</v>
      </c>
      <c r="R1342" s="41">
        <f>E1342*K1342</f>
        <v>729927</v>
      </c>
      <c r="S1342" s="31">
        <f t="shared" si="83"/>
        <v>321.20000000000005</v>
      </c>
      <c r="T1342" s="6" t="str">
        <f>TRIM(RIGHT(C1342,LEN(C1342)-FIND("@",SUBSTITUTE(C1342,"|","@",LEN(C1342)-LEN(SUBSTITUTE(C1342,"|",""))))))</f>
        <v>SmartWatches</v>
      </c>
      <c r="U1342" s="33">
        <v>9999</v>
      </c>
    </row>
    <row r="1343" spans="1:21">
      <c r="A1343" s="5" t="s">
        <v>934</v>
      </c>
      <c r="B1343" s="6" t="s">
        <v>935</v>
      </c>
      <c r="C1343" s="6" t="s">
        <v>13</v>
      </c>
      <c r="D1343" s="24">
        <v>399</v>
      </c>
      <c r="E1343" s="36">
        <v>1999</v>
      </c>
      <c r="F1343" s="36" t="str">
        <f t="shared" si="80"/>
        <v>&gt;500</v>
      </c>
      <c r="G1343" s="27">
        <v>0.8</v>
      </c>
      <c r="H1343" s="27" t="str">
        <f t="shared" si="81"/>
        <v>&gt;50%</v>
      </c>
      <c r="I1343" s="14" t="str">
        <f>IF(G1343&lt;0.5,"&lt;50%","&gt;=50%")</f>
        <v>&gt;=50%</v>
      </c>
      <c r="J1343" s="21">
        <v>5</v>
      </c>
      <c r="K1343" s="7">
        <v>5</v>
      </c>
      <c r="L1343" s="7">
        <f t="shared" si="82"/>
        <v>1</v>
      </c>
      <c r="M1343" s="6" t="s">
        <v>936</v>
      </c>
      <c r="N1343" s="6" t="s">
        <v>937</v>
      </c>
      <c r="O1343" s="6" t="s">
        <v>938</v>
      </c>
      <c r="P1343" s="6" t="s">
        <v>939</v>
      </c>
      <c r="Q1343" s="6" t="str">
        <f>IFERROR(LEFT(C1343, FIND("|",C1343)-1),C1343)</f>
        <v>Computers&amp;Accessories</v>
      </c>
      <c r="R1343" s="41">
        <f>E1343*K1343</f>
        <v>9995</v>
      </c>
      <c r="S1343" s="31">
        <f t="shared" si="83"/>
        <v>25</v>
      </c>
      <c r="T1343" s="6" t="str">
        <f>TRIM(RIGHT(C1343,LEN(C1343)-FIND("@",SUBSTITUTE(C1343,"|","@",LEN(C1343)-LEN(SUBSTITUTE(C1343,"|",""))))))</f>
        <v>USBCables</v>
      </c>
      <c r="U1343" s="33">
        <v>1999</v>
      </c>
    </row>
    <row r="1344" spans="1:21">
      <c r="A1344" s="5" t="s">
        <v>7268</v>
      </c>
      <c r="B1344" s="6" t="s">
        <v>7269</v>
      </c>
      <c r="C1344" s="6" t="s">
        <v>5134</v>
      </c>
      <c r="D1344" s="24">
        <v>1499</v>
      </c>
      <c r="E1344" s="36">
        <v>3500</v>
      </c>
      <c r="F1344" s="36" t="str">
        <f t="shared" si="80"/>
        <v>&gt;500</v>
      </c>
      <c r="G1344" s="27">
        <v>0.56999999999999995</v>
      </c>
      <c r="H1344" s="27" t="str">
        <f t="shared" si="81"/>
        <v>&gt;50%</v>
      </c>
      <c r="I1344" s="14" t="str">
        <f>IF(G1344&lt;0.5,"&lt;50%","&gt;=50%")</f>
        <v>&gt;=50%</v>
      </c>
      <c r="J1344" s="21">
        <v>4.7</v>
      </c>
      <c r="K1344" s="7">
        <v>2591</v>
      </c>
      <c r="L1344" s="7">
        <f t="shared" si="82"/>
        <v>2</v>
      </c>
      <c r="M1344" s="6" t="s">
        <v>7270</v>
      </c>
      <c r="N1344" s="6" t="s">
        <v>7271</v>
      </c>
      <c r="O1344" s="6" t="s">
        <v>7272</v>
      </c>
      <c r="P1344" s="6" t="s">
        <v>7273</v>
      </c>
      <c r="Q1344" s="6" t="str">
        <f>IFERROR(LEFT(C1344, FIND("|",C1344)-1),C1344)</f>
        <v>Home&amp;Kitchen</v>
      </c>
      <c r="R1344" s="41">
        <f>E1344*K1344</f>
        <v>9068500</v>
      </c>
      <c r="S1344" s="31">
        <f t="shared" si="83"/>
        <v>12177.7</v>
      </c>
      <c r="T1344" s="6" t="str">
        <f>TRIM(RIGHT(C1344,LEN(C1344)-FIND("@",SUBSTITUTE(C1344,"|","@",LEN(C1344)-LEN(SUBSTITUTE(C1344,"|",""))))))</f>
        <v>InstantWaterHeaters</v>
      </c>
      <c r="U1344" s="33">
        <v>3500</v>
      </c>
    </row>
    <row r="1345" spans="1:21">
      <c r="A1345" s="5" t="s">
        <v>7560</v>
      </c>
      <c r="B1345" s="6" t="s">
        <v>7561</v>
      </c>
      <c r="C1345" s="6" t="s">
        <v>5036</v>
      </c>
      <c r="D1345" s="24">
        <v>799</v>
      </c>
      <c r="E1345" s="36">
        <v>1199</v>
      </c>
      <c r="F1345" s="36" t="str">
        <f t="shared" si="80"/>
        <v>&gt;500</v>
      </c>
      <c r="G1345" s="27">
        <v>0.33</v>
      </c>
      <c r="H1345" s="27" t="str">
        <f t="shared" si="81"/>
        <v>25-50%</v>
      </c>
      <c r="I1345" s="14" t="str">
        <f>IF(G1345&lt;0.5,"&lt;50%","&gt;=50%")</f>
        <v>&lt;50%</v>
      </c>
      <c r="J1345" s="21">
        <v>4.4000000000000004</v>
      </c>
      <c r="K1345" s="7">
        <v>17</v>
      </c>
      <c r="L1345" s="7">
        <f t="shared" si="82"/>
        <v>1</v>
      </c>
      <c r="M1345" s="6" t="s">
        <v>5392</v>
      </c>
      <c r="N1345" s="6" t="s">
        <v>7562</v>
      </c>
      <c r="O1345" s="6" t="s">
        <v>7563</v>
      </c>
      <c r="P1345" s="6" t="s">
        <v>7564</v>
      </c>
      <c r="Q1345" s="6" t="str">
        <f>IFERROR(LEFT(C1345, FIND("|",C1345)-1),C1345)</f>
        <v>Home&amp;Kitchen</v>
      </c>
      <c r="R1345" s="41">
        <f>E1345*K1345</f>
        <v>20383</v>
      </c>
      <c r="S1345" s="31">
        <f t="shared" si="83"/>
        <v>74.800000000000011</v>
      </c>
      <c r="T1345" s="6" t="str">
        <f>TRIM(RIGHT(C1345,LEN(C1345)-FIND("@",SUBSTITUTE(C1345,"|","@",LEN(C1345)-LEN(SUBSTITUTE(C1345,"|",""))))))</f>
        <v>FanHeaters</v>
      </c>
      <c r="U1345" s="33">
        <v>1199</v>
      </c>
    </row>
    <row r="1346" spans="1:21">
      <c r="A1346" s="5" t="s">
        <v>5390</v>
      </c>
      <c r="B1346" s="6" t="s">
        <v>5391</v>
      </c>
      <c r="C1346" s="6" t="s">
        <v>5029</v>
      </c>
      <c r="D1346" s="24">
        <v>799</v>
      </c>
      <c r="E1346" s="36">
        <v>1989</v>
      </c>
      <c r="F1346" s="36" t="str">
        <f t="shared" ref="F1346:F1350" si="84">IF(E1346&lt;200,"&lt;200",IF(E1346&lt;=500,"200-500","&gt;500"))</f>
        <v>&gt;500</v>
      </c>
      <c r="G1346" s="27">
        <v>0.6</v>
      </c>
      <c r="H1346" s="27" t="str">
        <f t="shared" ref="H1346:H1409" si="85">IF(G1346&lt;10%,"10%", IF(G1346&lt;25%,"10-25%", IF(G1346&lt;50%,"25-50%","&gt;50%")))</f>
        <v>&gt;50%</v>
      </c>
      <c r="I1346" s="14" t="str">
        <f>IF(G1346&lt;0.5,"&lt;50%","&gt;=50%")</f>
        <v>&gt;=50%</v>
      </c>
      <c r="J1346" s="21">
        <v>4.3</v>
      </c>
      <c r="K1346" s="7">
        <v>70</v>
      </c>
      <c r="L1346" s="7">
        <f t="shared" ref="L1346:L1350" si="86">IF(K1346&lt;1000, 1, 2)</f>
        <v>1</v>
      </c>
      <c r="M1346" s="6" t="s">
        <v>5392</v>
      </c>
      <c r="N1346" s="6" t="s">
        <v>5393</v>
      </c>
      <c r="O1346" s="6" t="s">
        <v>5394</v>
      </c>
      <c r="P1346" s="6" t="s">
        <v>5395</v>
      </c>
      <c r="Q1346" s="6" t="str">
        <f>IFERROR(LEFT(C1346, FIND("|",C1346)-1),C1346)</f>
        <v>Home&amp;Kitchen</v>
      </c>
      <c r="R1346" s="41">
        <f>E1346*K1346</f>
        <v>139230</v>
      </c>
      <c r="S1346" s="31">
        <f t="shared" si="83"/>
        <v>301</v>
      </c>
      <c r="T1346" s="6" t="str">
        <f>TRIM(RIGHT(C1346,LEN(C1346)-FIND("@",SUBSTITUTE(C1346,"|","@",LEN(C1346)-LEN(SUBSTITUTE(C1346,"|",""))))))</f>
        <v>ElectricHeaters</v>
      </c>
      <c r="U1346" s="33">
        <v>1989</v>
      </c>
    </row>
    <row r="1347" spans="1:21">
      <c r="A1347" s="5" t="s">
        <v>6093</v>
      </c>
      <c r="B1347" s="6" t="s">
        <v>6094</v>
      </c>
      <c r="C1347" s="6" t="s">
        <v>5113</v>
      </c>
      <c r="D1347" s="24">
        <v>259</v>
      </c>
      <c r="E1347" s="36">
        <v>999</v>
      </c>
      <c r="F1347" s="36" t="str">
        <f t="shared" si="84"/>
        <v>&gt;500</v>
      </c>
      <c r="G1347" s="27">
        <v>0.74</v>
      </c>
      <c r="H1347" s="27" t="str">
        <f t="shared" si="85"/>
        <v>&gt;50%</v>
      </c>
      <c r="I1347" s="14" t="str">
        <f>IF(G1347&lt;0.5,"&lt;50%","&gt;=50%")</f>
        <v>&gt;=50%</v>
      </c>
      <c r="J1347" s="21">
        <v>4</v>
      </c>
      <c r="K1347" s="7">
        <v>43</v>
      </c>
      <c r="L1347" s="7">
        <f t="shared" si="86"/>
        <v>1</v>
      </c>
      <c r="M1347" s="6" t="s">
        <v>6095</v>
      </c>
      <c r="N1347" s="6" t="s">
        <v>6096</v>
      </c>
      <c r="O1347" s="6" t="s">
        <v>6097</v>
      </c>
      <c r="P1347" s="6" t="s">
        <v>6098</v>
      </c>
      <c r="Q1347" s="6" t="str">
        <f>IFERROR(LEFT(C1347, FIND("|",C1347)-1),C1347)</f>
        <v>Home&amp;Kitchen</v>
      </c>
      <c r="R1347" s="41">
        <f>E1347*K1347</f>
        <v>42957</v>
      </c>
      <c r="S1347" s="31">
        <f t="shared" si="83"/>
        <v>172</v>
      </c>
      <c r="T1347" s="6" t="str">
        <f>TRIM(RIGHT(C1347,LEN(C1347)-FIND("@",SUBSTITUTE(C1347,"|","@",LEN(C1347)-LEN(SUBSTITUTE(C1347,"|",""))))))</f>
        <v>HandBlenders</v>
      </c>
      <c r="U1347" s="33">
        <v>999</v>
      </c>
    </row>
    <row r="1348" spans="1:21">
      <c r="A1348" s="5" t="s">
        <v>6789</v>
      </c>
      <c r="B1348" s="6" t="s">
        <v>6790</v>
      </c>
      <c r="C1348" s="6" t="s">
        <v>5036</v>
      </c>
      <c r="D1348" s="24">
        <v>1299</v>
      </c>
      <c r="E1348" s="36">
        <v>2495</v>
      </c>
      <c r="F1348" s="36" t="str">
        <f t="shared" si="84"/>
        <v>&gt;500</v>
      </c>
      <c r="G1348" s="27">
        <v>0.48</v>
      </c>
      <c r="H1348" s="27" t="str">
        <f t="shared" si="85"/>
        <v>25-50%</v>
      </c>
      <c r="I1348" s="14" t="str">
        <f>IF(G1348&lt;0.5,"&lt;50%","&gt;=50%")</f>
        <v>&lt;50%</v>
      </c>
      <c r="J1348" s="21">
        <v>2</v>
      </c>
      <c r="K1348" s="7">
        <v>2</v>
      </c>
      <c r="L1348" s="7">
        <f t="shared" si="86"/>
        <v>1</v>
      </c>
      <c r="M1348" s="6" t="s">
        <v>6791</v>
      </c>
      <c r="N1348" s="6" t="s">
        <v>6792</v>
      </c>
      <c r="O1348" s="6" t="s">
        <v>6793</v>
      </c>
      <c r="P1348" s="6" t="s">
        <v>6794</v>
      </c>
      <c r="Q1348" s="6" t="str">
        <f>IFERROR(LEFT(C1348, FIND("|",C1348)-1),C1348)</f>
        <v>Home&amp;Kitchen</v>
      </c>
      <c r="R1348" s="41">
        <f>E1348*K1348</f>
        <v>4990</v>
      </c>
      <c r="S1348" s="31">
        <f t="shared" si="83"/>
        <v>4</v>
      </c>
      <c r="T1348" s="6" t="str">
        <f>TRIM(RIGHT(C1348,LEN(C1348)-FIND("@",SUBSTITUTE(C1348,"|","@",LEN(C1348)-LEN(SUBSTITUTE(C1348,"|",""))))))</f>
        <v>FanHeaters</v>
      </c>
      <c r="U1348" s="33">
        <v>2495</v>
      </c>
    </row>
    <row r="1349" spans="1:21">
      <c r="A1349" s="5" t="s">
        <v>6137</v>
      </c>
      <c r="B1349" s="6" t="s">
        <v>6138</v>
      </c>
      <c r="C1349" s="6" t="s">
        <v>5113</v>
      </c>
      <c r="D1349" s="24">
        <v>279</v>
      </c>
      <c r="E1349" s="36">
        <v>499</v>
      </c>
      <c r="F1349" s="36" t="str">
        <f t="shared" si="84"/>
        <v>200-500</v>
      </c>
      <c r="G1349" s="27">
        <v>0.44</v>
      </c>
      <c r="H1349" s="27" t="str">
        <f t="shared" si="85"/>
        <v>25-50%</v>
      </c>
      <c r="I1349" s="14" t="str">
        <f>IF(G1349&lt;0.5,"&lt;50%","&gt;=50%")</f>
        <v>&lt;50%</v>
      </c>
      <c r="J1349" s="21">
        <v>4.8</v>
      </c>
      <c r="K1349" s="7">
        <v>28</v>
      </c>
      <c r="L1349" s="7">
        <f t="shared" si="86"/>
        <v>1</v>
      </c>
      <c r="M1349" s="6" t="s">
        <v>6139</v>
      </c>
      <c r="N1349" s="6" t="s">
        <v>6140</v>
      </c>
      <c r="O1349" s="6" t="s">
        <v>6141</v>
      </c>
      <c r="P1349" s="6" t="s">
        <v>6142</v>
      </c>
      <c r="Q1349" s="6" t="str">
        <f>IFERROR(LEFT(C1349, FIND("|",C1349)-1),C1349)</f>
        <v>Home&amp;Kitchen</v>
      </c>
      <c r="R1349" s="41">
        <f>E1349*K1349</f>
        <v>13972</v>
      </c>
      <c r="S1349" s="31">
        <f t="shared" si="83"/>
        <v>134.4</v>
      </c>
      <c r="T1349" s="6" t="str">
        <f>TRIM(RIGHT(C1349,LEN(C1349)-FIND("@",SUBSTITUTE(C1349,"|","@",LEN(C1349)-LEN(SUBSTITUTE(C1349,"|",""))))))</f>
        <v>HandBlenders</v>
      </c>
      <c r="U1349" s="33">
        <v>499</v>
      </c>
    </row>
    <row r="1350" spans="1:21">
      <c r="A1350" s="8" t="s">
        <v>5795</v>
      </c>
      <c r="B1350" s="9" t="s">
        <v>5796</v>
      </c>
      <c r="C1350" s="9" t="s">
        <v>5134</v>
      </c>
      <c r="D1350" s="25">
        <v>1439</v>
      </c>
      <c r="E1350" s="37">
        <v>1999</v>
      </c>
      <c r="F1350" s="37" t="str">
        <f t="shared" si="84"/>
        <v>&gt;500</v>
      </c>
      <c r="G1350" s="28">
        <v>0.28000000000000003</v>
      </c>
      <c r="H1350" s="28" t="str">
        <f t="shared" si="85"/>
        <v>25-50%</v>
      </c>
      <c r="I1350" s="15" t="str">
        <f>IF(G1350&lt;0.5,"&lt;50%","&gt;=50%")</f>
        <v>&lt;50%</v>
      </c>
      <c r="J1350" s="22">
        <v>4.8</v>
      </c>
      <c r="K1350" s="10">
        <v>53803</v>
      </c>
      <c r="L1350" s="10">
        <f t="shared" si="86"/>
        <v>2</v>
      </c>
      <c r="M1350" s="9" t="s">
        <v>5797</v>
      </c>
      <c r="N1350" s="9" t="s">
        <v>5798</v>
      </c>
      <c r="O1350" s="9" t="s">
        <v>5799</v>
      </c>
      <c r="P1350" s="9" t="s">
        <v>5800</v>
      </c>
      <c r="Q1350" s="9" t="str">
        <f>IFERROR(LEFT(C1350, FIND("|",C1350)-1),C1350)</f>
        <v>Home&amp;Kitchen</v>
      </c>
      <c r="R1350" s="42">
        <f>E1350*K1350</f>
        <v>107552197</v>
      </c>
      <c r="S1350" s="32">
        <f t="shared" si="83"/>
        <v>258254.4</v>
      </c>
      <c r="T1350" s="6" t="str">
        <f>TRIM(RIGHT(C1350,LEN(C1350)-FIND("@",SUBSTITUTE(C1350,"|","@",LEN(C1350)-LEN(SUBSTITUTE(C1350,"|",""))))))</f>
        <v>InstantWaterHeaters</v>
      </c>
      <c r="U1350" s="34">
        <v>1999</v>
      </c>
    </row>
  </sheetData>
  <conditionalFormatting sqref="A2:A1350">
    <cfRule type="duplicateValues" dxfId="31" priority="82"/>
  </conditionalFormatting>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 OUTPUT</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BARRY J</cp:lastModifiedBy>
  <dcterms:created xsi:type="dcterms:W3CDTF">2025-05-26T18:46:29Z</dcterms:created>
  <dcterms:modified xsi:type="dcterms:W3CDTF">2025-07-06T16:41:13Z</dcterms:modified>
</cp:coreProperties>
</file>