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e121377e9c913/Documents/_Documents/College/Grad school/Masters Project/Nitrogen Plots/"/>
    </mc:Choice>
  </mc:AlternateContent>
  <xr:revisionPtr revIDLastSave="9" documentId="8_{55EFE7CC-BAF3-41D6-B82D-2ECD12D20F3B}" xr6:coauthVersionLast="47" xr6:coauthVersionMax="47" xr10:uidLastSave="{C7911B1D-713D-4C0D-A511-C4F125F4432D}"/>
  <bookViews>
    <workbookView xWindow="-120" yWindow="-120" windowWidth="29040" windowHeight="15840" xr2:uid="{80329B83-658D-4544-A962-083976E70F23}"/>
  </bookViews>
  <sheets>
    <sheet name="first pick data " sheetId="1" r:id="rId1"/>
    <sheet name="Sheet1" sheetId="3" r:id="rId2"/>
    <sheet name="avg;grams25 apple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0" i="1" l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1" i="1"/>
  <c r="AG22" i="1"/>
  <c r="AG23" i="1"/>
  <c r="AG24" i="1"/>
  <c r="AG25" i="1"/>
  <c r="AG26" i="1"/>
  <c r="AG27" i="1"/>
  <c r="AG28" i="1"/>
  <c r="AG29" i="1"/>
  <c r="AJ10" i="1"/>
  <c r="AJ21" i="1"/>
  <c r="AI21" i="1"/>
  <c r="AH21" i="1"/>
  <c r="AJ20" i="1"/>
  <c r="AI20" i="1"/>
  <c r="AH20" i="1"/>
  <c r="AJ17" i="1"/>
  <c r="AI17" i="1"/>
  <c r="AH17" i="1"/>
  <c r="AJ16" i="1"/>
  <c r="AI16" i="1"/>
  <c r="AH16" i="1"/>
  <c r="AJ11" i="1"/>
  <c r="AI11" i="1"/>
  <c r="AH11" i="1"/>
  <c r="AI10" i="1"/>
  <c r="AH10" i="1"/>
  <c r="AJ9" i="1"/>
  <c r="AI9" i="1"/>
  <c r="AH9" i="1"/>
  <c r="AJ8" i="1"/>
  <c r="AI8" i="1"/>
  <c r="AH8" i="1"/>
  <c r="AJ7" i="1"/>
  <c r="AI7" i="1"/>
  <c r="AH7" i="1"/>
  <c r="AJ6" i="1"/>
  <c r="AI6" i="1"/>
  <c r="AH6" i="1"/>
  <c r="AJ5" i="1"/>
  <c r="AI5" i="1"/>
  <c r="AH5" i="1"/>
  <c r="AJ4" i="1"/>
  <c r="AI4" i="1"/>
  <c r="AH4" i="1"/>
  <c r="AJ3" i="1"/>
  <c r="AI3" i="1"/>
  <c r="AH3" i="1"/>
  <c r="AJ2" i="1"/>
  <c r="AI2" i="1"/>
  <c r="AH2" i="1"/>
  <c r="Q6" i="1" l="1"/>
  <c r="AD9" i="1"/>
  <c r="AD11" i="1"/>
  <c r="AD10" i="1"/>
  <c r="AD8" i="1"/>
  <c r="AD7" i="1"/>
  <c r="AD6" i="1"/>
  <c r="AD5" i="1"/>
  <c r="AD4" i="1"/>
  <c r="AD3" i="1"/>
  <c r="AD2" i="1"/>
  <c r="U6" i="1" l="1"/>
  <c r="V6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4" i="1"/>
  <c r="Q47" i="1"/>
  <c r="Q45" i="1"/>
  <c r="Q46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AD21" i="1"/>
  <c r="AD20" i="1"/>
  <c r="AD17" i="1"/>
  <c r="AD16" i="1"/>
  <c r="Q13" i="1"/>
  <c r="Q18" i="1"/>
  <c r="Q17" i="1"/>
  <c r="Q16" i="1"/>
  <c r="Q15" i="1"/>
  <c r="Q14" i="1"/>
  <c r="Q12" i="1"/>
  <c r="Q11" i="1"/>
  <c r="Q10" i="1"/>
  <c r="Q9" i="1"/>
  <c r="Q8" i="1"/>
  <c r="Q7" i="1"/>
  <c r="R6" i="1"/>
  <c r="Q5" i="1"/>
  <c r="Q4" i="1"/>
  <c r="Q3" i="1"/>
  <c r="Q2" i="1"/>
  <c r="AC24" i="1"/>
  <c r="AC29" i="1"/>
  <c r="AC12" i="1"/>
  <c r="AC13" i="1"/>
  <c r="AC14" i="1"/>
  <c r="AC15" i="1"/>
  <c r="AC18" i="1"/>
  <c r="AC19" i="1"/>
  <c r="AC22" i="1"/>
  <c r="AC23" i="1"/>
  <c r="AC25" i="1"/>
  <c r="AC26" i="1"/>
  <c r="AC27" i="1"/>
  <c r="AC28" i="1"/>
  <c r="I60" i="1" l="1"/>
  <c r="U5" i="1"/>
  <c r="V5" i="1"/>
  <c r="U33" i="1"/>
  <c r="V33" i="1"/>
  <c r="U49" i="1"/>
  <c r="V49" i="1" s="1"/>
  <c r="U65" i="1"/>
  <c r="V65" i="1" s="1"/>
  <c r="U81" i="1"/>
  <c r="V81" i="1"/>
  <c r="U97" i="1"/>
  <c r="V97" i="1"/>
  <c r="I13" i="1"/>
  <c r="I29" i="1"/>
  <c r="I45" i="1"/>
  <c r="J45" i="1"/>
  <c r="I61" i="1"/>
  <c r="J61" i="1" s="1"/>
  <c r="I59" i="1"/>
  <c r="J59" i="1" s="1"/>
  <c r="AH26" i="1"/>
  <c r="U34" i="1"/>
  <c r="V34" i="1"/>
  <c r="U66" i="1"/>
  <c r="V66" i="1"/>
  <c r="U82" i="1"/>
  <c r="V82" i="1" s="1"/>
  <c r="I14" i="1"/>
  <c r="I30" i="1"/>
  <c r="J46" i="1"/>
  <c r="I46" i="1"/>
  <c r="J62" i="1"/>
  <c r="I62" i="1"/>
  <c r="I43" i="1"/>
  <c r="J43" i="1" s="1"/>
  <c r="U50" i="1"/>
  <c r="V50" i="1"/>
  <c r="U98" i="1"/>
  <c r="V98" i="1"/>
  <c r="AH25" i="1"/>
  <c r="U7" i="1"/>
  <c r="V7" i="1"/>
  <c r="U19" i="1"/>
  <c r="V19" i="1"/>
  <c r="U35" i="1"/>
  <c r="V35" i="1" s="1"/>
  <c r="U51" i="1"/>
  <c r="V51" i="1" s="1"/>
  <c r="U67" i="1"/>
  <c r="V67" i="1" s="1"/>
  <c r="U83" i="1"/>
  <c r="V83" i="1"/>
  <c r="U99" i="1"/>
  <c r="V99" i="1"/>
  <c r="I15" i="1"/>
  <c r="J15" i="1" s="1"/>
  <c r="I31" i="1"/>
  <c r="J31" i="1"/>
  <c r="I47" i="1"/>
  <c r="J47" i="1"/>
  <c r="I63" i="1"/>
  <c r="J63" i="1" s="1"/>
  <c r="I64" i="1"/>
  <c r="J64" i="1" s="1"/>
  <c r="U3" i="1"/>
  <c r="V3" i="1" s="1"/>
  <c r="I28" i="1"/>
  <c r="J28" i="1"/>
  <c r="I48" i="1"/>
  <c r="J48" i="1"/>
  <c r="AH22" i="1"/>
  <c r="U9" i="1"/>
  <c r="V9" i="1"/>
  <c r="U21" i="1"/>
  <c r="V21" i="1"/>
  <c r="U37" i="1"/>
  <c r="V37" i="1" s="1"/>
  <c r="U53" i="1"/>
  <c r="V53" i="1" s="1"/>
  <c r="U69" i="1"/>
  <c r="V69" i="1" s="1"/>
  <c r="U85" i="1"/>
  <c r="V85" i="1"/>
  <c r="U101" i="1"/>
  <c r="V101" i="1"/>
  <c r="I17" i="1"/>
  <c r="J17" i="1" s="1"/>
  <c r="I33" i="1"/>
  <c r="J33" i="1"/>
  <c r="I49" i="1"/>
  <c r="J49" i="1"/>
  <c r="I65" i="1"/>
  <c r="J65" i="1" s="1"/>
  <c r="J44" i="1"/>
  <c r="I44" i="1"/>
  <c r="U20" i="1"/>
  <c r="V20" i="1" s="1"/>
  <c r="U38" i="1"/>
  <c r="V38" i="1"/>
  <c r="U54" i="1"/>
  <c r="V54" i="1"/>
  <c r="U70" i="1"/>
  <c r="V70" i="1" s="1"/>
  <c r="U86" i="1"/>
  <c r="V86" i="1"/>
  <c r="I2" i="1"/>
  <c r="J2" i="1"/>
  <c r="I18" i="1"/>
  <c r="J18" i="1" s="1"/>
  <c r="I34" i="1"/>
  <c r="J34" i="1" s="1"/>
  <c r="I50" i="1"/>
  <c r="J50" i="1" s="1"/>
  <c r="I66" i="1"/>
  <c r="J66" i="1"/>
  <c r="U44" i="1"/>
  <c r="V44" i="1"/>
  <c r="U80" i="1"/>
  <c r="V80" i="1" s="1"/>
  <c r="U52" i="1"/>
  <c r="V52" i="1"/>
  <c r="U22" i="1"/>
  <c r="V22" i="1"/>
  <c r="AH18" i="1"/>
  <c r="U11" i="1"/>
  <c r="V11" i="1" s="1"/>
  <c r="U23" i="1"/>
  <c r="V23" i="1" s="1"/>
  <c r="U39" i="1"/>
  <c r="V39" i="1"/>
  <c r="U55" i="1"/>
  <c r="V55" i="1"/>
  <c r="U71" i="1"/>
  <c r="V71" i="1" s="1"/>
  <c r="U87" i="1"/>
  <c r="V87" i="1"/>
  <c r="I3" i="1"/>
  <c r="J3" i="1"/>
  <c r="I19" i="1"/>
  <c r="J19" i="1" s="1"/>
  <c r="I35" i="1"/>
  <c r="J35" i="1" s="1"/>
  <c r="I51" i="1"/>
  <c r="J51" i="1" s="1"/>
  <c r="I67" i="1"/>
  <c r="J67" i="1"/>
  <c r="I11" i="1"/>
  <c r="J11" i="1"/>
  <c r="U48" i="1"/>
  <c r="V48" i="1" s="1"/>
  <c r="U36" i="1"/>
  <c r="V36" i="1"/>
  <c r="U12" i="1"/>
  <c r="V12" i="1"/>
  <c r="U72" i="1"/>
  <c r="V72" i="1" s="1"/>
  <c r="J4" i="1"/>
  <c r="I4" i="1"/>
  <c r="I20" i="1"/>
  <c r="J20" i="1" s="1"/>
  <c r="I36" i="1"/>
  <c r="J36" i="1"/>
  <c r="I52" i="1"/>
  <c r="J52" i="1"/>
  <c r="I68" i="1"/>
  <c r="J68" i="1" s="1"/>
  <c r="U31" i="1"/>
  <c r="V31" i="1"/>
  <c r="U96" i="1"/>
  <c r="V96" i="1"/>
  <c r="I16" i="1"/>
  <c r="J16" i="1" s="1"/>
  <c r="AH15" i="1"/>
  <c r="U56" i="1"/>
  <c r="V56" i="1" s="1"/>
  <c r="AH14" i="1"/>
  <c r="U14" i="1"/>
  <c r="V14" i="1"/>
  <c r="U25" i="1"/>
  <c r="V25" i="1" s="1"/>
  <c r="U41" i="1"/>
  <c r="V41" i="1"/>
  <c r="U57" i="1"/>
  <c r="V57" i="1"/>
  <c r="U73" i="1"/>
  <c r="V73" i="1" s="1"/>
  <c r="U89" i="1"/>
  <c r="V89" i="1" s="1"/>
  <c r="J5" i="1"/>
  <c r="I5" i="1"/>
  <c r="I21" i="1"/>
  <c r="I37" i="1"/>
  <c r="J37" i="1"/>
  <c r="I53" i="1"/>
  <c r="J53" i="1" s="1"/>
  <c r="I69" i="1"/>
  <c r="J69" i="1"/>
  <c r="U79" i="1"/>
  <c r="V79" i="1"/>
  <c r="U64" i="1"/>
  <c r="V64" i="1" s="1"/>
  <c r="U68" i="1"/>
  <c r="V68" i="1" s="1"/>
  <c r="U10" i="1"/>
  <c r="V10" i="1" s="1"/>
  <c r="U24" i="1"/>
  <c r="V24" i="1"/>
  <c r="U15" i="1"/>
  <c r="V15" i="1"/>
  <c r="U26" i="1"/>
  <c r="V26" i="1" s="1"/>
  <c r="U42" i="1"/>
  <c r="V42" i="1"/>
  <c r="U58" i="1"/>
  <c r="V58" i="1"/>
  <c r="U74" i="1"/>
  <c r="V74" i="1" s="1"/>
  <c r="U90" i="1"/>
  <c r="V90" i="1" s="1"/>
  <c r="I6" i="1"/>
  <c r="J6" i="1" s="1"/>
  <c r="I22" i="1"/>
  <c r="J22" i="1"/>
  <c r="I38" i="1"/>
  <c r="J38" i="1"/>
  <c r="I54" i="1"/>
  <c r="J54" i="1" s="1"/>
  <c r="I70" i="1"/>
  <c r="J70" i="1"/>
  <c r="I27" i="1"/>
  <c r="J27" i="1"/>
  <c r="U4" i="1"/>
  <c r="V4" i="1" s="1"/>
  <c r="U100" i="1"/>
  <c r="V100" i="1" s="1"/>
  <c r="AH19" i="1"/>
  <c r="U40" i="1"/>
  <c r="V40" i="1"/>
  <c r="AH13" i="1"/>
  <c r="U16" i="1"/>
  <c r="V16" i="1" s="1"/>
  <c r="U27" i="1"/>
  <c r="V27" i="1"/>
  <c r="U43" i="1"/>
  <c r="V43" i="1"/>
  <c r="U59" i="1"/>
  <c r="V59" i="1" s="1"/>
  <c r="U75" i="1"/>
  <c r="V75" i="1" s="1"/>
  <c r="U91" i="1"/>
  <c r="V91" i="1" s="1"/>
  <c r="I7" i="1"/>
  <c r="J7" i="1"/>
  <c r="I23" i="1"/>
  <c r="J23" i="1"/>
  <c r="I39" i="1"/>
  <c r="J39" i="1" s="1"/>
  <c r="I55" i="1"/>
  <c r="J55" i="1"/>
  <c r="I71" i="1"/>
  <c r="J71" i="1"/>
  <c r="U63" i="1"/>
  <c r="V63" i="1" s="1"/>
  <c r="AH28" i="1"/>
  <c r="AH23" i="1"/>
  <c r="I32" i="1"/>
  <c r="J32" i="1"/>
  <c r="U88" i="1"/>
  <c r="V88" i="1"/>
  <c r="AH29" i="1"/>
  <c r="U17" i="1"/>
  <c r="V17" i="1"/>
  <c r="U28" i="1"/>
  <c r="V28" i="1" s="1"/>
  <c r="U46" i="1"/>
  <c r="V46" i="1" s="1"/>
  <c r="U60" i="1"/>
  <c r="V60" i="1" s="1"/>
  <c r="U76" i="1"/>
  <c r="V76" i="1"/>
  <c r="U92" i="1"/>
  <c r="V92" i="1"/>
  <c r="I8" i="1"/>
  <c r="J8" i="1" s="1"/>
  <c r="I24" i="1"/>
  <c r="J24" i="1"/>
  <c r="I40" i="1"/>
  <c r="J40" i="1"/>
  <c r="I56" i="1"/>
  <c r="J56" i="1" s="1"/>
  <c r="I72" i="1"/>
  <c r="J72" i="1" s="1"/>
  <c r="J12" i="1"/>
  <c r="I12" i="1"/>
  <c r="U8" i="1"/>
  <c r="V8" i="1"/>
  <c r="U61" i="1"/>
  <c r="V61" i="1"/>
  <c r="I57" i="1"/>
  <c r="U95" i="1"/>
  <c r="V95" i="1"/>
  <c r="U32" i="1"/>
  <c r="V32" i="1"/>
  <c r="U84" i="1"/>
  <c r="V84" i="1" s="1"/>
  <c r="AH24" i="1"/>
  <c r="U18" i="1"/>
  <c r="V18" i="1" s="1"/>
  <c r="U29" i="1"/>
  <c r="V29" i="1"/>
  <c r="U45" i="1"/>
  <c r="V45" i="1"/>
  <c r="U77" i="1"/>
  <c r="V77" i="1"/>
  <c r="U93" i="1"/>
  <c r="V93" i="1"/>
  <c r="I9" i="1"/>
  <c r="J25" i="1"/>
  <c r="I25" i="1"/>
  <c r="J41" i="1"/>
  <c r="I41" i="1"/>
  <c r="U2" i="1"/>
  <c r="V2" i="1" s="1"/>
  <c r="U13" i="1"/>
  <c r="V13" i="1"/>
  <c r="U30" i="1"/>
  <c r="V30" i="1"/>
  <c r="U47" i="1"/>
  <c r="V47" i="1"/>
  <c r="U62" i="1"/>
  <c r="V62" i="1"/>
  <c r="U78" i="1"/>
  <c r="V78" i="1"/>
  <c r="U94" i="1"/>
  <c r="V94" i="1" s="1"/>
  <c r="J10" i="1"/>
  <c r="I10" i="1"/>
  <c r="J26" i="1"/>
  <c r="I26" i="1"/>
  <c r="I42" i="1"/>
  <c r="J42" i="1" s="1"/>
  <c r="I58" i="1"/>
  <c r="J58" i="1" s="1"/>
  <c r="X6" i="1"/>
  <c r="W6" i="1"/>
  <c r="AD25" i="1"/>
  <c r="AD18" i="1"/>
  <c r="AD12" i="1"/>
  <c r="R3" i="1"/>
  <c r="R11" i="1"/>
  <c r="R16" i="1"/>
  <c r="R19" i="1"/>
  <c r="R23" i="1"/>
  <c r="R27" i="1"/>
  <c r="R31" i="1"/>
  <c r="R35" i="1"/>
  <c r="R39" i="1"/>
  <c r="R43" i="1"/>
  <c r="R44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9" i="1"/>
  <c r="F63" i="1"/>
  <c r="F67" i="1"/>
  <c r="F71" i="1"/>
  <c r="AD28" i="1"/>
  <c r="AD23" i="1"/>
  <c r="AD15" i="1"/>
  <c r="AD29" i="1"/>
  <c r="R4" i="1"/>
  <c r="R12" i="1"/>
  <c r="R17" i="1"/>
  <c r="R20" i="1"/>
  <c r="R24" i="1"/>
  <c r="R28" i="1"/>
  <c r="R32" i="1"/>
  <c r="R36" i="1"/>
  <c r="R40" i="1"/>
  <c r="R46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60" i="1"/>
  <c r="F64" i="1"/>
  <c r="F68" i="1"/>
  <c r="F72" i="1"/>
  <c r="AD27" i="1"/>
  <c r="AD22" i="1"/>
  <c r="AD14" i="1"/>
  <c r="AD24" i="1"/>
  <c r="R5" i="1"/>
  <c r="R9" i="1"/>
  <c r="R14" i="1"/>
  <c r="R18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61" i="1"/>
  <c r="F65" i="1"/>
  <c r="F69" i="1"/>
  <c r="AD26" i="1"/>
  <c r="AD19" i="1"/>
  <c r="AD13" i="1"/>
  <c r="R2" i="1"/>
  <c r="R10" i="1"/>
  <c r="R15" i="1"/>
  <c r="R13" i="1"/>
  <c r="R22" i="1"/>
  <c r="R26" i="1"/>
  <c r="R30" i="1"/>
  <c r="R34" i="1"/>
  <c r="R38" i="1"/>
  <c r="R42" i="1"/>
  <c r="R47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62" i="1"/>
  <c r="F66" i="1"/>
  <c r="F70" i="1"/>
  <c r="F55" i="1"/>
  <c r="F56" i="1"/>
  <c r="F57" i="1"/>
  <c r="F54" i="1"/>
  <c r="F58" i="1"/>
  <c r="D27" i="2"/>
  <c r="G5" i="2"/>
  <c r="C27" i="2"/>
  <c r="B27" i="2"/>
  <c r="X98" i="1" l="1"/>
  <c r="W98" i="1"/>
  <c r="K21" i="1"/>
  <c r="L21" i="1"/>
  <c r="W30" i="1"/>
  <c r="X30" i="1"/>
  <c r="X66" i="1"/>
  <c r="W66" i="1"/>
  <c r="X29" i="1"/>
  <c r="W29" i="1"/>
  <c r="K32" i="1"/>
  <c r="L32" i="1"/>
  <c r="X24" i="1"/>
  <c r="W24" i="1"/>
  <c r="L67" i="1"/>
  <c r="K67" i="1"/>
  <c r="X38" i="1"/>
  <c r="W38" i="1"/>
  <c r="X85" i="1"/>
  <c r="W85" i="1"/>
  <c r="K28" i="1"/>
  <c r="L28" i="1"/>
  <c r="W83" i="1"/>
  <c r="X83" i="1"/>
  <c r="W81" i="1"/>
  <c r="X81" i="1"/>
  <c r="L26" i="1"/>
  <c r="K26" i="1"/>
  <c r="K12" i="1"/>
  <c r="L12" i="1"/>
  <c r="AJ23" i="1"/>
  <c r="AI23" i="1"/>
  <c r="K5" i="1"/>
  <c r="L5" i="1"/>
  <c r="AJ26" i="1"/>
  <c r="AI26" i="1"/>
  <c r="X92" i="1"/>
  <c r="W92" i="1"/>
  <c r="W14" i="1"/>
  <c r="X14" i="1"/>
  <c r="X44" i="1"/>
  <c r="W44" i="1"/>
  <c r="X13" i="1"/>
  <c r="W13" i="1"/>
  <c r="X76" i="1"/>
  <c r="W76" i="1"/>
  <c r="L22" i="1"/>
  <c r="K22" i="1"/>
  <c r="L36" i="1"/>
  <c r="K36" i="1"/>
  <c r="X39" i="1"/>
  <c r="W39" i="1"/>
  <c r="X34" i="1"/>
  <c r="W34" i="1"/>
  <c r="X2" i="1"/>
  <c r="W2" i="1"/>
  <c r="X18" i="1"/>
  <c r="W18" i="1"/>
  <c r="X60" i="1"/>
  <c r="W60" i="1"/>
  <c r="X91" i="1"/>
  <c r="W91" i="1"/>
  <c r="AJ19" i="1"/>
  <c r="AI19" i="1"/>
  <c r="L6" i="1"/>
  <c r="K6" i="1"/>
  <c r="W10" i="1"/>
  <c r="X10" i="1"/>
  <c r="X56" i="1"/>
  <c r="W56" i="1"/>
  <c r="L20" i="1"/>
  <c r="K20" i="1"/>
  <c r="L51" i="1"/>
  <c r="K51" i="1"/>
  <c r="X23" i="1"/>
  <c r="W23" i="1"/>
  <c r="K50" i="1"/>
  <c r="L50" i="1"/>
  <c r="X20" i="1"/>
  <c r="W20" i="1"/>
  <c r="X69" i="1"/>
  <c r="W69" i="1"/>
  <c r="X3" i="1"/>
  <c r="W3" i="1"/>
  <c r="X67" i="1"/>
  <c r="W67" i="1"/>
  <c r="L43" i="1"/>
  <c r="K43" i="1"/>
  <c r="W65" i="1"/>
  <c r="X65" i="1"/>
  <c r="X45" i="1"/>
  <c r="W45" i="1"/>
  <c r="W15" i="1"/>
  <c r="X15" i="1"/>
  <c r="X101" i="1"/>
  <c r="W101" i="1"/>
  <c r="X8" i="1"/>
  <c r="W8" i="1"/>
  <c r="L7" i="1"/>
  <c r="K7" i="1"/>
  <c r="J21" i="1"/>
  <c r="K66" i="1"/>
  <c r="L66" i="1"/>
  <c r="X50" i="1"/>
  <c r="W50" i="1"/>
  <c r="L10" i="1"/>
  <c r="K10" i="1"/>
  <c r="L41" i="1"/>
  <c r="K41" i="1"/>
  <c r="AI28" i="1"/>
  <c r="AJ28" i="1"/>
  <c r="AJ15" i="1"/>
  <c r="AI15" i="1"/>
  <c r="K4" i="1"/>
  <c r="L4" i="1"/>
  <c r="K44" i="1"/>
  <c r="L44" i="1"/>
  <c r="K62" i="1"/>
  <c r="L62" i="1"/>
  <c r="X61" i="1"/>
  <c r="W61" i="1"/>
  <c r="X97" i="1"/>
  <c r="W97" i="1"/>
  <c r="AJ14" i="1"/>
  <c r="AI14" i="1"/>
  <c r="X40" i="1"/>
  <c r="W40" i="1"/>
  <c r="AJ24" i="1"/>
  <c r="AI24" i="1"/>
  <c r="L72" i="1"/>
  <c r="K72" i="1"/>
  <c r="W46" i="1"/>
  <c r="X46" i="1"/>
  <c r="X75" i="1"/>
  <c r="W75" i="1"/>
  <c r="X100" i="1"/>
  <c r="W100" i="1"/>
  <c r="X90" i="1"/>
  <c r="W90" i="1"/>
  <c r="X68" i="1"/>
  <c r="W68" i="1"/>
  <c r="X89" i="1"/>
  <c r="W89" i="1"/>
  <c r="L35" i="1"/>
  <c r="K35" i="1"/>
  <c r="X11" i="1"/>
  <c r="W11" i="1"/>
  <c r="K34" i="1"/>
  <c r="L34" i="1"/>
  <c r="X53" i="1"/>
  <c r="W53" i="1"/>
  <c r="K64" i="1"/>
  <c r="L64" i="1"/>
  <c r="W51" i="1"/>
  <c r="X51" i="1"/>
  <c r="L59" i="1"/>
  <c r="K59" i="1"/>
  <c r="W49" i="1"/>
  <c r="X49" i="1"/>
  <c r="L11" i="1"/>
  <c r="K11" i="1"/>
  <c r="L25" i="1"/>
  <c r="K25" i="1"/>
  <c r="K46" i="1"/>
  <c r="L46" i="1"/>
  <c r="X55" i="1"/>
  <c r="W55" i="1"/>
  <c r="K61" i="1"/>
  <c r="L61" i="1"/>
  <c r="X33" i="1"/>
  <c r="W33" i="1"/>
  <c r="K37" i="1"/>
  <c r="L37" i="1"/>
  <c r="X99" i="1"/>
  <c r="W99" i="1"/>
  <c r="W63" i="1"/>
  <c r="X63" i="1"/>
  <c r="X74" i="1"/>
  <c r="W74" i="1"/>
  <c r="K16" i="1"/>
  <c r="L16" i="1"/>
  <c r="X72" i="1"/>
  <c r="W72" i="1"/>
  <c r="AJ18" i="1"/>
  <c r="AI18" i="1"/>
  <c r="K65" i="1"/>
  <c r="L65" i="1"/>
  <c r="X37" i="1"/>
  <c r="W37" i="1"/>
  <c r="L9" i="1"/>
  <c r="K9" i="1"/>
  <c r="K30" i="1"/>
  <c r="L30" i="1"/>
  <c r="K52" i="1"/>
  <c r="L52" i="1"/>
  <c r="W94" i="1"/>
  <c r="X94" i="1"/>
  <c r="L56" i="1"/>
  <c r="K56" i="1"/>
  <c r="X59" i="1"/>
  <c r="W59" i="1"/>
  <c r="X73" i="1"/>
  <c r="W73" i="1"/>
  <c r="K63" i="1"/>
  <c r="L63" i="1"/>
  <c r="W78" i="1"/>
  <c r="X78" i="1"/>
  <c r="J9" i="1"/>
  <c r="X32" i="1"/>
  <c r="W32" i="1"/>
  <c r="L40" i="1"/>
  <c r="K40" i="1"/>
  <c r="X17" i="1"/>
  <c r="W17" i="1"/>
  <c r="L71" i="1"/>
  <c r="K71" i="1"/>
  <c r="X43" i="1"/>
  <c r="W43" i="1"/>
  <c r="L27" i="1"/>
  <c r="K27" i="1"/>
  <c r="X58" i="1"/>
  <c r="W58" i="1"/>
  <c r="W79" i="1"/>
  <c r="X79" i="1"/>
  <c r="X57" i="1"/>
  <c r="W57" i="1"/>
  <c r="X96" i="1"/>
  <c r="W96" i="1"/>
  <c r="X12" i="1"/>
  <c r="W12" i="1"/>
  <c r="L3" i="1"/>
  <c r="K3" i="1"/>
  <c r="X22" i="1"/>
  <c r="W22" i="1"/>
  <c r="K2" i="1"/>
  <c r="L2" i="1"/>
  <c r="K49" i="1"/>
  <c r="L49" i="1"/>
  <c r="X21" i="1"/>
  <c r="W21" i="1"/>
  <c r="L47" i="1"/>
  <c r="K47" i="1"/>
  <c r="W19" i="1"/>
  <c r="X19" i="1"/>
  <c r="J30" i="1"/>
  <c r="L45" i="1"/>
  <c r="K45" i="1"/>
  <c r="X5" i="1"/>
  <c r="W5" i="1"/>
  <c r="X88" i="1"/>
  <c r="W88" i="1"/>
  <c r="X28" i="1"/>
  <c r="W28" i="1"/>
  <c r="L19" i="1"/>
  <c r="K19" i="1"/>
  <c r="K18" i="1"/>
  <c r="L18" i="1"/>
  <c r="W35" i="1"/>
  <c r="X35" i="1"/>
  <c r="K14" i="1"/>
  <c r="L14" i="1"/>
  <c r="L29" i="1"/>
  <c r="K29" i="1"/>
  <c r="AJ27" i="1"/>
  <c r="AI27" i="1"/>
  <c r="L23" i="1"/>
  <c r="K23" i="1"/>
  <c r="X54" i="1"/>
  <c r="W54" i="1"/>
  <c r="L42" i="1"/>
  <c r="K42" i="1"/>
  <c r="X84" i="1"/>
  <c r="W84" i="1"/>
  <c r="X64" i="1"/>
  <c r="W64" i="1"/>
  <c r="W62" i="1"/>
  <c r="X62" i="1"/>
  <c r="X93" i="1"/>
  <c r="W93" i="1"/>
  <c r="W95" i="1"/>
  <c r="X95" i="1"/>
  <c r="L24" i="1"/>
  <c r="K24" i="1"/>
  <c r="AJ29" i="1"/>
  <c r="AI29" i="1"/>
  <c r="L55" i="1"/>
  <c r="K55" i="1"/>
  <c r="X27" i="1"/>
  <c r="W27" i="1"/>
  <c r="L70" i="1"/>
  <c r="K70" i="1"/>
  <c r="X42" i="1"/>
  <c r="W42" i="1"/>
  <c r="L69" i="1"/>
  <c r="K69" i="1"/>
  <c r="X41" i="1"/>
  <c r="W41" i="1"/>
  <c r="W31" i="1"/>
  <c r="X31" i="1"/>
  <c r="X36" i="1"/>
  <c r="W36" i="1"/>
  <c r="X87" i="1"/>
  <c r="W87" i="1"/>
  <c r="X52" i="1"/>
  <c r="W52" i="1"/>
  <c r="X86" i="1"/>
  <c r="W86" i="1"/>
  <c r="K33" i="1"/>
  <c r="L33" i="1"/>
  <c r="X9" i="1"/>
  <c r="W9" i="1"/>
  <c r="K31" i="1"/>
  <c r="L31" i="1"/>
  <c r="X7" i="1"/>
  <c r="W7" i="1"/>
  <c r="J14" i="1"/>
  <c r="J29" i="1"/>
  <c r="AH27" i="1"/>
  <c r="L57" i="1"/>
  <c r="K57" i="1"/>
  <c r="AI12" i="1"/>
  <c r="AJ12" i="1"/>
  <c r="K13" i="1"/>
  <c r="L13" i="1"/>
  <c r="K60" i="1"/>
  <c r="L60" i="1"/>
  <c r="L58" i="1"/>
  <c r="K58" i="1"/>
  <c r="AJ13" i="1"/>
  <c r="AI13" i="1"/>
  <c r="L38" i="1"/>
  <c r="K38" i="1"/>
  <c r="K48" i="1"/>
  <c r="L48" i="1"/>
  <c r="X4" i="1"/>
  <c r="W4" i="1"/>
  <c r="W47" i="1"/>
  <c r="X47" i="1"/>
  <c r="X77" i="1"/>
  <c r="W77" i="1"/>
  <c r="J57" i="1"/>
  <c r="L8" i="1"/>
  <c r="K8" i="1"/>
  <c r="AH12" i="1"/>
  <c r="L39" i="1"/>
  <c r="K39" i="1"/>
  <c r="X16" i="1"/>
  <c r="W16" i="1"/>
  <c r="K54" i="1"/>
  <c r="L54" i="1"/>
  <c r="X26" i="1"/>
  <c r="W26" i="1"/>
  <c r="K53" i="1"/>
  <c r="L53" i="1"/>
  <c r="X25" i="1"/>
  <c r="W25" i="1"/>
  <c r="L68" i="1"/>
  <c r="K68" i="1"/>
  <c r="X48" i="1"/>
  <c r="W48" i="1"/>
  <c r="X71" i="1"/>
  <c r="W71" i="1"/>
  <c r="X80" i="1"/>
  <c r="W80" i="1"/>
  <c r="X70" i="1"/>
  <c r="W70" i="1"/>
  <c r="K17" i="1"/>
  <c r="L17" i="1"/>
  <c r="AI22" i="1"/>
  <c r="AJ22" i="1"/>
  <c r="K15" i="1"/>
  <c r="L15" i="1"/>
  <c r="AJ25" i="1"/>
  <c r="AI25" i="1"/>
  <c r="X82" i="1"/>
  <c r="W82" i="1"/>
  <c r="J13" i="1"/>
  <c r="J60" i="1"/>
</calcChain>
</file>

<file path=xl/sharedStrings.xml><?xml version="1.0" encoding="utf-8"?>
<sst xmlns="http://schemas.openxmlformats.org/spreadsheetml/2006/main" count="45" uniqueCount="20">
  <si>
    <t xml:space="preserve">Tree # </t>
  </si>
  <si>
    <t># apples</t>
  </si>
  <si>
    <t>Weight lbs.</t>
  </si>
  <si>
    <t>0 young tree</t>
  </si>
  <si>
    <t>1201?</t>
  </si>
  <si>
    <t>Small size</t>
  </si>
  <si>
    <t xml:space="preserve">Medium size </t>
  </si>
  <si>
    <t>Average/grams.</t>
  </si>
  <si>
    <t xml:space="preserve">Large size </t>
  </si>
  <si>
    <t>Row  #</t>
  </si>
  <si>
    <t xml:space="preserve">1st. Pick weight gms. </t>
  </si>
  <si>
    <t>this data was collected on 10/5/20-10/6/20 First Pick and the second pick was  on 10/12/20</t>
  </si>
  <si>
    <t xml:space="preserve">grams/ each </t>
  </si>
  <si>
    <t>612.34.97</t>
  </si>
  <si>
    <t xml:space="preserve">2nd. Pick weight grams </t>
  </si>
  <si>
    <t xml:space="preserve">weight on green apples </t>
  </si>
  <si>
    <t xml:space="preserve">Total Yield </t>
  </si>
  <si>
    <t xml:space="preserve">% 2nd. Pick </t>
  </si>
  <si>
    <t>% 1st pick</t>
  </si>
  <si>
    <t xml:space="preserve">% on Greens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</si>
</sst>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6" xfId="0" applyFont="1" applyBorder="1" applyAlignment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23" xfId="0" applyFont="1" applyBorder="1" applyAlignment="1"/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2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3" borderId="29" xfId="0" applyFill="1" applyBorder="1"/>
    <xf numFmtId="0" fontId="0" fillId="3" borderId="27" xfId="0" applyFill="1" applyBorder="1"/>
    <xf numFmtId="0" fontId="0" fillId="3" borderId="31" xfId="0" applyFill="1" applyBorder="1"/>
    <xf numFmtId="0" fontId="0" fillId="0" borderId="29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0" fontId="2" fillId="4" borderId="9" xfId="1" applyBorder="1" applyAlignment="1">
      <alignment horizontal="center"/>
    </xf>
    <xf numFmtId="0" fontId="2" fillId="4" borderId="4" xfId="1" applyBorder="1"/>
    <xf numFmtId="0" fontId="1" fillId="0" borderId="19" xfId="0" applyFont="1" applyBorder="1" applyAlignment="1">
      <alignment horizontal="center" vertical="center" textRotation="255"/>
    </xf>
    <xf numFmtId="0" fontId="1" fillId="0" borderId="20" xfId="0" applyFont="1" applyBorder="1" applyAlignment="1">
      <alignment horizontal="center" vertical="center" textRotation="255"/>
    </xf>
    <xf numFmtId="0" fontId="1" fillId="0" borderId="21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5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19" xfId="0" applyFont="1" applyBorder="1" applyAlignment="1">
      <alignment horizontal="center" vertical="center" textRotation="255" wrapText="1"/>
    </xf>
    <xf numFmtId="0" fontId="1" fillId="0" borderId="20" xfId="0" applyFont="1" applyBorder="1" applyAlignment="1">
      <alignment horizontal="center" vertical="center" textRotation="255" wrapText="1"/>
    </xf>
    <xf numFmtId="0" fontId="1" fillId="0" borderId="21" xfId="0" applyFont="1" applyBorder="1" applyAlignment="1">
      <alignment horizontal="center" vertical="center" textRotation="255" wrapText="1"/>
    </xf>
    <xf numFmtId="0" fontId="1" fillId="0" borderId="19" xfId="0" applyFont="1" applyFill="1" applyBorder="1" applyAlignment="1">
      <alignment horizontal="center" vertical="center" textRotation="255"/>
    </xf>
    <xf numFmtId="0" fontId="1" fillId="0" borderId="20" xfId="0" applyFont="1" applyFill="1" applyBorder="1" applyAlignment="1">
      <alignment horizontal="center" vertical="center" textRotation="255"/>
    </xf>
    <xf numFmtId="0" fontId="1" fillId="0" borderId="21" xfId="0" applyFont="1" applyFill="1" applyBorder="1" applyAlignment="1">
      <alignment horizontal="center" vertical="center" textRotation="255"/>
    </xf>
    <xf numFmtId="0" fontId="1" fillId="0" borderId="25" xfId="0" applyFont="1" applyBorder="1" applyAlignment="1">
      <alignment vertical="center" textRotation="255" wrapText="1"/>
    </xf>
    <xf numFmtId="0" fontId="1" fillId="0" borderId="26" xfId="0" applyFont="1" applyBorder="1" applyAlignment="1">
      <alignment vertical="center" textRotation="255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7EA7-F4D6-486C-8FAA-DA908616FAB5}">
  <dimension ref="A1:FA107"/>
  <sheetViews>
    <sheetView tabSelected="1" topLeftCell="Q1" zoomScaleNormal="100" workbookViewId="0">
      <selection activeCell="AM16" sqref="AM16"/>
    </sheetView>
  </sheetViews>
  <sheetFormatPr defaultRowHeight="15" x14ac:dyDescent="0.25"/>
  <cols>
    <col min="1" max="1" width="9.140625" style="1"/>
    <col min="6" max="6" width="9.140625" style="33"/>
    <col min="7" max="8" width="9.140625" style="44"/>
    <col min="18" max="18" width="9.140625" style="33"/>
    <col min="30" max="30" width="9.140625" style="33"/>
    <col min="92" max="93" width="9.140625" customWidth="1"/>
    <col min="129" max="155" width="9.140625" style="1"/>
  </cols>
  <sheetData>
    <row r="1" spans="1:157" s="18" customFormat="1" ht="45" customHeight="1" thickBot="1" x14ac:dyDescent="0.3">
      <c r="A1" s="29" t="s">
        <v>9</v>
      </c>
      <c r="B1" s="69" t="s">
        <v>0</v>
      </c>
      <c r="C1" s="70" t="s">
        <v>1</v>
      </c>
      <c r="D1" s="70" t="s">
        <v>2</v>
      </c>
      <c r="E1" s="70" t="s">
        <v>10</v>
      </c>
      <c r="F1" s="71" t="s">
        <v>12</v>
      </c>
      <c r="G1" s="72" t="s">
        <v>14</v>
      </c>
      <c r="H1" s="73" t="s">
        <v>15</v>
      </c>
      <c r="I1" s="74" t="s">
        <v>16</v>
      </c>
      <c r="J1" s="71" t="s">
        <v>18</v>
      </c>
      <c r="K1" s="71" t="s">
        <v>17</v>
      </c>
      <c r="L1" s="75" t="s">
        <v>19</v>
      </c>
      <c r="M1" s="39" t="s">
        <v>9</v>
      </c>
      <c r="N1" s="69" t="s">
        <v>0</v>
      </c>
      <c r="O1" s="70" t="s">
        <v>1</v>
      </c>
      <c r="P1" s="70" t="s">
        <v>2</v>
      </c>
      <c r="Q1" s="70" t="s">
        <v>10</v>
      </c>
      <c r="R1" s="71" t="s">
        <v>12</v>
      </c>
      <c r="S1" s="72" t="s">
        <v>14</v>
      </c>
      <c r="T1" s="73" t="s">
        <v>15</v>
      </c>
      <c r="U1" s="74" t="s">
        <v>16</v>
      </c>
      <c r="V1" s="71" t="s">
        <v>18</v>
      </c>
      <c r="W1" s="71" t="s">
        <v>17</v>
      </c>
      <c r="X1" s="75" t="s">
        <v>19</v>
      </c>
      <c r="Y1" s="39" t="s">
        <v>9</v>
      </c>
      <c r="Z1" s="69" t="s">
        <v>0</v>
      </c>
      <c r="AA1" s="70" t="s">
        <v>1</v>
      </c>
      <c r="AB1" s="70" t="s">
        <v>2</v>
      </c>
      <c r="AC1" s="70" t="s">
        <v>10</v>
      </c>
      <c r="AD1" s="71" t="s">
        <v>12</v>
      </c>
      <c r="AE1" s="72" t="s">
        <v>14</v>
      </c>
      <c r="AF1" s="73" t="s">
        <v>15</v>
      </c>
      <c r="AG1" s="74" t="s">
        <v>16</v>
      </c>
      <c r="AH1" s="71" t="s">
        <v>18</v>
      </c>
      <c r="AI1" s="71" t="s">
        <v>17</v>
      </c>
      <c r="AJ1" s="75" t="s">
        <v>19</v>
      </c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</row>
    <row r="2" spans="1:157" ht="15" customHeight="1" x14ac:dyDescent="0.25">
      <c r="A2" s="79">
        <v>105</v>
      </c>
      <c r="B2" s="60">
        <v>1502</v>
      </c>
      <c r="C2" s="61">
        <v>45</v>
      </c>
      <c r="D2" s="61">
        <v>23</v>
      </c>
      <c r="E2" s="61">
        <f t="shared" ref="E2:E33" si="0">CONVERT(D2,"lbm","g")</f>
        <v>10432.62451</v>
      </c>
      <c r="F2" s="62">
        <f t="shared" ref="F2:F33" si="1">E2/C2</f>
        <v>231.83610022222223</v>
      </c>
      <c r="G2" s="47">
        <v>4636.7219999999998</v>
      </c>
      <c r="H2" s="49">
        <v>927.34400000000005</v>
      </c>
      <c r="I2" s="63">
        <f t="shared" ref="I2:I33" si="2">+E2+G2+H2</f>
        <v>15996.69051</v>
      </c>
      <c r="J2" s="64">
        <f t="shared" ref="J2:J33" si="3">+E2/I2%</f>
        <v>65.217392956863549</v>
      </c>
      <c r="K2" s="64">
        <f t="shared" ref="K2:K33" si="4">+G2/I2%</f>
        <v>28.985507953044721</v>
      </c>
      <c r="L2" s="65">
        <f t="shared" ref="L2:L33" si="5">+H2/I2%</f>
        <v>5.7970990900917299</v>
      </c>
      <c r="M2" s="90">
        <v>98</v>
      </c>
      <c r="N2" s="66">
        <v>1202</v>
      </c>
      <c r="O2" s="61">
        <v>47</v>
      </c>
      <c r="P2" s="61">
        <v>20.5</v>
      </c>
      <c r="Q2" s="61">
        <f t="shared" ref="Q2:Q33" si="6">CONVERT(P2,"lbm","g")</f>
        <v>9298.6435849999998</v>
      </c>
      <c r="R2" s="62">
        <f>Q2/O2</f>
        <v>197.84348053191488</v>
      </c>
      <c r="S2" s="40">
        <v>3956.87</v>
      </c>
      <c r="T2" s="41">
        <v>15036.1</v>
      </c>
      <c r="U2" s="67">
        <f>+Q2+S2+T2</f>
        <v>28291.613584999999</v>
      </c>
      <c r="V2" s="68">
        <f>+Q2/U2%</f>
        <v>32.867137666301474</v>
      </c>
      <c r="W2" s="68">
        <f>+S2/U2%</f>
        <v>13.986017404457632</v>
      </c>
      <c r="X2" s="65">
        <f>+T2/U2%</f>
        <v>53.146844929240899</v>
      </c>
      <c r="Y2" s="82">
        <v>96</v>
      </c>
      <c r="Z2" s="60">
        <v>1591</v>
      </c>
      <c r="AA2" s="61">
        <v>67</v>
      </c>
      <c r="AB2" s="61">
        <v>31</v>
      </c>
      <c r="AC2" s="61">
        <v>14061.4</v>
      </c>
      <c r="AD2" s="62">
        <f t="shared" ref="AD2:AD12" si="7">AC2/AA2</f>
        <v>209.87164179104477</v>
      </c>
      <c r="AE2" s="40">
        <v>3567.8180000000002</v>
      </c>
      <c r="AF2" s="41">
        <v>3148.0749999999998</v>
      </c>
      <c r="AG2" s="63">
        <f>+AC2+AE2+AF2</f>
        <v>20777.293000000001</v>
      </c>
      <c r="AH2" s="64">
        <f>+AC2/AG2%</f>
        <v>67.676766169683404</v>
      </c>
      <c r="AI2" s="64">
        <f>+AE2/AG2%</f>
        <v>17.171717220332795</v>
      </c>
      <c r="AJ2" s="65">
        <f>+AF2/AG2%</f>
        <v>15.151516609983792</v>
      </c>
      <c r="AM2" s="46" t="s">
        <v>11</v>
      </c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</row>
    <row r="3" spans="1:157" x14ac:dyDescent="0.25">
      <c r="A3" s="79"/>
      <c r="B3" s="5">
        <v>1503</v>
      </c>
      <c r="C3" s="3">
        <v>51</v>
      </c>
      <c r="D3" s="3">
        <v>28</v>
      </c>
      <c r="E3" s="3">
        <f t="shared" si="0"/>
        <v>12700.586360000001</v>
      </c>
      <c r="F3" s="30">
        <f t="shared" si="1"/>
        <v>249.03110509803923</v>
      </c>
      <c r="G3" s="48">
        <v>996.12440000000004</v>
      </c>
      <c r="H3" s="50">
        <v>2490.3110000000001</v>
      </c>
      <c r="I3" s="51">
        <f t="shared" si="2"/>
        <v>16187.021760000001</v>
      </c>
      <c r="J3" s="52">
        <f t="shared" si="3"/>
        <v>78.461538807494634</v>
      </c>
      <c r="K3" s="52">
        <f t="shared" si="4"/>
        <v>6.1538460550015346</v>
      </c>
      <c r="L3" s="53">
        <f t="shared" si="5"/>
        <v>15.384615137503836</v>
      </c>
      <c r="M3" s="90"/>
      <c r="N3" s="12">
        <v>1203</v>
      </c>
      <c r="O3" s="3">
        <v>65</v>
      </c>
      <c r="P3" s="3">
        <v>30</v>
      </c>
      <c r="Q3" s="3">
        <f t="shared" si="6"/>
        <v>13607.7711</v>
      </c>
      <c r="R3" s="30">
        <f>Q3/O3</f>
        <v>209.35032461538461</v>
      </c>
      <c r="S3" s="19">
        <v>7536.6120000000001</v>
      </c>
      <c r="T3" s="21">
        <v>11304.92</v>
      </c>
      <c r="U3" s="57">
        <f t="shared" ref="U3:U66" si="8">+Q3+S3+T3</f>
        <v>32449.303099999997</v>
      </c>
      <c r="V3" s="45">
        <f t="shared" ref="V3:V66" si="9">+Q3/U3%</f>
        <v>41.935480272302058</v>
      </c>
      <c r="W3" s="45">
        <f t="shared" ref="W3:W66" si="10">+S3/U3%</f>
        <v>23.225805425694954</v>
      </c>
      <c r="X3" s="53">
        <f t="shared" ref="X3:X66" si="11">+T3/U3%</f>
        <v>34.838714302002991</v>
      </c>
      <c r="Y3" s="82"/>
      <c r="Z3" s="5">
        <v>1592</v>
      </c>
      <c r="AA3" s="3">
        <v>10</v>
      </c>
      <c r="AB3" s="3">
        <v>5</v>
      </c>
      <c r="AC3" s="3">
        <v>2267.96</v>
      </c>
      <c r="AD3" s="30">
        <f t="shared" si="7"/>
        <v>226.79599999999999</v>
      </c>
      <c r="AE3" s="19">
        <v>680.38800000000003</v>
      </c>
      <c r="AF3" s="21">
        <v>453.59199999999998</v>
      </c>
      <c r="AG3" s="51">
        <f t="shared" ref="AG3:AG29" si="12">+AC3+AE3+AF3</f>
        <v>3401.94</v>
      </c>
      <c r="AH3" s="52">
        <f t="shared" ref="AH3:AH29" si="13">+AC3/AG3%</f>
        <v>66.666666666666671</v>
      </c>
      <c r="AI3" s="52">
        <f t="shared" ref="AI3:AI29" si="14">+AE3/AG3%</f>
        <v>20.000000000000004</v>
      </c>
      <c r="AJ3" s="53">
        <f t="shared" ref="AJ3:AJ29" si="15">+AF3/AG3%</f>
        <v>13.333333333333334</v>
      </c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7" x14ac:dyDescent="0.25">
      <c r="A4" s="79"/>
      <c r="B4" s="5">
        <v>1504</v>
      </c>
      <c r="C4" s="3">
        <v>87</v>
      </c>
      <c r="D4" s="3">
        <v>42.5</v>
      </c>
      <c r="E4" s="3">
        <f t="shared" si="0"/>
        <v>19277.675725000001</v>
      </c>
      <c r="F4" s="30">
        <f t="shared" si="1"/>
        <v>221.58247959770117</v>
      </c>
      <c r="G4" s="48">
        <v>5096.3969999999999</v>
      </c>
      <c r="H4" s="50">
        <v>664.74739999999997</v>
      </c>
      <c r="I4" s="51">
        <f t="shared" si="2"/>
        <v>25038.820125000002</v>
      </c>
      <c r="J4" s="52">
        <f t="shared" si="3"/>
        <v>76.991150656305138</v>
      </c>
      <c r="K4" s="52">
        <f t="shared" si="4"/>
        <v>20.353982234616176</v>
      </c>
      <c r="L4" s="53">
        <f t="shared" si="5"/>
        <v>2.6548671090786868</v>
      </c>
      <c r="M4" s="90"/>
      <c r="N4" s="12">
        <v>1204</v>
      </c>
      <c r="O4" s="3">
        <v>50</v>
      </c>
      <c r="P4" s="3">
        <v>22.5</v>
      </c>
      <c r="Q4" s="3">
        <f t="shared" si="6"/>
        <v>10205.828325</v>
      </c>
      <c r="R4" s="30">
        <f>Q4/O4</f>
        <v>204.1165665</v>
      </c>
      <c r="S4" s="19">
        <v>6123.4970000000003</v>
      </c>
      <c r="T4" s="21">
        <v>8164.6629999999996</v>
      </c>
      <c r="U4" s="57">
        <f t="shared" si="8"/>
        <v>24493.988325000002</v>
      </c>
      <c r="V4" s="45">
        <f t="shared" si="9"/>
        <v>41.666666079787966</v>
      </c>
      <c r="W4" s="45">
        <f t="shared" si="10"/>
        <v>24.999999668285952</v>
      </c>
      <c r="X4" s="53">
        <f t="shared" si="11"/>
        <v>33.333334251926075</v>
      </c>
      <c r="Y4" s="82"/>
      <c r="Z4" s="5">
        <v>1593</v>
      </c>
      <c r="AA4" s="3">
        <v>77</v>
      </c>
      <c r="AB4" s="3">
        <v>38</v>
      </c>
      <c r="AC4" s="3">
        <v>17236.5</v>
      </c>
      <c r="AD4" s="30">
        <f t="shared" si="7"/>
        <v>223.85064935064935</v>
      </c>
      <c r="AE4" s="19">
        <v>223.85059999999999</v>
      </c>
      <c r="AF4" s="21">
        <v>1119.2529999999999</v>
      </c>
      <c r="AG4" s="51">
        <f t="shared" si="12"/>
        <v>18579.603600000002</v>
      </c>
      <c r="AH4" s="52">
        <f t="shared" si="13"/>
        <v>92.771085815845922</v>
      </c>
      <c r="AI4" s="52">
        <f t="shared" si="14"/>
        <v>1.2048190306923445</v>
      </c>
      <c r="AJ4" s="53">
        <f t="shared" si="15"/>
        <v>6.0240951534617233</v>
      </c>
    </row>
    <row r="5" spans="1:157" x14ac:dyDescent="0.25">
      <c r="A5" s="79"/>
      <c r="B5" s="5">
        <v>1505</v>
      </c>
      <c r="C5" s="3">
        <v>100</v>
      </c>
      <c r="D5" s="3">
        <v>45.5</v>
      </c>
      <c r="E5" s="3">
        <f t="shared" si="0"/>
        <v>20638.452835</v>
      </c>
      <c r="F5" s="30">
        <f t="shared" si="1"/>
        <v>206.38452835000001</v>
      </c>
      <c r="G5" s="48">
        <v>4540.46</v>
      </c>
      <c r="H5" s="50">
        <v>619.15359999999998</v>
      </c>
      <c r="I5" s="51">
        <f t="shared" si="2"/>
        <v>25798.066435000001</v>
      </c>
      <c r="J5" s="52">
        <f t="shared" si="3"/>
        <v>79.999998786730785</v>
      </c>
      <c r="K5" s="52">
        <f t="shared" si="4"/>
        <v>17.600001191717222</v>
      </c>
      <c r="L5" s="53">
        <f t="shared" si="5"/>
        <v>2.4000000215520028</v>
      </c>
      <c r="M5" s="90"/>
      <c r="N5" s="12">
        <v>1205</v>
      </c>
      <c r="O5" s="3">
        <v>54</v>
      </c>
      <c r="P5" s="3">
        <v>26.5</v>
      </c>
      <c r="Q5" s="3">
        <f t="shared" si="6"/>
        <v>12020.197805</v>
      </c>
      <c r="R5" s="30">
        <f>Q5/O5</f>
        <v>222.59625564814814</v>
      </c>
      <c r="S5" s="19">
        <v>4006.7330000000002</v>
      </c>
      <c r="T5" s="21">
        <v>5119.7139999999999</v>
      </c>
      <c r="U5" s="57">
        <f t="shared" si="8"/>
        <v>21146.644805</v>
      </c>
      <c r="V5" s="45">
        <f t="shared" si="9"/>
        <v>56.842103869630868</v>
      </c>
      <c r="W5" s="45">
        <f t="shared" si="10"/>
        <v>18.947369840215181</v>
      </c>
      <c r="X5" s="53">
        <f t="shared" si="11"/>
        <v>24.210526290153954</v>
      </c>
      <c r="Y5" s="82"/>
      <c r="Z5" s="5">
        <v>1594</v>
      </c>
      <c r="AA5" s="3">
        <v>28</v>
      </c>
      <c r="AB5" s="3">
        <v>16</v>
      </c>
      <c r="AC5" s="3">
        <v>7257.48</v>
      </c>
      <c r="AD5" s="30">
        <f t="shared" si="7"/>
        <v>259.19571428571425</v>
      </c>
      <c r="AE5" s="19">
        <v>4406.3270000000002</v>
      </c>
      <c r="AF5" s="21">
        <v>777.58709999999996</v>
      </c>
      <c r="AG5" s="51">
        <f t="shared" si="12"/>
        <v>12441.394100000001</v>
      </c>
      <c r="AH5" s="52">
        <f t="shared" si="13"/>
        <v>58.333334204082476</v>
      </c>
      <c r="AI5" s="52">
        <f t="shared" si="14"/>
        <v>35.416666047095156</v>
      </c>
      <c r="AJ5" s="53">
        <f t="shared" si="15"/>
        <v>6.2499997488223595</v>
      </c>
    </row>
    <row r="6" spans="1:157" x14ac:dyDescent="0.25">
      <c r="A6" s="79"/>
      <c r="B6" s="5">
        <v>1506</v>
      </c>
      <c r="C6" s="3">
        <v>88</v>
      </c>
      <c r="D6" s="3">
        <v>41.5</v>
      </c>
      <c r="E6" s="3">
        <f t="shared" si="0"/>
        <v>18824.083355000002</v>
      </c>
      <c r="F6" s="30">
        <f t="shared" si="1"/>
        <v>213.91003812500003</v>
      </c>
      <c r="G6" s="48">
        <v>1069.55</v>
      </c>
      <c r="H6" s="50">
        <v>1069.55</v>
      </c>
      <c r="I6" s="51">
        <f t="shared" si="2"/>
        <v>20963.183355000001</v>
      </c>
      <c r="J6" s="52">
        <f t="shared" si="3"/>
        <v>89.795920000433554</v>
      </c>
      <c r="K6" s="52">
        <f t="shared" si="4"/>
        <v>5.1020399997832291</v>
      </c>
      <c r="L6" s="53">
        <f t="shared" si="5"/>
        <v>5.1020399997832291</v>
      </c>
      <c r="M6" s="90"/>
      <c r="N6" s="12">
        <v>1206</v>
      </c>
      <c r="O6" s="3">
        <v>122</v>
      </c>
      <c r="P6" s="3">
        <v>57.5</v>
      </c>
      <c r="Q6" s="3">
        <f t="shared" si="6"/>
        <v>26081.561275</v>
      </c>
      <c r="R6" s="30">
        <f>Q6/O6</f>
        <v>213.78328913934428</v>
      </c>
      <c r="S6" s="19">
        <v>641.34990000000005</v>
      </c>
      <c r="T6" s="21">
        <v>6627.2820000000002</v>
      </c>
      <c r="U6" s="57">
        <f t="shared" si="8"/>
        <v>33350.193175</v>
      </c>
      <c r="V6" s="45">
        <f t="shared" si="9"/>
        <v>78.205128042710356</v>
      </c>
      <c r="W6" s="45">
        <f t="shared" si="10"/>
        <v>1.923077016779529</v>
      </c>
      <c r="X6" s="53">
        <f t="shared" si="11"/>
        <v>19.871794940510117</v>
      </c>
      <c r="Y6" s="82"/>
      <c r="Z6" s="5">
        <v>1595</v>
      </c>
      <c r="AA6" s="3">
        <v>28</v>
      </c>
      <c r="AB6" s="3">
        <v>14</v>
      </c>
      <c r="AC6" s="3">
        <v>6350.29</v>
      </c>
      <c r="AD6" s="30">
        <f t="shared" si="7"/>
        <v>226.79607142857142</v>
      </c>
      <c r="AE6" s="19">
        <v>15648.93</v>
      </c>
      <c r="AF6" s="21">
        <v>1814.3689999999999</v>
      </c>
      <c r="AG6" s="51">
        <f t="shared" si="12"/>
        <v>23813.589</v>
      </c>
      <c r="AH6" s="52">
        <f t="shared" si="13"/>
        <v>26.66666498695346</v>
      </c>
      <c r="AI6" s="52">
        <f t="shared" si="14"/>
        <v>65.714286074224262</v>
      </c>
      <c r="AJ6" s="53">
        <f t="shared" si="15"/>
        <v>7.6190489388222833</v>
      </c>
    </row>
    <row r="7" spans="1:157" x14ac:dyDescent="0.25">
      <c r="A7" s="79"/>
      <c r="B7" s="5">
        <v>1507</v>
      </c>
      <c r="C7" s="3">
        <v>83</v>
      </c>
      <c r="D7" s="3">
        <v>47.5</v>
      </c>
      <c r="E7" s="3">
        <f t="shared" si="0"/>
        <v>21545.637575000001</v>
      </c>
      <c r="F7" s="30">
        <f t="shared" si="1"/>
        <v>259.58599487951807</v>
      </c>
      <c r="G7" s="48">
        <v>2855.4459999999999</v>
      </c>
      <c r="H7" s="50">
        <v>778.75800000000004</v>
      </c>
      <c r="I7" s="51">
        <f t="shared" si="2"/>
        <v>25179.841575000002</v>
      </c>
      <c r="J7" s="52">
        <f t="shared" si="3"/>
        <v>85.567010065669947</v>
      </c>
      <c r="K7" s="52">
        <f t="shared" si="4"/>
        <v>11.340206376973599</v>
      </c>
      <c r="L7" s="53">
        <f t="shared" si="5"/>
        <v>3.0927835573564364</v>
      </c>
      <c r="M7" s="90"/>
      <c r="N7" s="12">
        <v>1207</v>
      </c>
      <c r="O7" s="3">
        <v>0</v>
      </c>
      <c r="P7" s="3">
        <v>0</v>
      </c>
      <c r="Q7" s="3">
        <f t="shared" si="6"/>
        <v>0</v>
      </c>
      <c r="R7" s="30">
        <v>226.7962</v>
      </c>
      <c r="S7" s="19">
        <v>9752.2369999999992</v>
      </c>
      <c r="T7" s="21">
        <v>12700.59</v>
      </c>
      <c r="U7" s="57">
        <f t="shared" si="8"/>
        <v>22452.826999999997</v>
      </c>
      <c r="V7" s="45">
        <f t="shared" si="9"/>
        <v>0</v>
      </c>
      <c r="W7" s="45">
        <f t="shared" si="10"/>
        <v>43.434339025548994</v>
      </c>
      <c r="X7" s="53">
        <f t="shared" si="11"/>
        <v>56.565660974451021</v>
      </c>
      <c r="Y7" s="82"/>
      <c r="Z7" s="5">
        <v>1596</v>
      </c>
      <c r="AA7" s="3">
        <v>54</v>
      </c>
      <c r="AB7" s="3">
        <v>26</v>
      </c>
      <c r="AC7" s="3">
        <v>11793.4</v>
      </c>
      <c r="AD7" s="30">
        <f t="shared" si="7"/>
        <v>218.3962962962963</v>
      </c>
      <c r="AE7" s="19">
        <v>6551.8890000000001</v>
      </c>
      <c r="AF7" s="21">
        <v>1528.7739999999999</v>
      </c>
      <c r="AG7" s="51">
        <f t="shared" si="12"/>
        <v>19874.063000000002</v>
      </c>
      <c r="AH7" s="52">
        <f t="shared" si="13"/>
        <v>59.34065923007288</v>
      </c>
      <c r="AI7" s="52">
        <f t="shared" si="14"/>
        <v>32.967033464672021</v>
      </c>
      <c r="AJ7" s="53">
        <f t="shared" si="15"/>
        <v>7.6923073052550945</v>
      </c>
    </row>
    <row r="8" spans="1:157" x14ac:dyDescent="0.25">
      <c r="A8" s="79"/>
      <c r="B8" s="5">
        <v>1508</v>
      </c>
      <c r="C8" s="3">
        <v>65</v>
      </c>
      <c r="D8" s="3">
        <v>31</v>
      </c>
      <c r="E8" s="3">
        <f t="shared" si="0"/>
        <v>14061.36347</v>
      </c>
      <c r="F8" s="30">
        <f t="shared" si="1"/>
        <v>216.32866876923077</v>
      </c>
      <c r="G8" s="48">
        <v>7138.8459999999995</v>
      </c>
      <c r="H8" s="50">
        <v>2379.6149999999998</v>
      </c>
      <c r="I8" s="51">
        <f t="shared" si="2"/>
        <v>23579.82447</v>
      </c>
      <c r="J8" s="52">
        <f t="shared" si="3"/>
        <v>59.633028599894409</v>
      </c>
      <c r="K8" s="52">
        <f t="shared" si="4"/>
        <v>30.275229610307612</v>
      </c>
      <c r="L8" s="53">
        <f t="shared" si="5"/>
        <v>10.091741789797979</v>
      </c>
      <c r="M8" s="90"/>
      <c r="N8" s="12">
        <v>1208</v>
      </c>
      <c r="O8" s="3">
        <v>0</v>
      </c>
      <c r="P8" s="3">
        <v>0</v>
      </c>
      <c r="Q8" s="3">
        <f t="shared" si="6"/>
        <v>0</v>
      </c>
      <c r="R8" s="30">
        <v>213.78450000000001</v>
      </c>
      <c r="S8" s="19">
        <v>6413.5349999999999</v>
      </c>
      <c r="T8" s="21">
        <v>12827.07</v>
      </c>
      <c r="U8" s="57">
        <f t="shared" si="8"/>
        <v>19240.605</v>
      </c>
      <c r="V8" s="45">
        <f t="shared" si="9"/>
        <v>0</v>
      </c>
      <c r="W8" s="45">
        <f t="shared" si="10"/>
        <v>33.333333333333336</v>
      </c>
      <c r="X8" s="53">
        <f t="shared" si="11"/>
        <v>66.666666666666671</v>
      </c>
      <c r="Y8" s="82"/>
      <c r="Z8" s="5">
        <v>1597</v>
      </c>
      <c r="AA8" s="3">
        <v>70</v>
      </c>
      <c r="AB8" s="3">
        <v>36.75</v>
      </c>
      <c r="AC8" s="3">
        <v>16669.52</v>
      </c>
      <c r="AD8" s="30">
        <f t="shared" si="7"/>
        <v>238.136</v>
      </c>
      <c r="AE8" s="19">
        <v>5000.8559999999998</v>
      </c>
      <c r="AF8" s="21">
        <v>3572.04</v>
      </c>
      <c r="AG8" s="51">
        <f t="shared" si="12"/>
        <v>25242.416000000001</v>
      </c>
      <c r="AH8" s="52">
        <f t="shared" si="13"/>
        <v>66.037735849056602</v>
      </c>
      <c r="AI8" s="52">
        <f t="shared" si="14"/>
        <v>19.811320754716981</v>
      </c>
      <c r="AJ8" s="53">
        <f t="shared" si="15"/>
        <v>14.150943396226415</v>
      </c>
    </row>
    <row r="9" spans="1:157" ht="15.75" customHeight="1" x14ac:dyDescent="0.25">
      <c r="A9" s="79"/>
      <c r="B9" s="5">
        <v>1509</v>
      </c>
      <c r="C9" s="3">
        <v>30</v>
      </c>
      <c r="D9" s="3">
        <v>13.5</v>
      </c>
      <c r="E9" s="3">
        <f t="shared" si="0"/>
        <v>6123.4969950000004</v>
      </c>
      <c r="F9" s="30">
        <f t="shared" si="1"/>
        <v>204.1165665</v>
      </c>
      <c r="G9" s="48">
        <v>4694.6809999999996</v>
      </c>
      <c r="H9" s="50">
        <v>14288.16</v>
      </c>
      <c r="I9" s="51">
        <f t="shared" si="2"/>
        <v>25106.337995000002</v>
      </c>
      <c r="J9" s="52">
        <f t="shared" si="3"/>
        <v>24.390243595937857</v>
      </c>
      <c r="K9" s="52">
        <f t="shared" si="4"/>
        <v>18.699186639385477</v>
      </c>
      <c r="L9" s="53">
        <f t="shared" si="5"/>
        <v>56.910569764676666</v>
      </c>
      <c r="M9" s="90"/>
      <c r="N9" s="12">
        <v>1209</v>
      </c>
      <c r="O9" s="3">
        <v>61</v>
      </c>
      <c r="P9" s="3">
        <v>28.5</v>
      </c>
      <c r="Q9" s="3">
        <f t="shared" si="6"/>
        <v>12927.382545</v>
      </c>
      <c r="R9" s="30">
        <f t="shared" ref="R9:R40" si="16">Q9/O9</f>
        <v>211.92430401639345</v>
      </c>
      <c r="S9" s="19">
        <v>211.9248</v>
      </c>
      <c r="T9" s="21">
        <v>1271.546</v>
      </c>
      <c r="U9" s="57">
        <f t="shared" si="8"/>
        <v>14410.853345000001</v>
      </c>
      <c r="V9" s="45">
        <f t="shared" si="9"/>
        <v>89.705878170533836</v>
      </c>
      <c r="W9" s="45">
        <f t="shared" si="10"/>
        <v>1.4705916084666115</v>
      </c>
      <c r="X9" s="53">
        <f t="shared" si="11"/>
        <v>8.8235302209995528</v>
      </c>
      <c r="Y9" s="82"/>
      <c r="Z9" s="5">
        <v>1598</v>
      </c>
      <c r="AA9" s="3">
        <v>62</v>
      </c>
      <c r="AB9" s="3">
        <v>25.5</v>
      </c>
      <c r="AC9" s="3">
        <v>11566.61</v>
      </c>
      <c r="AD9" s="30">
        <f t="shared" si="7"/>
        <v>186.55822580645162</v>
      </c>
      <c r="AE9" s="19">
        <v>8395.1200000000008</v>
      </c>
      <c r="AF9" s="21">
        <v>1865.5820000000001</v>
      </c>
      <c r="AG9" s="51">
        <f>+AC9+AE9+AF9</f>
        <v>21827.312000000002</v>
      </c>
      <c r="AH9" s="52">
        <f t="shared" si="13"/>
        <v>52.991454009545471</v>
      </c>
      <c r="AI9" s="52">
        <f t="shared" si="14"/>
        <v>38.461538461538467</v>
      </c>
      <c r="AJ9" s="53">
        <f t="shared" si="15"/>
        <v>8.5470075289160672</v>
      </c>
    </row>
    <row r="10" spans="1:157" x14ac:dyDescent="0.25">
      <c r="A10" s="79"/>
      <c r="B10" s="5">
        <v>1510</v>
      </c>
      <c r="C10" s="3">
        <v>33</v>
      </c>
      <c r="D10" s="3">
        <v>15.5</v>
      </c>
      <c r="E10" s="3">
        <f t="shared" si="0"/>
        <v>7030.6817350000001</v>
      </c>
      <c r="F10" s="30">
        <f t="shared" si="1"/>
        <v>213.05096166666667</v>
      </c>
      <c r="G10" s="48">
        <v>4687.1210000000001</v>
      </c>
      <c r="H10" s="50">
        <v>8522.0380000000005</v>
      </c>
      <c r="I10" s="51">
        <f t="shared" si="2"/>
        <v>20239.840735000002</v>
      </c>
      <c r="J10" s="52">
        <f t="shared" si="3"/>
        <v>34.736843175065623</v>
      </c>
      <c r="K10" s="52">
        <f t="shared" si="4"/>
        <v>23.157894675992864</v>
      </c>
      <c r="L10" s="53">
        <f t="shared" si="5"/>
        <v>42.105262148941506</v>
      </c>
      <c r="M10" s="90"/>
      <c r="N10" s="12">
        <v>1210</v>
      </c>
      <c r="O10" s="3">
        <v>50</v>
      </c>
      <c r="P10" s="3">
        <v>26</v>
      </c>
      <c r="Q10" s="3">
        <f t="shared" si="6"/>
        <v>11793.401620000001</v>
      </c>
      <c r="R10" s="30">
        <f t="shared" si="16"/>
        <v>235.8680324</v>
      </c>
      <c r="S10" s="19">
        <v>8019.5129999999999</v>
      </c>
      <c r="T10" s="21">
        <v>6604.3050000000003</v>
      </c>
      <c r="U10" s="57">
        <f t="shared" si="8"/>
        <v>26417.21962</v>
      </c>
      <c r="V10" s="45">
        <f t="shared" si="9"/>
        <v>44.6428571577284</v>
      </c>
      <c r="W10" s="45">
        <f t="shared" si="10"/>
        <v>30.357142482657682</v>
      </c>
      <c r="X10" s="53">
        <f>+T10/U10%</f>
        <v>25.000000359613928</v>
      </c>
      <c r="Y10" s="82"/>
      <c r="Z10" s="5">
        <v>1599</v>
      </c>
      <c r="AA10" s="3">
        <v>44</v>
      </c>
      <c r="AB10" s="3">
        <v>22.5</v>
      </c>
      <c r="AC10" s="3">
        <v>10205.299999999999</v>
      </c>
      <c r="AD10" s="30">
        <f t="shared" si="7"/>
        <v>231.93863636363633</v>
      </c>
      <c r="AE10" s="19">
        <v>8349.7909999999993</v>
      </c>
      <c r="AF10" s="21">
        <v>4638.7730000000001</v>
      </c>
      <c r="AG10" s="51">
        <f t="shared" si="12"/>
        <v>23193.864000000001</v>
      </c>
      <c r="AH10" s="52">
        <f t="shared" si="13"/>
        <v>43.999999310162373</v>
      </c>
      <c r="AI10" s="52">
        <f t="shared" si="14"/>
        <v>35.999999827540591</v>
      </c>
      <c r="AJ10" s="53">
        <f t="shared" si="15"/>
        <v>20.000000862297028</v>
      </c>
    </row>
    <row r="11" spans="1:157" ht="15.75" customHeight="1" thickBot="1" x14ac:dyDescent="0.3">
      <c r="A11" s="79"/>
      <c r="B11" s="5">
        <v>1511</v>
      </c>
      <c r="C11" s="3">
        <v>33</v>
      </c>
      <c r="D11" s="3">
        <v>14</v>
      </c>
      <c r="E11" s="3">
        <f t="shared" si="0"/>
        <v>6350.2931800000006</v>
      </c>
      <c r="F11" s="30">
        <f t="shared" si="1"/>
        <v>192.43312666666668</v>
      </c>
      <c r="G11" s="48">
        <v>5388.1279999999997</v>
      </c>
      <c r="H11" s="50">
        <v>3848.663</v>
      </c>
      <c r="I11" s="51">
        <f t="shared" si="2"/>
        <v>15587.084180000002</v>
      </c>
      <c r="J11" s="52">
        <f t="shared" si="3"/>
        <v>40.740738336090772</v>
      </c>
      <c r="K11" s="52">
        <f t="shared" si="4"/>
        <v>34.567902102649704</v>
      </c>
      <c r="L11" s="53">
        <f t="shared" si="5"/>
        <v>24.691359561259517</v>
      </c>
      <c r="M11" s="90"/>
      <c r="N11" s="12">
        <v>1211</v>
      </c>
      <c r="O11" s="3">
        <v>40</v>
      </c>
      <c r="P11" s="3">
        <v>19</v>
      </c>
      <c r="Q11" s="3">
        <f t="shared" si="6"/>
        <v>8618.2550300000003</v>
      </c>
      <c r="R11" s="30">
        <f t="shared" si="16"/>
        <v>215.45637575000001</v>
      </c>
      <c r="S11" s="19">
        <v>3447.3020000000001</v>
      </c>
      <c r="T11" s="21">
        <v>6463.6909999999998</v>
      </c>
      <c r="U11" s="57">
        <f t="shared" si="8"/>
        <v>18529.248029999999</v>
      </c>
      <c r="V11" s="45">
        <f t="shared" si="9"/>
        <v>46.511628621121119</v>
      </c>
      <c r="W11" s="45">
        <f t="shared" si="10"/>
        <v>18.604651383685969</v>
      </c>
      <c r="X11" s="53">
        <f t="shared" si="11"/>
        <v>34.883719995192919</v>
      </c>
      <c r="Y11" s="83"/>
      <c r="Z11" s="9">
        <v>1600</v>
      </c>
      <c r="AA11" s="7">
        <v>55</v>
      </c>
      <c r="AB11" s="7">
        <v>27.5</v>
      </c>
      <c r="AC11" s="7">
        <v>12473.79</v>
      </c>
      <c r="AD11" s="31">
        <f t="shared" si="7"/>
        <v>226.79618181818182</v>
      </c>
      <c r="AE11" s="20">
        <v>3401.9430000000002</v>
      </c>
      <c r="AF11" s="22">
        <v>2494.7579999999998</v>
      </c>
      <c r="AG11" s="51">
        <f t="shared" si="12"/>
        <v>18370.491000000002</v>
      </c>
      <c r="AH11" s="52">
        <f t="shared" si="13"/>
        <v>67.901233559843334</v>
      </c>
      <c r="AI11" s="52">
        <f t="shared" si="14"/>
        <v>18.518519728187993</v>
      </c>
      <c r="AJ11" s="53">
        <f t="shared" si="15"/>
        <v>13.580246711968666</v>
      </c>
    </row>
    <row r="12" spans="1:157" x14ac:dyDescent="0.25">
      <c r="A12" s="79"/>
      <c r="B12" s="5">
        <v>1512</v>
      </c>
      <c r="C12" s="3">
        <v>61</v>
      </c>
      <c r="D12" s="3">
        <v>30</v>
      </c>
      <c r="E12" s="3">
        <f t="shared" si="0"/>
        <v>13607.7711</v>
      </c>
      <c r="F12" s="30">
        <f t="shared" si="1"/>
        <v>223.07821475409835</v>
      </c>
      <c r="G12" s="48">
        <v>892.31290000000001</v>
      </c>
      <c r="H12" s="50">
        <v>669.2346</v>
      </c>
      <c r="I12" s="51">
        <f t="shared" si="2"/>
        <v>15169.318600000001</v>
      </c>
      <c r="J12" s="52">
        <f t="shared" si="3"/>
        <v>89.705882372330166</v>
      </c>
      <c r="K12" s="52">
        <f t="shared" si="4"/>
        <v>5.8823532126222204</v>
      </c>
      <c r="L12" s="53">
        <f t="shared" si="5"/>
        <v>4.411764415047621</v>
      </c>
      <c r="M12" s="90"/>
      <c r="N12" s="12">
        <v>1212</v>
      </c>
      <c r="O12" s="3">
        <v>52</v>
      </c>
      <c r="P12" s="3">
        <v>20.5</v>
      </c>
      <c r="Q12" s="3">
        <f t="shared" si="6"/>
        <v>9298.6435849999998</v>
      </c>
      <c r="R12" s="30">
        <f t="shared" si="16"/>
        <v>178.8200689423077</v>
      </c>
      <c r="S12" s="19">
        <v>10371.56</v>
      </c>
      <c r="T12" s="21">
        <v>11444.48</v>
      </c>
      <c r="U12" s="57">
        <f t="shared" si="8"/>
        <v>31114.683584999999</v>
      </c>
      <c r="V12" s="45">
        <f t="shared" si="9"/>
        <v>29.885065549831783</v>
      </c>
      <c r="W12" s="45">
        <f t="shared" si="10"/>
        <v>33.333329492702923</v>
      </c>
      <c r="X12" s="53">
        <f t="shared" si="11"/>
        <v>36.781604957465291</v>
      </c>
      <c r="Y12" s="81">
        <v>97</v>
      </c>
      <c r="Z12" s="5">
        <v>1573</v>
      </c>
      <c r="AA12" s="3">
        <v>40</v>
      </c>
      <c r="AB12" s="3">
        <v>18.5</v>
      </c>
      <c r="AC12" s="3">
        <f>CONVERT(AB12,"lbm","g")</f>
        <v>8391.458845000001</v>
      </c>
      <c r="AD12" s="30">
        <f t="shared" si="7"/>
        <v>209.78647112500002</v>
      </c>
      <c r="AE12" s="19">
        <v>7762.0990000000002</v>
      </c>
      <c r="AF12" s="21">
        <v>2097865</v>
      </c>
      <c r="AG12" s="51">
        <f t="shared" si="12"/>
        <v>2114018.5578450002</v>
      </c>
      <c r="AH12" s="52">
        <f t="shared" si="13"/>
        <v>0.39694348064541746</v>
      </c>
      <c r="AI12" s="52">
        <f t="shared" si="14"/>
        <v>0.36717269917973527</v>
      </c>
      <c r="AJ12" s="53">
        <f t="shared" si="15"/>
        <v>99.235883820174848</v>
      </c>
    </row>
    <row r="13" spans="1:157" ht="15.75" thickBot="1" x14ac:dyDescent="0.3">
      <c r="A13" s="80"/>
      <c r="B13" s="9">
        <v>1513</v>
      </c>
      <c r="C13" s="7">
        <v>66</v>
      </c>
      <c r="D13" s="7">
        <v>33.5</v>
      </c>
      <c r="E13" s="7">
        <f t="shared" si="0"/>
        <v>15195.344395</v>
      </c>
      <c r="F13" s="31">
        <f t="shared" si="1"/>
        <v>230.23249083333334</v>
      </c>
      <c r="G13" s="48">
        <v>1611.627</v>
      </c>
      <c r="H13" s="50">
        <v>2302.3249999999998</v>
      </c>
      <c r="I13" s="51">
        <f t="shared" si="2"/>
        <v>19109.296395000001</v>
      </c>
      <c r="J13" s="52">
        <f t="shared" si="3"/>
        <v>79.518073721311382</v>
      </c>
      <c r="K13" s="52">
        <f t="shared" si="4"/>
        <v>8.4337328109144121</v>
      </c>
      <c r="L13" s="53">
        <f t="shared" si="5"/>
        <v>12.048193467774194</v>
      </c>
      <c r="M13" s="90"/>
      <c r="N13" s="12">
        <v>1213</v>
      </c>
      <c r="O13" s="3">
        <v>83</v>
      </c>
      <c r="P13" s="3">
        <v>43</v>
      </c>
      <c r="Q13" s="3">
        <f t="shared" si="6"/>
        <v>19504.47191</v>
      </c>
      <c r="R13" s="30">
        <f t="shared" si="16"/>
        <v>234.99363746987953</v>
      </c>
      <c r="S13" s="19">
        <v>6814.8149999999996</v>
      </c>
      <c r="T13" s="21">
        <v>6109.835</v>
      </c>
      <c r="U13" s="57">
        <f t="shared" si="8"/>
        <v>32429.121909999998</v>
      </c>
      <c r="V13" s="45">
        <f t="shared" si="9"/>
        <v>60.144927649075534</v>
      </c>
      <c r="W13" s="45">
        <f t="shared" si="10"/>
        <v>21.014491292465589</v>
      </c>
      <c r="X13" s="53">
        <f t="shared" si="11"/>
        <v>18.840581058458884</v>
      </c>
      <c r="Y13" s="82"/>
      <c r="Z13" s="5">
        <v>1574</v>
      </c>
      <c r="AA13" s="3">
        <v>33</v>
      </c>
      <c r="AB13" s="3">
        <v>15.5</v>
      </c>
      <c r="AC13" s="3">
        <f>CONVERT(AB13,"lbm","g")</f>
        <v>7030.6817350000001</v>
      </c>
      <c r="AD13" s="30">
        <f t="shared" ref="AD13:AD29" si="17">AC13/AA13</f>
        <v>213.05096166666667</v>
      </c>
      <c r="AE13" s="19">
        <v>7882.8860000000004</v>
      </c>
      <c r="AF13" s="21">
        <v>2555.6120000000001</v>
      </c>
      <c r="AG13" s="51">
        <f t="shared" si="12"/>
        <v>17469.179735000002</v>
      </c>
      <c r="AH13" s="52">
        <f t="shared" si="13"/>
        <v>40.246204124363253</v>
      </c>
      <c r="AI13" s="52">
        <f t="shared" si="14"/>
        <v>45.124534291706972</v>
      </c>
      <c r="AJ13" s="53">
        <f t="shared" si="15"/>
        <v>14.629261583929773</v>
      </c>
    </row>
    <row r="14" spans="1:157" x14ac:dyDescent="0.25">
      <c r="A14" s="78">
        <v>106</v>
      </c>
      <c r="B14" s="26">
        <v>1514</v>
      </c>
      <c r="C14" s="27">
        <v>97</v>
      </c>
      <c r="D14" s="27">
        <v>43</v>
      </c>
      <c r="E14" s="27">
        <f t="shared" si="0"/>
        <v>19504.47191</v>
      </c>
      <c r="F14" s="32">
        <f t="shared" si="1"/>
        <v>201.07703000000001</v>
      </c>
      <c r="G14" s="48">
        <v>2815.078</v>
      </c>
      <c r="H14" s="50">
        <v>1809.693</v>
      </c>
      <c r="I14" s="51">
        <f t="shared" si="2"/>
        <v>24129.242910000001</v>
      </c>
      <c r="J14" s="52">
        <f t="shared" si="3"/>
        <v>80.833335644843899</v>
      </c>
      <c r="K14" s="52">
        <f t="shared" si="4"/>
        <v>11.666665259660233</v>
      </c>
      <c r="L14" s="53">
        <f t="shared" si="5"/>
        <v>7.4999990954958635</v>
      </c>
      <c r="M14" s="90"/>
      <c r="N14" s="12">
        <v>1214</v>
      </c>
      <c r="O14" s="3">
        <v>14</v>
      </c>
      <c r="P14" s="3">
        <v>6.5</v>
      </c>
      <c r="Q14" s="3">
        <f t="shared" si="6"/>
        <v>2948.3504050000001</v>
      </c>
      <c r="R14" s="30">
        <f t="shared" si="16"/>
        <v>210.59645750000001</v>
      </c>
      <c r="S14" s="19">
        <v>1895.3679999999999</v>
      </c>
      <c r="T14" s="21">
        <v>8634.4549999999999</v>
      </c>
      <c r="U14" s="57">
        <f t="shared" si="8"/>
        <v>13478.173405</v>
      </c>
      <c r="V14" s="45">
        <f t="shared" si="9"/>
        <v>21.874999797125703</v>
      </c>
      <c r="W14" s="45">
        <f t="shared" si="10"/>
        <v>14.062498997800958</v>
      </c>
      <c r="X14" s="53">
        <f t="shared" si="11"/>
        <v>64.062501205073346</v>
      </c>
      <c r="Y14" s="82"/>
      <c r="Z14" s="5">
        <v>1575</v>
      </c>
      <c r="AA14" s="3">
        <v>50</v>
      </c>
      <c r="AB14" s="3">
        <v>25</v>
      </c>
      <c r="AC14" s="3">
        <f>CONVERT(AB14,"lbm","g")</f>
        <v>11339.80925</v>
      </c>
      <c r="AD14" s="30">
        <f t="shared" si="17"/>
        <v>226.79618500000001</v>
      </c>
      <c r="AE14" s="19">
        <v>17916.900000000001</v>
      </c>
      <c r="AF14" s="21">
        <v>5896.701</v>
      </c>
      <c r="AG14" s="51">
        <f t="shared" si="12"/>
        <v>35153.410250000001</v>
      </c>
      <c r="AH14" s="52">
        <f t="shared" si="13"/>
        <v>32.258063070851001</v>
      </c>
      <c r="AI14" s="52">
        <f t="shared" si="14"/>
        <v>50.967743591818383</v>
      </c>
      <c r="AJ14" s="53">
        <f t="shared" si="15"/>
        <v>16.774193337330622</v>
      </c>
    </row>
    <row r="15" spans="1:157" x14ac:dyDescent="0.25">
      <c r="A15" s="79"/>
      <c r="B15" s="5">
        <v>1515</v>
      </c>
      <c r="C15" s="3">
        <v>28</v>
      </c>
      <c r="D15" s="3">
        <v>14</v>
      </c>
      <c r="E15" s="3">
        <f t="shared" si="0"/>
        <v>6350.2931800000006</v>
      </c>
      <c r="F15" s="30">
        <f t="shared" si="1"/>
        <v>226.79618500000001</v>
      </c>
      <c r="G15" s="48">
        <v>453.5924</v>
      </c>
      <c r="H15" s="50">
        <v>1133.981</v>
      </c>
      <c r="I15" s="51">
        <f t="shared" si="2"/>
        <v>7937.8665799999999</v>
      </c>
      <c r="J15" s="52">
        <f t="shared" si="3"/>
        <v>79.999998941781172</v>
      </c>
      <c r="K15" s="52">
        <f t="shared" si="4"/>
        <v>5.714286016633956</v>
      </c>
      <c r="L15" s="53">
        <f t="shared" si="5"/>
        <v>14.28571504158489</v>
      </c>
      <c r="M15" s="90"/>
      <c r="N15" s="12">
        <v>1215</v>
      </c>
      <c r="O15" s="3">
        <v>28</v>
      </c>
      <c r="P15" s="3">
        <v>12.5</v>
      </c>
      <c r="Q15" s="3">
        <f t="shared" si="6"/>
        <v>5669.9046250000001</v>
      </c>
      <c r="R15" s="30">
        <f t="shared" si="16"/>
        <v>202.49659375000002</v>
      </c>
      <c r="S15" s="19">
        <v>5669.9049999999997</v>
      </c>
      <c r="T15" s="21">
        <v>8504.857</v>
      </c>
      <c r="U15" s="57">
        <f t="shared" si="8"/>
        <v>19844.666624999998</v>
      </c>
      <c r="V15" s="45">
        <f t="shared" si="9"/>
        <v>28.57142794153641</v>
      </c>
      <c r="W15" s="45">
        <f t="shared" si="10"/>
        <v>28.5714298312129</v>
      </c>
      <c r="X15" s="53">
        <f t="shared" si="11"/>
        <v>42.857142227250698</v>
      </c>
      <c r="Y15" s="82"/>
      <c r="Z15" s="5">
        <v>1576</v>
      </c>
      <c r="AA15" s="3">
        <v>14</v>
      </c>
      <c r="AB15" s="3">
        <v>7</v>
      </c>
      <c r="AC15" s="3">
        <f>CONVERT(AB15,"lbm","g")</f>
        <v>3175.1465900000003</v>
      </c>
      <c r="AD15" s="30">
        <f t="shared" si="17"/>
        <v>226.79618500000001</v>
      </c>
      <c r="AE15" s="19">
        <v>453.5924</v>
      </c>
      <c r="AF15" s="21">
        <v>680.3886</v>
      </c>
      <c r="AG15" s="51">
        <f t="shared" si="12"/>
        <v>4309.1275900000001</v>
      </c>
      <c r="AH15" s="52">
        <f t="shared" si="13"/>
        <v>73.684209243848372</v>
      </c>
      <c r="AI15" s="52">
        <f t="shared" si="14"/>
        <v>10.526316302460657</v>
      </c>
      <c r="AJ15" s="53">
        <f t="shared" si="15"/>
        <v>15.789474453690985</v>
      </c>
    </row>
    <row r="16" spans="1:157" x14ac:dyDescent="0.25">
      <c r="A16" s="79"/>
      <c r="B16" s="5">
        <v>1516</v>
      </c>
      <c r="C16" s="3">
        <v>95</v>
      </c>
      <c r="D16" s="3">
        <v>45</v>
      </c>
      <c r="E16" s="3">
        <f t="shared" si="0"/>
        <v>20411.656650000001</v>
      </c>
      <c r="F16" s="30">
        <f t="shared" si="1"/>
        <v>214.85954368421054</v>
      </c>
      <c r="G16" s="48">
        <v>11172.7</v>
      </c>
      <c r="H16" s="50">
        <v>2148.5949999999998</v>
      </c>
      <c r="I16" s="51">
        <f t="shared" si="2"/>
        <v>33732.951650000003</v>
      </c>
      <c r="J16" s="52">
        <f t="shared" si="3"/>
        <v>60.509548235753037</v>
      </c>
      <c r="K16" s="52">
        <f t="shared" si="4"/>
        <v>33.121026929168828</v>
      </c>
      <c r="L16" s="53">
        <f t="shared" si="5"/>
        <v>6.3694248350781359</v>
      </c>
      <c r="M16" s="90"/>
      <c r="N16" s="12">
        <v>1216</v>
      </c>
      <c r="O16" s="3">
        <v>44</v>
      </c>
      <c r="P16" s="3">
        <v>22</v>
      </c>
      <c r="Q16" s="3">
        <f t="shared" si="6"/>
        <v>9979.0321400000012</v>
      </c>
      <c r="R16" s="30">
        <f t="shared" si="16"/>
        <v>226.79618500000004</v>
      </c>
      <c r="S16" s="19">
        <v>4535.924</v>
      </c>
      <c r="T16" s="21">
        <v>1814.3689999999999</v>
      </c>
      <c r="U16" s="57">
        <f t="shared" si="8"/>
        <v>16329.325140000003</v>
      </c>
      <c r="V16" s="45">
        <f t="shared" si="9"/>
        <v>61.111111784745802</v>
      </c>
      <c r="W16" s="45">
        <f t="shared" si="10"/>
        <v>27.777779921160899</v>
      </c>
      <c r="X16" s="53">
        <f t="shared" si="11"/>
        <v>11.111108294093283</v>
      </c>
      <c r="Y16" s="82"/>
      <c r="Z16" s="5">
        <v>1577</v>
      </c>
      <c r="AA16" s="3">
        <v>44</v>
      </c>
      <c r="AB16" s="3">
        <v>22.5</v>
      </c>
      <c r="AC16" s="3">
        <v>10205.83</v>
      </c>
      <c r="AD16" s="30">
        <f t="shared" si="17"/>
        <v>231.95068181818181</v>
      </c>
      <c r="AE16" s="19">
        <v>4639.0140000000001</v>
      </c>
      <c r="AF16" s="21">
        <v>3015.3589999999999</v>
      </c>
      <c r="AG16" s="51">
        <f t="shared" si="12"/>
        <v>17860.203000000001</v>
      </c>
      <c r="AH16" s="52">
        <f t="shared" si="13"/>
        <v>57.142855543131283</v>
      </c>
      <c r="AI16" s="52">
        <f t="shared" si="14"/>
        <v>25.974027282892585</v>
      </c>
      <c r="AJ16" s="53">
        <f t="shared" si="15"/>
        <v>16.883117173976128</v>
      </c>
    </row>
    <row r="17" spans="1:36" x14ac:dyDescent="0.25">
      <c r="A17" s="79"/>
      <c r="B17" s="5">
        <v>1517</v>
      </c>
      <c r="C17" s="3">
        <v>50</v>
      </c>
      <c r="D17" s="3">
        <v>24</v>
      </c>
      <c r="E17" s="3">
        <f t="shared" si="0"/>
        <v>10886.21688</v>
      </c>
      <c r="F17" s="30">
        <f t="shared" si="1"/>
        <v>217.72433760000001</v>
      </c>
      <c r="G17" s="48">
        <v>3265.8649999999998</v>
      </c>
      <c r="H17" s="50">
        <v>653.173</v>
      </c>
      <c r="I17" s="51">
        <f t="shared" si="2"/>
        <v>14805.25488</v>
      </c>
      <c r="J17" s="52">
        <f t="shared" si="3"/>
        <v>73.529412146128479</v>
      </c>
      <c r="K17" s="52">
        <f t="shared" si="4"/>
        <v>22.058823211559595</v>
      </c>
      <c r="L17" s="53">
        <f t="shared" si="5"/>
        <v>4.411764642311919</v>
      </c>
      <c r="M17" s="90"/>
      <c r="N17" s="12">
        <v>1217</v>
      </c>
      <c r="O17" s="3">
        <v>32</v>
      </c>
      <c r="P17" s="3">
        <v>16</v>
      </c>
      <c r="Q17" s="3">
        <f t="shared" si="6"/>
        <v>7257.4779200000003</v>
      </c>
      <c r="R17" s="30">
        <f t="shared" si="16"/>
        <v>226.79618500000001</v>
      </c>
      <c r="S17" s="19">
        <v>0</v>
      </c>
      <c r="T17" s="21">
        <v>453.5924</v>
      </c>
      <c r="U17" s="57">
        <f t="shared" si="8"/>
        <v>7711.0703200000007</v>
      </c>
      <c r="V17" s="45">
        <f t="shared" si="9"/>
        <v>94.117646692657829</v>
      </c>
      <c r="W17" s="45">
        <f t="shared" si="10"/>
        <v>0</v>
      </c>
      <c r="X17" s="53">
        <f t="shared" si="11"/>
        <v>5.8823533073421634</v>
      </c>
      <c r="Y17" s="82"/>
      <c r="Z17" s="5">
        <v>1578</v>
      </c>
      <c r="AA17" s="3">
        <v>29</v>
      </c>
      <c r="AB17" s="3">
        <v>14</v>
      </c>
      <c r="AC17" s="3">
        <v>6350.93</v>
      </c>
      <c r="AD17" s="30">
        <f t="shared" si="17"/>
        <v>218.99758620689656</v>
      </c>
      <c r="AE17" s="19">
        <v>2846.9690000000001</v>
      </c>
      <c r="AF17" s="21">
        <v>1532.2829999999999</v>
      </c>
      <c r="AG17" s="51">
        <f t="shared" si="12"/>
        <v>10730.182000000001</v>
      </c>
      <c r="AH17" s="52">
        <f t="shared" si="13"/>
        <v>59.187532886208267</v>
      </c>
      <c r="AI17" s="52">
        <f t="shared" si="14"/>
        <v>26.53234586328545</v>
      </c>
      <c r="AJ17" s="53">
        <f t="shared" si="15"/>
        <v>14.28012125050628</v>
      </c>
    </row>
    <row r="18" spans="1:36" ht="15.75" thickBot="1" x14ac:dyDescent="0.3">
      <c r="A18" s="79"/>
      <c r="B18" s="5">
        <v>1518</v>
      </c>
      <c r="C18" s="3">
        <v>34</v>
      </c>
      <c r="D18" s="3">
        <v>15</v>
      </c>
      <c r="E18" s="3">
        <f t="shared" si="0"/>
        <v>6803.88555</v>
      </c>
      <c r="F18" s="30">
        <f t="shared" si="1"/>
        <v>200.11428088235294</v>
      </c>
      <c r="G18" s="48">
        <v>6403.6570000000002</v>
      </c>
      <c r="H18" s="50">
        <v>1808.029</v>
      </c>
      <c r="I18" s="51">
        <f t="shared" si="2"/>
        <v>15015.571550000001</v>
      </c>
      <c r="J18" s="52">
        <f t="shared" si="3"/>
        <v>45.312198255949831</v>
      </c>
      <c r="K18" s="52">
        <f t="shared" si="4"/>
        <v>42.646774907479291</v>
      </c>
      <c r="L18" s="53">
        <f t="shared" si="5"/>
        <v>12.041026836570865</v>
      </c>
      <c r="M18" s="91"/>
      <c r="N18" s="6">
        <v>1218</v>
      </c>
      <c r="O18" s="7">
        <v>99</v>
      </c>
      <c r="P18" s="7">
        <v>49</v>
      </c>
      <c r="Q18" s="7">
        <f t="shared" si="6"/>
        <v>22226.026130000002</v>
      </c>
      <c r="R18" s="31">
        <f t="shared" si="16"/>
        <v>224.50531444444445</v>
      </c>
      <c r="S18" s="25">
        <v>3367.58</v>
      </c>
      <c r="T18" s="37">
        <v>2245.0529999999999</v>
      </c>
      <c r="U18" s="57">
        <f t="shared" si="8"/>
        <v>27838.65913</v>
      </c>
      <c r="V18" s="45">
        <f t="shared" si="9"/>
        <v>79.838709279098822</v>
      </c>
      <c r="W18" s="45">
        <f t="shared" si="10"/>
        <v>12.096775150966115</v>
      </c>
      <c r="X18" s="53">
        <f t="shared" si="11"/>
        <v>8.0645155699350664</v>
      </c>
      <c r="Y18" s="82"/>
      <c r="Z18" s="5">
        <v>1579</v>
      </c>
      <c r="AA18" s="3">
        <v>38</v>
      </c>
      <c r="AB18" s="3">
        <v>19.5</v>
      </c>
      <c r="AC18" s="3">
        <f>CONVERT(AB18,"lbm","g")</f>
        <v>8845.0512149999995</v>
      </c>
      <c r="AD18" s="30">
        <f t="shared" si="17"/>
        <v>232.76450565789472</v>
      </c>
      <c r="AE18" s="19">
        <v>3258.703</v>
      </c>
      <c r="AF18" s="21">
        <v>3258.703</v>
      </c>
      <c r="AG18" s="51">
        <f t="shared" si="12"/>
        <v>15362.457214999999</v>
      </c>
      <c r="AH18" s="52">
        <f t="shared" si="13"/>
        <v>57.575758169491515</v>
      </c>
      <c r="AI18" s="52">
        <f t="shared" si="14"/>
        <v>21.21212091525425</v>
      </c>
      <c r="AJ18" s="53">
        <f t="shared" si="15"/>
        <v>21.21212091525425</v>
      </c>
    </row>
    <row r="19" spans="1:36" ht="15.75" customHeight="1" x14ac:dyDescent="0.25">
      <c r="A19" s="79"/>
      <c r="B19" s="5">
        <v>1519</v>
      </c>
      <c r="C19" s="3">
        <v>47</v>
      </c>
      <c r="D19" s="3">
        <v>20</v>
      </c>
      <c r="E19" s="3">
        <f t="shared" si="0"/>
        <v>9071.8474000000006</v>
      </c>
      <c r="F19" s="30">
        <f t="shared" si="1"/>
        <v>193.01802978723404</v>
      </c>
      <c r="G19" s="48">
        <v>5018.4690000000001</v>
      </c>
      <c r="H19" s="50">
        <v>3860.3609999999999</v>
      </c>
      <c r="I19" s="51">
        <f t="shared" si="2"/>
        <v>17950.6774</v>
      </c>
      <c r="J19" s="52">
        <f t="shared" si="3"/>
        <v>50.537632635523828</v>
      </c>
      <c r="K19" s="52">
        <f t="shared" si="4"/>
        <v>27.956989522857782</v>
      </c>
      <c r="L19" s="53">
        <f t="shared" si="5"/>
        <v>21.505377841618387</v>
      </c>
      <c r="M19" s="81">
        <v>99</v>
      </c>
      <c r="N19" s="76">
        <v>1220</v>
      </c>
      <c r="O19" s="4">
        <v>78</v>
      </c>
      <c r="P19" s="4">
        <v>38</v>
      </c>
      <c r="Q19" s="4">
        <f t="shared" si="6"/>
        <v>17236.510060000001</v>
      </c>
      <c r="R19" s="30">
        <f t="shared" si="16"/>
        <v>220.9808982051282</v>
      </c>
      <c r="S19" s="28">
        <v>5082.5609999999997</v>
      </c>
      <c r="T19" s="38">
        <v>7292.37</v>
      </c>
      <c r="U19" s="57">
        <f t="shared" si="8"/>
        <v>29611.441060000001</v>
      </c>
      <c r="V19" s="45">
        <f t="shared" si="9"/>
        <v>58.208953846841254</v>
      </c>
      <c r="W19" s="45">
        <f t="shared" si="10"/>
        <v>17.164179850961972</v>
      </c>
      <c r="X19" s="53">
        <f t="shared" si="11"/>
        <v>24.626866302196778</v>
      </c>
      <c r="Y19" s="82"/>
      <c r="Z19" s="5">
        <v>1580</v>
      </c>
      <c r="AA19" s="3">
        <v>43</v>
      </c>
      <c r="AB19" s="3">
        <v>20.5</v>
      </c>
      <c r="AC19" s="3">
        <f>CONVERT(AB19,"lbm","g")</f>
        <v>9298.6435849999998</v>
      </c>
      <c r="AD19" s="30">
        <f t="shared" si="17"/>
        <v>216.24752523255813</v>
      </c>
      <c r="AE19" s="19">
        <v>4541.1980000000003</v>
      </c>
      <c r="AF19" s="21">
        <v>2594.9699999999998</v>
      </c>
      <c r="AG19" s="51">
        <f t="shared" si="12"/>
        <v>16434.811584999999</v>
      </c>
      <c r="AH19" s="52">
        <f t="shared" si="13"/>
        <v>56.578948513695416</v>
      </c>
      <c r="AI19" s="52">
        <f t="shared" si="14"/>
        <v>27.63157932485662</v>
      </c>
      <c r="AJ19" s="53">
        <f t="shared" si="15"/>
        <v>15.789472161447964</v>
      </c>
    </row>
    <row r="20" spans="1:36" x14ac:dyDescent="0.25">
      <c r="A20" s="79"/>
      <c r="B20" s="5">
        <v>1520</v>
      </c>
      <c r="C20" s="3">
        <v>45</v>
      </c>
      <c r="D20" s="3">
        <v>23.5</v>
      </c>
      <c r="E20" s="3">
        <f t="shared" si="0"/>
        <v>10659.420695000001</v>
      </c>
      <c r="F20" s="30">
        <f t="shared" si="1"/>
        <v>236.87601544444445</v>
      </c>
      <c r="G20" s="48">
        <v>6395.652</v>
      </c>
      <c r="H20" s="50">
        <v>3316.2640000000001</v>
      </c>
      <c r="I20" s="51">
        <f t="shared" si="2"/>
        <v>20371.336695000002</v>
      </c>
      <c r="J20" s="52">
        <f t="shared" si="3"/>
        <v>52.32558302183616</v>
      </c>
      <c r="K20" s="52">
        <f t="shared" si="4"/>
        <v>31.395347766107889</v>
      </c>
      <c r="L20" s="53">
        <f t="shared" si="5"/>
        <v>16.279069212055944</v>
      </c>
      <c r="M20" s="82"/>
      <c r="N20" s="76">
        <v>1219</v>
      </c>
      <c r="O20" s="4">
        <v>75</v>
      </c>
      <c r="P20" s="4">
        <v>37</v>
      </c>
      <c r="Q20" s="4">
        <f t="shared" si="6"/>
        <v>16782.917690000002</v>
      </c>
      <c r="R20" s="30">
        <f t="shared" si="16"/>
        <v>223.7722358666667</v>
      </c>
      <c r="S20" s="19">
        <v>4699.2169999999996</v>
      </c>
      <c r="T20" s="21">
        <v>12307.47</v>
      </c>
      <c r="U20" s="57">
        <f t="shared" si="8"/>
        <v>33789.60469</v>
      </c>
      <c r="V20" s="45">
        <f t="shared" si="9"/>
        <v>49.668878473049702</v>
      </c>
      <c r="W20" s="45">
        <f t="shared" si="10"/>
        <v>13.907286110958049</v>
      </c>
      <c r="X20" s="53">
        <f t="shared" si="11"/>
        <v>36.423835415992258</v>
      </c>
      <c r="Y20" s="82"/>
      <c r="Z20" s="5">
        <v>1581</v>
      </c>
      <c r="AA20" s="3">
        <v>42</v>
      </c>
      <c r="AB20" s="3">
        <v>21</v>
      </c>
      <c r="AC20" s="3">
        <v>9525.44</v>
      </c>
      <c r="AD20" s="30">
        <f t="shared" si="17"/>
        <v>226.79619047619047</v>
      </c>
      <c r="AE20" s="19">
        <v>4535.924</v>
      </c>
      <c r="AF20" s="21">
        <v>2948.35</v>
      </c>
      <c r="AG20" s="51">
        <f>+AC20+AE20+AF20</f>
        <v>17009.714</v>
      </c>
      <c r="AH20" s="52">
        <f t="shared" si="13"/>
        <v>56.000000940638984</v>
      </c>
      <c r="AI20" s="52">
        <f t="shared" si="14"/>
        <v>26.666668234398298</v>
      </c>
      <c r="AJ20" s="53">
        <f t="shared" si="15"/>
        <v>17.333330824962726</v>
      </c>
    </row>
    <row r="21" spans="1:36" x14ac:dyDescent="0.25">
      <c r="A21" s="79"/>
      <c r="B21" s="5">
        <v>1521</v>
      </c>
      <c r="C21" s="3">
        <v>35</v>
      </c>
      <c r="D21" s="3">
        <v>15.5</v>
      </c>
      <c r="E21" s="3">
        <f t="shared" si="0"/>
        <v>7030.6817350000001</v>
      </c>
      <c r="F21" s="30">
        <f t="shared" si="1"/>
        <v>200.876621</v>
      </c>
      <c r="G21" s="48">
        <v>8035.0649999999996</v>
      </c>
      <c r="H21" s="50">
        <v>8035.0649999999996</v>
      </c>
      <c r="I21" s="51">
        <f t="shared" si="2"/>
        <v>23100.811734999999</v>
      </c>
      <c r="J21" s="52">
        <f t="shared" si="3"/>
        <v>30.434782187103089</v>
      </c>
      <c r="K21" s="52">
        <f t="shared" si="4"/>
        <v>34.782608906448452</v>
      </c>
      <c r="L21" s="53">
        <f t="shared" si="5"/>
        <v>34.782608906448452</v>
      </c>
      <c r="M21" s="82"/>
      <c r="N21" s="13">
        <v>1221</v>
      </c>
      <c r="O21" s="4">
        <v>52</v>
      </c>
      <c r="P21" s="4">
        <v>25</v>
      </c>
      <c r="Q21" s="4">
        <f t="shared" si="6"/>
        <v>11339.80925</v>
      </c>
      <c r="R21" s="30">
        <f t="shared" si="16"/>
        <v>218.07325480769231</v>
      </c>
      <c r="S21" s="19">
        <v>9595.223</v>
      </c>
      <c r="T21" s="21">
        <v>937715</v>
      </c>
      <c r="U21" s="57">
        <f t="shared" si="8"/>
        <v>958650.03225000005</v>
      </c>
      <c r="V21" s="45">
        <f t="shared" si="9"/>
        <v>1.1828935345033991</v>
      </c>
      <c r="W21" s="45">
        <f t="shared" si="10"/>
        <v>1.000909891744282</v>
      </c>
      <c r="X21" s="53">
        <f t="shared" si="11"/>
        <v>97.816196573752322</v>
      </c>
      <c r="Y21" s="82"/>
      <c r="Z21" s="5">
        <v>1582</v>
      </c>
      <c r="AA21" s="3">
        <v>55</v>
      </c>
      <c r="AB21" s="3">
        <v>30</v>
      </c>
      <c r="AC21" s="3">
        <v>13607.77</v>
      </c>
      <c r="AD21" s="30">
        <f t="shared" si="17"/>
        <v>247.41400000000002</v>
      </c>
      <c r="AE21" s="19">
        <v>1237.07</v>
      </c>
      <c r="AF21" s="21">
        <v>2226.7260000000001</v>
      </c>
      <c r="AG21" s="51">
        <f t="shared" si="12"/>
        <v>17071.565999999999</v>
      </c>
      <c r="AH21" s="52">
        <f t="shared" si="13"/>
        <v>79.710144927536234</v>
      </c>
      <c r="AI21" s="52">
        <f t="shared" si="14"/>
        <v>7.2463768115942031</v>
      </c>
      <c r="AJ21" s="53">
        <f t="shared" si="15"/>
        <v>13.043478260869566</v>
      </c>
    </row>
    <row r="22" spans="1:36" x14ac:dyDescent="0.25">
      <c r="A22" s="79"/>
      <c r="B22" s="5">
        <v>1522</v>
      </c>
      <c r="C22" s="3">
        <v>65</v>
      </c>
      <c r="D22" s="3">
        <v>32</v>
      </c>
      <c r="E22" s="3">
        <f t="shared" si="0"/>
        <v>14514.955840000001</v>
      </c>
      <c r="F22" s="30">
        <f t="shared" si="1"/>
        <v>223.30701292307694</v>
      </c>
      <c r="G22" s="48">
        <v>1786.4559999999999</v>
      </c>
      <c r="H22" s="50">
        <v>2233.0700000000002</v>
      </c>
      <c r="I22" s="51">
        <f t="shared" si="2"/>
        <v>18534.48184</v>
      </c>
      <c r="J22" s="52">
        <f t="shared" si="3"/>
        <v>78.31325399491179</v>
      </c>
      <c r="K22" s="52">
        <f t="shared" si="4"/>
        <v>9.6385537800392047</v>
      </c>
      <c r="L22" s="53">
        <f t="shared" si="5"/>
        <v>12.048192225049007</v>
      </c>
      <c r="M22" s="82"/>
      <c r="N22" s="13">
        <v>1222</v>
      </c>
      <c r="O22" s="4">
        <v>133</v>
      </c>
      <c r="P22" s="4">
        <v>58.5</v>
      </c>
      <c r="Q22" s="4">
        <f t="shared" si="6"/>
        <v>26535.153645000002</v>
      </c>
      <c r="R22" s="30">
        <f t="shared" si="16"/>
        <v>199.51243342105263</v>
      </c>
      <c r="S22" s="19">
        <v>7182.4480000000003</v>
      </c>
      <c r="T22" s="21">
        <v>3391.7109999999998</v>
      </c>
      <c r="U22" s="57">
        <f t="shared" si="8"/>
        <v>37109.312645000005</v>
      </c>
      <c r="V22" s="45">
        <f t="shared" si="9"/>
        <v>71.505376288814844</v>
      </c>
      <c r="W22" s="45">
        <f t="shared" si="10"/>
        <v>19.354839764103637</v>
      </c>
      <c r="X22" s="53">
        <f t="shared" si="11"/>
        <v>9.1397839470815114</v>
      </c>
      <c r="Y22" s="82"/>
      <c r="Z22" s="5">
        <v>1583</v>
      </c>
      <c r="AA22" s="3">
        <v>83</v>
      </c>
      <c r="AB22" s="3">
        <v>42</v>
      </c>
      <c r="AC22" s="3">
        <f t="shared" ref="AC22:AC29" si="18">CONVERT(AB22,"lbm","g")</f>
        <v>19050.879540000002</v>
      </c>
      <c r="AD22" s="30">
        <f t="shared" si="17"/>
        <v>229.52866915662653</v>
      </c>
      <c r="AE22" s="19">
        <v>6426.8029999999999</v>
      </c>
      <c r="AF22" s="21">
        <v>3442.7260000000001</v>
      </c>
      <c r="AG22" s="51">
        <f t="shared" si="12"/>
        <v>28920.40854</v>
      </c>
      <c r="AH22" s="52">
        <f t="shared" si="13"/>
        <v>65.873480015507425</v>
      </c>
      <c r="AI22" s="52">
        <f t="shared" si="14"/>
        <v>22.2223797119292</v>
      </c>
      <c r="AJ22" s="53">
        <f t="shared" si="15"/>
        <v>11.904140272563383</v>
      </c>
    </row>
    <row r="23" spans="1:36" ht="15.75" thickBot="1" x14ac:dyDescent="0.3">
      <c r="A23" s="80"/>
      <c r="B23" s="9">
        <v>1523</v>
      </c>
      <c r="C23" s="7">
        <v>21</v>
      </c>
      <c r="D23" s="7">
        <v>10.5</v>
      </c>
      <c r="E23" s="7">
        <f t="shared" si="0"/>
        <v>4762.7198850000004</v>
      </c>
      <c r="F23" s="31">
        <f t="shared" si="1"/>
        <v>226.79618500000001</v>
      </c>
      <c r="G23" s="48">
        <v>453.5924</v>
      </c>
      <c r="H23" s="50">
        <v>0</v>
      </c>
      <c r="I23" s="51">
        <f t="shared" si="2"/>
        <v>5216.312285</v>
      </c>
      <c r="J23" s="52">
        <f t="shared" si="3"/>
        <v>91.304347300978364</v>
      </c>
      <c r="K23" s="52">
        <f t="shared" si="4"/>
        <v>8.6956526990216414</v>
      </c>
      <c r="L23" s="53">
        <f t="shared" si="5"/>
        <v>0</v>
      </c>
      <c r="M23" s="82"/>
      <c r="N23" s="13">
        <v>1223</v>
      </c>
      <c r="O23" s="4">
        <v>71</v>
      </c>
      <c r="P23" s="4">
        <v>37</v>
      </c>
      <c r="Q23" s="4">
        <f t="shared" si="6"/>
        <v>16782.917690000002</v>
      </c>
      <c r="R23" s="30">
        <f t="shared" si="16"/>
        <v>236.37912239436622</v>
      </c>
      <c r="S23" s="19">
        <v>1891.0329999999999</v>
      </c>
      <c r="T23" s="21">
        <v>2836.549</v>
      </c>
      <c r="U23" s="57">
        <f t="shared" si="8"/>
        <v>21510.499690000001</v>
      </c>
      <c r="V23" s="45">
        <f t="shared" si="9"/>
        <v>78.021979646536053</v>
      </c>
      <c r="W23" s="45">
        <f t="shared" si="10"/>
        <v>8.791209071164074</v>
      </c>
      <c r="X23" s="53">
        <f t="shared" si="11"/>
        <v>13.186811282299876</v>
      </c>
      <c r="Y23" s="82"/>
      <c r="Z23" s="5">
        <v>1584</v>
      </c>
      <c r="AA23" s="3">
        <v>87</v>
      </c>
      <c r="AB23" s="3">
        <v>44</v>
      </c>
      <c r="AC23" s="3">
        <f t="shared" si="18"/>
        <v>19958.064280000002</v>
      </c>
      <c r="AD23" s="30">
        <f t="shared" si="17"/>
        <v>229.40303770114946</v>
      </c>
      <c r="AE23" s="19">
        <v>2294.0300000000002</v>
      </c>
      <c r="AF23" s="21">
        <v>2294.0300000000002</v>
      </c>
      <c r="AG23" s="51">
        <f t="shared" si="12"/>
        <v>24546.12428</v>
      </c>
      <c r="AH23" s="52">
        <f t="shared" si="13"/>
        <v>81.308413712635215</v>
      </c>
      <c r="AI23" s="52">
        <f t="shared" si="14"/>
        <v>9.3457931436823962</v>
      </c>
      <c r="AJ23" s="53">
        <f t="shared" si="15"/>
        <v>9.3457931436823962</v>
      </c>
    </row>
    <row r="24" spans="1:36" x14ac:dyDescent="0.25">
      <c r="A24" s="84">
        <v>107</v>
      </c>
      <c r="B24" s="26">
        <v>1524</v>
      </c>
      <c r="C24" s="27">
        <v>24</v>
      </c>
      <c r="D24" s="27">
        <v>12</v>
      </c>
      <c r="E24" s="27">
        <f t="shared" si="0"/>
        <v>5443.10844</v>
      </c>
      <c r="F24" s="32">
        <f t="shared" si="1"/>
        <v>226.79618500000001</v>
      </c>
      <c r="G24" s="48">
        <v>3628.739</v>
      </c>
      <c r="H24" s="50">
        <v>1133.981</v>
      </c>
      <c r="I24" s="51">
        <f t="shared" si="2"/>
        <v>10205.828439999999</v>
      </c>
      <c r="J24" s="52">
        <f t="shared" si="3"/>
        <v>53.333332732369549</v>
      </c>
      <c r="K24" s="52">
        <f t="shared" si="4"/>
        <v>35.555555546845937</v>
      </c>
      <c r="L24" s="53">
        <f t="shared" si="5"/>
        <v>11.111111720784521</v>
      </c>
      <c r="M24" s="82"/>
      <c r="N24" s="13">
        <v>1224</v>
      </c>
      <c r="O24" s="4">
        <v>83</v>
      </c>
      <c r="P24" s="4">
        <v>43</v>
      </c>
      <c r="Q24" s="4">
        <f t="shared" si="6"/>
        <v>19504.47191</v>
      </c>
      <c r="R24" s="30">
        <f t="shared" si="16"/>
        <v>234.99363746987953</v>
      </c>
      <c r="S24" s="19">
        <v>3054.9169999999999</v>
      </c>
      <c r="T24" s="21">
        <v>3289.9110000000001</v>
      </c>
      <c r="U24" s="57">
        <f t="shared" si="8"/>
        <v>25849.299910000002</v>
      </c>
      <c r="V24" s="45">
        <f t="shared" si="9"/>
        <v>75.454546072462662</v>
      </c>
      <c r="W24" s="45">
        <f t="shared" si="10"/>
        <v>11.818180804263026</v>
      </c>
      <c r="X24" s="53">
        <f t="shared" si="11"/>
        <v>12.727273123274308</v>
      </c>
      <c r="Y24" s="82"/>
      <c r="Z24" s="5">
        <v>1585</v>
      </c>
      <c r="AA24" s="3">
        <v>53</v>
      </c>
      <c r="AB24" s="3">
        <v>24.5</v>
      </c>
      <c r="AC24" s="3">
        <f t="shared" si="18"/>
        <v>11113.013065000001</v>
      </c>
      <c r="AD24" s="30">
        <f t="shared" si="17"/>
        <v>209.67949179245284</v>
      </c>
      <c r="AE24" s="19">
        <v>8387.18</v>
      </c>
      <c r="AF24" s="21">
        <v>6080.7049999999999</v>
      </c>
      <c r="AG24" s="51">
        <f t="shared" si="12"/>
        <v>25580.898065000001</v>
      </c>
      <c r="AH24" s="52">
        <f t="shared" si="13"/>
        <v>43.442622838190807</v>
      </c>
      <c r="AI24" s="52">
        <f t="shared" si="14"/>
        <v>32.786886444285592</v>
      </c>
      <c r="AJ24" s="53">
        <f t="shared" si="15"/>
        <v>23.7704907175236</v>
      </c>
    </row>
    <row r="25" spans="1:36" x14ac:dyDescent="0.25">
      <c r="A25" s="85"/>
      <c r="B25" s="5">
        <v>1525</v>
      </c>
      <c r="C25" s="3">
        <v>35</v>
      </c>
      <c r="D25" s="3">
        <v>19</v>
      </c>
      <c r="E25" s="3">
        <f t="shared" si="0"/>
        <v>8618.2550300000003</v>
      </c>
      <c r="F25" s="30">
        <f t="shared" si="1"/>
        <v>246.23585800000001</v>
      </c>
      <c r="G25" s="48">
        <v>492.4717</v>
      </c>
      <c r="H25" s="50">
        <v>1231.1790000000001</v>
      </c>
      <c r="I25" s="51">
        <f t="shared" si="2"/>
        <v>10341.90573</v>
      </c>
      <c r="J25" s="52">
        <f t="shared" si="3"/>
        <v>83.333335799029754</v>
      </c>
      <c r="K25" s="52">
        <f t="shared" si="4"/>
        <v>4.7619047480913359</v>
      </c>
      <c r="L25" s="53">
        <f t="shared" si="5"/>
        <v>11.904759452878904</v>
      </c>
      <c r="M25" s="82"/>
      <c r="N25" s="13">
        <v>1225</v>
      </c>
      <c r="O25" s="4">
        <v>40</v>
      </c>
      <c r="P25" s="4">
        <v>18</v>
      </c>
      <c r="Q25" s="4">
        <f t="shared" si="6"/>
        <v>8164.66266</v>
      </c>
      <c r="R25" s="30">
        <f t="shared" si="16"/>
        <v>204.1165665</v>
      </c>
      <c r="S25" s="19">
        <v>3265.8649999999998</v>
      </c>
      <c r="T25" s="21">
        <v>6327.6139999999996</v>
      </c>
      <c r="U25" s="57">
        <f t="shared" si="8"/>
        <v>17758.141660000001</v>
      </c>
      <c r="V25" s="45">
        <f t="shared" si="9"/>
        <v>45.977010524647426</v>
      </c>
      <c r="W25" s="45">
        <f t="shared" si="10"/>
        <v>18.390803849460898</v>
      </c>
      <c r="X25" s="53">
        <f t="shared" si="11"/>
        <v>35.632185625891665</v>
      </c>
      <c r="Y25" s="82"/>
      <c r="Z25" s="5">
        <v>1586</v>
      </c>
      <c r="AA25" s="3">
        <v>51</v>
      </c>
      <c r="AB25" s="3">
        <v>25</v>
      </c>
      <c r="AC25" s="3">
        <f t="shared" si="18"/>
        <v>11339.80925</v>
      </c>
      <c r="AD25" s="30">
        <f t="shared" si="17"/>
        <v>222.34920098039217</v>
      </c>
      <c r="AE25" s="19">
        <v>14452.7</v>
      </c>
      <c r="AF25" s="21">
        <v>5336.3810000000003</v>
      </c>
      <c r="AG25" s="51">
        <f t="shared" si="12"/>
        <v>31128.890250000004</v>
      </c>
      <c r="AH25" s="52">
        <f t="shared" si="13"/>
        <v>36.42856895613231</v>
      </c>
      <c r="AI25" s="52">
        <f t="shared" si="14"/>
        <v>46.428574497608366</v>
      </c>
      <c r="AJ25" s="53">
        <f t="shared" si="15"/>
        <v>17.142856546259303</v>
      </c>
    </row>
    <row r="26" spans="1:36" x14ac:dyDescent="0.25">
      <c r="A26" s="85"/>
      <c r="B26" s="5">
        <v>1526</v>
      </c>
      <c r="C26" s="3">
        <v>42</v>
      </c>
      <c r="D26" s="3">
        <v>20</v>
      </c>
      <c r="E26" s="3">
        <f t="shared" si="0"/>
        <v>9071.8474000000006</v>
      </c>
      <c r="F26" s="30">
        <f t="shared" si="1"/>
        <v>215.99636666666669</v>
      </c>
      <c r="G26" s="48">
        <v>3455.942</v>
      </c>
      <c r="H26" s="50">
        <v>2875.96</v>
      </c>
      <c r="I26" s="51">
        <f t="shared" si="2"/>
        <v>15403.749400000001</v>
      </c>
      <c r="J26" s="52">
        <f t="shared" si="3"/>
        <v>58.893761281263117</v>
      </c>
      <c r="K26" s="52">
        <f t="shared" si="4"/>
        <v>22.435719448928452</v>
      </c>
      <c r="L26" s="53">
        <f t="shared" si="5"/>
        <v>18.670519269808427</v>
      </c>
      <c r="M26" s="82"/>
      <c r="N26" s="13">
        <v>1226</v>
      </c>
      <c r="O26" s="4">
        <v>82</v>
      </c>
      <c r="P26" s="4">
        <v>28.5</v>
      </c>
      <c r="Q26" s="4">
        <f t="shared" si="6"/>
        <v>12927.382545</v>
      </c>
      <c r="R26" s="30">
        <f t="shared" si="16"/>
        <v>157.65100664634147</v>
      </c>
      <c r="S26" s="19">
        <v>1103.557</v>
      </c>
      <c r="T26" s="21">
        <v>1734.1610000000001</v>
      </c>
      <c r="U26" s="57">
        <f t="shared" si="8"/>
        <v>15765.100545000001</v>
      </c>
      <c r="V26" s="45">
        <f t="shared" si="9"/>
        <v>82.000000622260544</v>
      </c>
      <c r="W26" s="45">
        <f t="shared" si="10"/>
        <v>6.999999758009789</v>
      </c>
      <c r="X26" s="53">
        <f t="shared" si="11"/>
        <v>10.999999619729669</v>
      </c>
      <c r="Y26" s="82"/>
      <c r="Z26" s="5">
        <v>1587</v>
      </c>
      <c r="AA26" s="3">
        <v>40</v>
      </c>
      <c r="AB26" s="3">
        <v>20</v>
      </c>
      <c r="AC26" s="3">
        <f t="shared" si="18"/>
        <v>9071.8474000000006</v>
      </c>
      <c r="AD26" s="30">
        <f t="shared" si="17"/>
        <v>226.79618500000001</v>
      </c>
      <c r="AE26" s="19">
        <v>3855.5349999999999</v>
      </c>
      <c r="AF26" s="21">
        <v>4762.72</v>
      </c>
      <c r="AG26" s="51">
        <f t="shared" si="12"/>
        <v>17690.1024</v>
      </c>
      <c r="AH26" s="52">
        <f t="shared" si="13"/>
        <v>51.282051369018646</v>
      </c>
      <c r="AI26" s="52">
        <f t="shared" si="14"/>
        <v>21.794871012165537</v>
      </c>
      <c r="AJ26" s="53">
        <f t="shared" si="15"/>
        <v>26.923077618815817</v>
      </c>
    </row>
    <row r="27" spans="1:36" x14ac:dyDescent="0.25">
      <c r="A27" s="85"/>
      <c r="B27" s="5">
        <v>1527</v>
      </c>
      <c r="C27" s="3">
        <v>50</v>
      </c>
      <c r="D27" s="3">
        <v>24</v>
      </c>
      <c r="E27" s="3">
        <f t="shared" si="0"/>
        <v>10886.21688</v>
      </c>
      <c r="F27" s="30">
        <f t="shared" si="1"/>
        <v>217.72433760000001</v>
      </c>
      <c r="G27" s="48">
        <v>2177.2429999999999</v>
      </c>
      <c r="H27" s="50">
        <v>3048.1410000000001</v>
      </c>
      <c r="I27" s="51">
        <f t="shared" si="2"/>
        <v>16111.60088</v>
      </c>
      <c r="J27" s="52">
        <f t="shared" si="3"/>
        <v>67.567567997004645</v>
      </c>
      <c r="K27" s="52">
        <f t="shared" si="4"/>
        <v>13.513511265678771</v>
      </c>
      <c r="L27" s="53">
        <f t="shared" si="5"/>
        <v>18.918920737316576</v>
      </c>
      <c r="M27" s="82"/>
      <c r="N27" s="13">
        <v>1227</v>
      </c>
      <c r="O27" s="4">
        <v>75</v>
      </c>
      <c r="P27" s="4">
        <v>36.5</v>
      </c>
      <c r="Q27" s="4">
        <f t="shared" si="6"/>
        <v>16556.121504999999</v>
      </c>
      <c r="R27" s="30">
        <f t="shared" si="16"/>
        <v>220.74828673333332</v>
      </c>
      <c r="S27" s="19">
        <v>1103.741</v>
      </c>
      <c r="T27" s="21">
        <v>2869.7280000000001</v>
      </c>
      <c r="U27" s="57">
        <f t="shared" si="8"/>
        <v>20529.590504999996</v>
      </c>
      <c r="V27" s="45">
        <f t="shared" si="9"/>
        <v>80.645161923554895</v>
      </c>
      <c r="W27" s="45">
        <f t="shared" si="10"/>
        <v>5.3763420158389579</v>
      </c>
      <c r="X27" s="53">
        <f t="shared" si="11"/>
        <v>13.978496060606156</v>
      </c>
      <c r="Y27" s="82"/>
      <c r="Z27" s="5">
        <v>1588</v>
      </c>
      <c r="AA27" s="3">
        <v>41</v>
      </c>
      <c r="AB27" s="3">
        <v>20</v>
      </c>
      <c r="AC27" s="3">
        <f t="shared" si="18"/>
        <v>9071.8474000000006</v>
      </c>
      <c r="AD27" s="30">
        <f t="shared" si="17"/>
        <v>221.26457073170732</v>
      </c>
      <c r="AE27" s="19">
        <v>7744.26</v>
      </c>
      <c r="AF27" s="21">
        <v>7522.9949999999999</v>
      </c>
      <c r="AG27" s="51">
        <f t="shared" si="12"/>
        <v>24339.1024</v>
      </c>
      <c r="AH27" s="52">
        <f t="shared" si="13"/>
        <v>37.272727855403581</v>
      </c>
      <c r="AI27" s="52">
        <f t="shared" si="14"/>
        <v>31.818182415798542</v>
      </c>
      <c r="AJ27" s="53">
        <f t="shared" si="15"/>
        <v>30.909089728797888</v>
      </c>
    </row>
    <row r="28" spans="1:36" x14ac:dyDescent="0.25">
      <c r="A28" s="85"/>
      <c r="B28" s="5">
        <v>1528</v>
      </c>
      <c r="C28" s="3">
        <v>38</v>
      </c>
      <c r="D28" s="3">
        <v>21</v>
      </c>
      <c r="E28" s="3">
        <f t="shared" si="0"/>
        <v>9525.4397700000009</v>
      </c>
      <c r="F28" s="30">
        <f t="shared" si="1"/>
        <v>250.66946763157898</v>
      </c>
      <c r="G28" s="48">
        <v>501.33890000000002</v>
      </c>
      <c r="H28" s="50">
        <v>2757.364</v>
      </c>
      <c r="I28" s="51">
        <f t="shared" si="2"/>
        <v>12784.142670000001</v>
      </c>
      <c r="J28" s="52">
        <f t="shared" si="3"/>
        <v>74.509804966061125</v>
      </c>
      <c r="K28" s="52">
        <f t="shared" si="4"/>
        <v>3.9215684065891292</v>
      </c>
      <c r="L28" s="53">
        <f t="shared" si="5"/>
        <v>21.568626627349737</v>
      </c>
      <c r="M28" s="82"/>
      <c r="N28" s="13">
        <v>1228</v>
      </c>
      <c r="O28" s="4">
        <v>67</v>
      </c>
      <c r="P28" s="4">
        <v>27.5</v>
      </c>
      <c r="Q28" s="4">
        <f t="shared" si="6"/>
        <v>12473.790175</v>
      </c>
      <c r="R28" s="30">
        <f t="shared" si="16"/>
        <v>186.17597276119403</v>
      </c>
      <c r="S28" s="19">
        <v>12101.44</v>
      </c>
      <c r="T28" s="21">
        <v>3351.1680000000001</v>
      </c>
      <c r="U28" s="57">
        <f t="shared" si="8"/>
        <v>27926.398175000002</v>
      </c>
      <c r="V28" s="45">
        <f t="shared" si="9"/>
        <v>44.666663050613757</v>
      </c>
      <c r="W28" s="45">
        <f t="shared" si="10"/>
        <v>43.333336165181997</v>
      </c>
      <c r="X28" s="53">
        <f t="shared" si="11"/>
        <v>12.000000784204245</v>
      </c>
      <c r="Y28" s="82"/>
      <c r="Z28" s="5">
        <v>1589</v>
      </c>
      <c r="AA28" s="3">
        <v>81</v>
      </c>
      <c r="AB28" s="3">
        <v>41</v>
      </c>
      <c r="AC28" s="3">
        <f t="shared" si="18"/>
        <v>18597.28717</v>
      </c>
      <c r="AD28" s="30">
        <f t="shared" si="17"/>
        <v>229.59613790123456</v>
      </c>
      <c r="AE28" s="19">
        <v>918.38459999999998</v>
      </c>
      <c r="AF28" s="21">
        <v>2722.9949999999999</v>
      </c>
      <c r="AG28" s="51">
        <f t="shared" si="12"/>
        <v>22238.66677</v>
      </c>
      <c r="AH28" s="52">
        <f t="shared" si="13"/>
        <v>83.625908703698784</v>
      </c>
      <c r="AI28" s="52">
        <f t="shared" si="14"/>
        <v>4.1296747215031004</v>
      </c>
      <c r="AJ28" s="53">
        <f t="shared" si="15"/>
        <v>12.244416574798112</v>
      </c>
    </row>
    <row r="29" spans="1:36" ht="15.75" thickBot="1" x14ac:dyDescent="0.3">
      <c r="A29" s="85"/>
      <c r="B29" s="5">
        <v>1529</v>
      </c>
      <c r="C29" s="3">
        <v>84</v>
      </c>
      <c r="D29" s="3">
        <v>40.5</v>
      </c>
      <c r="E29" s="3">
        <f t="shared" si="0"/>
        <v>18370.490985</v>
      </c>
      <c r="F29" s="30">
        <f t="shared" si="1"/>
        <v>218.69632125000001</v>
      </c>
      <c r="G29" s="48">
        <v>1749.5709999999999</v>
      </c>
      <c r="H29" s="50">
        <v>5248.7120000000004</v>
      </c>
      <c r="I29" s="51">
        <f t="shared" si="2"/>
        <v>25368.773985</v>
      </c>
      <c r="J29" s="52">
        <f t="shared" si="3"/>
        <v>72.413791048247234</v>
      </c>
      <c r="K29" s="52">
        <f t="shared" si="4"/>
        <v>6.8965532234016633</v>
      </c>
      <c r="L29" s="53">
        <f t="shared" si="5"/>
        <v>20.689655728351116</v>
      </c>
      <c r="M29" s="82"/>
      <c r="N29" s="13">
        <v>1229</v>
      </c>
      <c r="O29" s="4">
        <v>73</v>
      </c>
      <c r="P29" s="4">
        <v>33</v>
      </c>
      <c r="Q29" s="4">
        <f t="shared" si="6"/>
        <v>14968.548210000001</v>
      </c>
      <c r="R29" s="30">
        <f t="shared" si="16"/>
        <v>205.04860561643838</v>
      </c>
      <c r="S29" s="19">
        <v>61561.55</v>
      </c>
      <c r="T29" s="21">
        <v>5741.3609999999999</v>
      </c>
      <c r="U29" s="57">
        <f t="shared" si="8"/>
        <v>82271.459210000001</v>
      </c>
      <c r="V29" s="45">
        <f t="shared" si="9"/>
        <v>18.194095927960145</v>
      </c>
      <c r="W29" s="45">
        <f t="shared" si="10"/>
        <v>74.827346677858927</v>
      </c>
      <c r="X29" s="53">
        <f t="shared" si="11"/>
        <v>6.9785573941809265</v>
      </c>
      <c r="Y29" s="83"/>
      <c r="Z29" s="9">
        <v>1590</v>
      </c>
      <c r="AA29" s="7">
        <v>74</v>
      </c>
      <c r="AB29" s="7">
        <v>37.5</v>
      </c>
      <c r="AC29" s="7">
        <f t="shared" si="18"/>
        <v>17009.713875000001</v>
      </c>
      <c r="AD29" s="31">
        <f t="shared" si="17"/>
        <v>229.86099831081083</v>
      </c>
      <c r="AE29" s="20">
        <v>2298.61</v>
      </c>
      <c r="AF29" s="22">
        <v>1379.1659999999999</v>
      </c>
      <c r="AG29" s="54">
        <f t="shared" si="12"/>
        <v>20687.489875000003</v>
      </c>
      <c r="AH29" s="55">
        <f t="shared" si="13"/>
        <v>82.222222114803571</v>
      </c>
      <c r="AI29" s="55">
        <f t="shared" si="14"/>
        <v>11.111111178247766</v>
      </c>
      <c r="AJ29" s="56">
        <f t="shared" si="15"/>
        <v>6.6666667069486589</v>
      </c>
    </row>
    <row r="30" spans="1:36" x14ac:dyDescent="0.25">
      <c r="A30" s="85"/>
      <c r="B30" s="5">
        <v>1530</v>
      </c>
      <c r="C30" s="3">
        <v>20</v>
      </c>
      <c r="D30" s="3">
        <v>10</v>
      </c>
      <c r="E30" s="3">
        <f t="shared" si="0"/>
        <v>4535.9237000000003</v>
      </c>
      <c r="F30" s="30">
        <f t="shared" si="1"/>
        <v>226.79618500000001</v>
      </c>
      <c r="G30" s="48">
        <v>6577.0889999999999</v>
      </c>
      <c r="H30" s="50">
        <v>4309.1279999999997</v>
      </c>
      <c r="I30" s="51">
        <f t="shared" si="2"/>
        <v>15422.1407</v>
      </c>
      <c r="J30" s="52">
        <f t="shared" si="3"/>
        <v>29.411764477028797</v>
      </c>
      <c r="K30" s="52">
        <f t="shared" si="4"/>
        <v>42.647056124964543</v>
      </c>
      <c r="L30" s="53">
        <f t="shared" si="5"/>
        <v>27.941179398006657</v>
      </c>
      <c r="M30" s="82"/>
      <c r="N30" s="13">
        <v>1230</v>
      </c>
      <c r="O30" s="4">
        <v>58</v>
      </c>
      <c r="P30" s="4">
        <v>31.5</v>
      </c>
      <c r="Q30" s="4">
        <f t="shared" si="6"/>
        <v>14288.159655000001</v>
      </c>
      <c r="R30" s="30">
        <f t="shared" si="16"/>
        <v>246.34758025862072</v>
      </c>
      <c r="S30" s="19">
        <v>7390.4269999999997</v>
      </c>
      <c r="T30" s="21">
        <v>3941.5610000000001</v>
      </c>
      <c r="U30" s="57">
        <f t="shared" si="8"/>
        <v>25620.147655000001</v>
      </c>
      <c r="V30" s="45">
        <f t="shared" si="9"/>
        <v>55.769232275332108</v>
      </c>
      <c r="W30" s="45">
        <f t="shared" si="10"/>
        <v>28.846153033617245</v>
      </c>
      <c r="X30" s="53">
        <f t="shared" si="11"/>
        <v>15.384614691050656</v>
      </c>
    </row>
    <row r="31" spans="1:36" x14ac:dyDescent="0.25">
      <c r="A31" s="85"/>
      <c r="B31" s="5">
        <v>1531</v>
      </c>
      <c r="C31" s="3">
        <v>31</v>
      </c>
      <c r="D31" s="3">
        <v>16</v>
      </c>
      <c r="E31" s="3">
        <f t="shared" si="0"/>
        <v>7257.4779200000003</v>
      </c>
      <c r="F31" s="30">
        <f t="shared" si="1"/>
        <v>234.11219096774195</v>
      </c>
      <c r="G31" s="48">
        <v>1170.5609999999999</v>
      </c>
      <c r="H31" s="50">
        <v>1638.7850000000001</v>
      </c>
      <c r="I31" s="51">
        <f t="shared" si="2"/>
        <v>10066.823920000001</v>
      </c>
      <c r="J31" s="52">
        <f t="shared" si="3"/>
        <v>72.093025344184227</v>
      </c>
      <c r="K31" s="52">
        <f t="shared" si="4"/>
        <v>11.627907762193182</v>
      </c>
      <c r="L31" s="53">
        <f t="shared" si="5"/>
        <v>16.279066893622591</v>
      </c>
      <c r="M31" s="82"/>
      <c r="N31" s="13">
        <v>1231</v>
      </c>
      <c r="O31" s="4">
        <v>50</v>
      </c>
      <c r="P31" s="4">
        <v>28</v>
      </c>
      <c r="Q31" s="4">
        <f t="shared" si="6"/>
        <v>12700.586360000001</v>
      </c>
      <c r="R31" s="30">
        <f t="shared" si="16"/>
        <v>254.01172720000002</v>
      </c>
      <c r="S31" s="19">
        <v>6096.2809999999999</v>
      </c>
      <c r="T31" s="21">
        <v>3810.1759999999999</v>
      </c>
      <c r="U31" s="57">
        <f t="shared" si="8"/>
        <v>22607.04336</v>
      </c>
      <c r="V31" s="45">
        <f t="shared" si="9"/>
        <v>56.179776177507193</v>
      </c>
      <c r="W31" s="45">
        <f t="shared" si="10"/>
        <v>26.966290562287842</v>
      </c>
      <c r="X31" s="53">
        <f t="shared" si="11"/>
        <v>16.853933260204972</v>
      </c>
    </row>
    <row r="32" spans="1:36" ht="15.75" thickBot="1" x14ac:dyDescent="0.3">
      <c r="A32" s="86"/>
      <c r="B32" s="9">
        <v>1532</v>
      </c>
      <c r="C32" s="7">
        <v>21</v>
      </c>
      <c r="D32" s="7">
        <v>11</v>
      </c>
      <c r="E32" s="7">
        <f t="shared" si="0"/>
        <v>4989.5160700000006</v>
      </c>
      <c r="F32" s="31">
        <f t="shared" si="1"/>
        <v>237.59600333333336</v>
      </c>
      <c r="G32" s="48">
        <v>1187.98</v>
      </c>
      <c r="H32" s="50">
        <v>1425.576</v>
      </c>
      <c r="I32" s="51">
        <f t="shared" si="2"/>
        <v>7603.0720700000011</v>
      </c>
      <c r="J32" s="52">
        <f t="shared" si="3"/>
        <v>65.625000316483906</v>
      </c>
      <c r="K32" s="52">
        <f t="shared" si="4"/>
        <v>15.624999856143672</v>
      </c>
      <c r="L32" s="53">
        <f t="shared" si="5"/>
        <v>18.749999827372406</v>
      </c>
      <c r="M32" s="82"/>
      <c r="N32" s="13">
        <v>1232</v>
      </c>
      <c r="O32" s="4">
        <v>31</v>
      </c>
      <c r="P32" s="4">
        <v>14.5</v>
      </c>
      <c r="Q32" s="4">
        <f t="shared" si="6"/>
        <v>6577.0893649999998</v>
      </c>
      <c r="R32" s="30">
        <f t="shared" si="16"/>
        <v>212.16417306451612</v>
      </c>
      <c r="S32" s="19">
        <v>212.16419999999999</v>
      </c>
      <c r="T32" s="21">
        <v>1060.8209999999999</v>
      </c>
      <c r="U32" s="57">
        <f t="shared" si="8"/>
        <v>7850.0745649999999</v>
      </c>
      <c r="V32" s="45">
        <f t="shared" si="9"/>
        <v>83.783782058890537</v>
      </c>
      <c r="W32" s="45">
        <f t="shared" si="10"/>
        <v>2.7027029901849091</v>
      </c>
      <c r="X32" s="53">
        <f t="shared" si="11"/>
        <v>13.513514950924545</v>
      </c>
    </row>
    <row r="33" spans="1:24" ht="15.75" thickBot="1" x14ac:dyDescent="0.3">
      <c r="A33" s="78">
        <v>108</v>
      </c>
      <c r="B33" s="26">
        <v>1533</v>
      </c>
      <c r="C33" s="27">
        <v>72</v>
      </c>
      <c r="D33" s="27">
        <v>31.5</v>
      </c>
      <c r="E33" s="27">
        <f t="shared" si="0"/>
        <v>14288.159655000001</v>
      </c>
      <c r="F33" s="32">
        <f t="shared" si="1"/>
        <v>198.44666187500002</v>
      </c>
      <c r="G33" s="48">
        <v>4961.1670000000004</v>
      </c>
      <c r="H33" s="50">
        <v>2182.913</v>
      </c>
      <c r="I33" s="51">
        <f t="shared" si="2"/>
        <v>21432.239655000001</v>
      </c>
      <c r="J33" s="52">
        <f t="shared" si="3"/>
        <v>66.666666130091855</v>
      </c>
      <c r="K33" s="52">
        <f t="shared" si="4"/>
        <v>23.148150076058862</v>
      </c>
      <c r="L33" s="53">
        <f t="shared" si="5"/>
        <v>10.185183793849285</v>
      </c>
      <c r="M33" s="83"/>
      <c r="N33" s="14">
        <v>1233</v>
      </c>
      <c r="O33" s="11">
        <v>52</v>
      </c>
      <c r="P33" s="11">
        <v>26</v>
      </c>
      <c r="Q33" s="11">
        <f t="shared" si="6"/>
        <v>11793.401620000001</v>
      </c>
      <c r="R33" s="31">
        <f t="shared" si="16"/>
        <v>226.79618500000001</v>
      </c>
      <c r="S33" s="20">
        <v>1360.777</v>
      </c>
      <c r="T33" s="22">
        <v>907.12469999999996</v>
      </c>
      <c r="U33" s="57">
        <f t="shared" si="8"/>
        <v>14061.303320000001</v>
      </c>
      <c r="V33" s="45">
        <f t="shared" si="9"/>
        <v>83.87132651655223</v>
      </c>
      <c r="W33" s="45">
        <f t="shared" si="10"/>
        <v>9.6774599696210792</v>
      </c>
      <c r="X33" s="53">
        <f t="shared" si="11"/>
        <v>6.4512135138266817</v>
      </c>
    </row>
    <row r="34" spans="1:24" ht="15" customHeight="1" x14ac:dyDescent="0.25">
      <c r="A34" s="79"/>
      <c r="B34" s="5">
        <v>1534</v>
      </c>
      <c r="C34" s="3">
        <v>19</v>
      </c>
      <c r="D34" s="3">
        <v>9</v>
      </c>
      <c r="E34" s="3">
        <f t="shared" ref="E34:E65" si="19">CONVERT(D34,"lbm","g")</f>
        <v>4082.33133</v>
      </c>
      <c r="F34" s="30">
        <f t="shared" ref="F34:F65" si="20">E34/C34</f>
        <v>214.85954368421054</v>
      </c>
      <c r="G34" s="48">
        <v>644.57860000000005</v>
      </c>
      <c r="H34" s="50">
        <v>644.57860000000005</v>
      </c>
      <c r="I34" s="51">
        <f t="shared" ref="I34:I65" si="21">+E34+G34+H34</f>
        <v>5371.4885299999996</v>
      </c>
      <c r="J34" s="52">
        <f t="shared" ref="J34:J65" si="22">+E34/I34%</f>
        <v>76.000000878713593</v>
      </c>
      <c r="K34" s="52">
        <f t="shared" ref="K34:K65" si="23">+G34/I34%</f>
        <v>11.999999560643204</v>
      </c>
      <c r="L34" s="53">
        <f t="shared" ref="L34:L65" si="24">+H34/I34%</f>
        <v>11.999999560643204</v>
      </c>
      <c r="M34" s="81">
        <v>100</v>
      </c>
      <c r="N34" s="8">
        <v>1234</v>
      </c>
      <c r="O34" s="4">
        <v>57</v>
      </c>
      <c r="P34" s="4">
        <v>22</v>
      </c>
      <c r="Q34" s="4">
        <f t="shared" ref="Q34:Q65" si="25">CONVERT(P34,"lbm","g")</f>
        <v>9979.0321400000012</v>
      </c>
      <c r="R34" s="34">
        <f t="shared" si="16"/>
        <v>175.07073929824563</v>
      </c>
      <c r="S34" s="43">
        <v>350.14150000000001</v>
      </c>
      <c r="T34" s="43">
        <v>2100.8490000000002</v>
      </c>
      <c r="U34" s="57">
        <f t="shared" si="8"/>
        <v>12430.022640000001</v>
      </c>
      <c r="V34" s="45">
        <f t="shared" si="9"/>
        <v>80.281689173174342</v>
      </c>
      <c r="W34" s="45">
        <f t="shared" si="10"/>
        <v>2.8169015466893788</v>
      </c>
      <c r="X34" s="53">
        <f t="shared" si="11"/>
        <v>16.901409280136274</v>
      </c>
    </row>
    <row r="35" spans="1:24" x14ac:dyDescent="0.25">
      <c r="A35" s="79"/>
      <c r="B35" s="5">
        <v>1535</v>
      </c>
      <c r="C35" s="3">
        <v>53</v>
      </c>
      <c r="D35" s="3">
        <v>27</v>
      </c>
      <c r="E35" s="3">
        <f t="shared" si="19"/>
        <v>12246.993990000001</v>
      </c>
      <c r="F35" s="30">
        <f t="shared" si="20"/>
        <v>231.07535830188681</v>
      </c>
      <c r="G35" s="48">
        <v>1617.528</v>
      </c>
      <c r="H35" s="50">
        <v>693.22609999999997</v>
      </c>
      <c r="I35" s="51">
        <f t="shared" si="21"/>
        <v>14557.748090000001</v>
      </c>
      <c r="J35" s="52">
        <f t="shared" si="22"/>
        <v>84.126981139429788</v>
      </c>
      <c r="K35" s="52">
        <f t="shared" si="23"/>
        <v>11.111114095394406</v>
      </c>
      <c r="L35" s="53">
        <f t="shared" si="24"/>
        <v>4.7619047651758066</v>
      </c>
      <c r="M35" s="82"/>
      <c r="N35" s="8">
        <v>1235</v>
      </c>
      <c r="O35" s="4">
        <v>55</v>
      </c>
      <c r="P35" s="4">
        <v>30.5</v>
      </c>
      <c r="Q35" s="4">
        <f t="shared" si="25"/>
        <v>13834.567285000001</v>
      </c>
      <c r="R35" s="34">
        <f t="shared" si="16"/>
        <v>251.53758700000003</v>
      </c>
      <c r="S35" s="16">
        <v>6539.9769999999999</v>
      </c>
      <c r="T35" s="16">
        <v>4267.1390000000001</v>
      </c>
      <c r="U35" s="57">
        <f t="shared" si="8"/>
        <v>24641.683284999999</v>
      </c>
      <c r="V35" s="45">
        <f t="shared" si="9"/>
        <v>56.142947399301427</v>
      </c>
      <c r="W35" s="45">
        <f t="shared" si="10"/>
        <v>26.540301343703437</v>
      </c>
      <c r="X35" s="53">
        <f t="shared" si="11"/>
        <v>17.316751256995147</v>
      </c>
    </row>
    <row r="36" spans="1:24" x14ac:dyDescent="0.25">
      <c r="A36" s="79"/>
      <c r="B36" s="5">
        <v>1536</v>
      </c>
      <c r="C36" s="3">
        <v>116</v>
      </c>
      <c r="D36" s="3">
        <v>51</v>
      </c>
      <c r="E36" s="3">
        <f t="shared" si="19"/>
        <v>23133.210870000003</v>
      </c>
      <c r="F36" s="30">
        <f t="shared" si="20"/>
        <v>199.42423163793106</v>
      </c>
      <c r="G36" s="48">
        <v>4187.9089999999997</v>
      </c>
      <c r="H36" s="50">
        <v>1794.818</v>
      </c>
      <c r="I36" s="51">
        <f t="shared" si="21"/>
        <v>29115.937870000002</v>
      </c>
      <c r="J36" s="52">
        <f t="shared" si="22"/>
        <v>79.452054655727295</v>
      </c>
      <c r="K36" s="52">
        <f t="shared" si="23"/>
        <v>14.383562084445401</v>
      </c>
      <c r="L36" s="53">
        <f t="shared" si="24"/>
        <v>6.1643832598273089</v>
      </c>
      <c r="M36" s="82"/>
      <c r="N36" s="8">
        <v>1236</v>
      </c>
      <c r="O36" s="4">
        <v>25</v>
      </c>
      <c r="P36" s="4">
        <v>14</v>
      </c>
      <c r="Q36" s="4">
        <f t="shared" si="25"/>
        <v>6350.2931800000006</v>
      </c>
      <c r="R36" s="34">
        <f t="shared" si="16"/>
        <v>254.01172720000002</v>
      </c>
      <c r="S36" s="16">
        <v>4826.223</v>
      </c>
      <c r="T36" s="16">
        <v>1778.0820000000001</v>
      </c>
      <c r="U36" s="57">
        <f t="shared" si="8"/>
        <v>12954.598180000001</v>
      </c>
      <c r="V36" s="45">
        <f t="shared" si="9"/>
        <v>49.019607491986292</v>
      </c>
      <c r="W36" s="45">
        <f t="shared" si="10"/>
        <v>37.254903108079262</v>
      </c>
      <c r="X36" s="53">
        <f t="shared" si="11"/>
        <v>13.725489399934439</v>
      </c>
    </row>
    <row r="37" spans="1:24" x14ac:dyDescent="0.25">
      <c r="A37" s="79"/>
      <c r="B37" s="5">
        <v>1537</v>
      </c>
      <c r="C37" s="3">
        <v>80</v>
      </c>
      <c r="D37" s="3">
        <v>41.5</v>
      </c>
      <c r="E37" s="3">
        <f t="shared" si="19"/>
        <v>18824.083355000002</v>
      </c>
      <c r="F37" s="30">
        <f t="shared" si="20"/>
        <v>235.30104193750003</v>
      </c>
      <c r="G37" s="48">
        <v>6353.1279999999997</v>
      </c>
      <c r="H37" s="50">
        <v>2117.7089999999998</v>
      </c>
      <c r="I37" s="51">
        <f t="shared" si="21"/>
        <v>27294.920355000002</v>
      </c>
      <c r="J37" s="52">
        <f t="shared" si="22"/>
        <v>68.965518529354227</v>
      </c>
      <c r="K37" s="52">
        <f t="shared" si="23"/>
        <v>23.275862018905677</v>
      </c>
      <c r="L37" s="53">
        <f t="shared" si="24"/>
        <v>7.758619451740107</v>
      </c>
      <c r="M37" s="82"/>
      <c r="N37" s="8">
        <v>1237</v>
      </c>
      <c r="O37" s="4">
        <v>89</v>
      </c>
      <c r="P37" s="4">
        <v>45.5</v>
      </c>
      <c r="Q37" s="4">
        <f t="shared" si="25"/>
        <v>20638.452835</v>
      </c>
      <c r="R37" s="34">
        <f t="shared" si="16"/>
        <v>231.89272848314607</v>
      </c>
      <c r="S37" s="16">
        <v>6492.9960000000001</v>
      </c>
      <c r="T37" s="16">
        <v>3478.3910000000001</v>
      </c>
      <c r="U37" s="57">
        <f t="shared" si="8"/>
        <v>30609.839834999999</v>
      </c>
      <c r="V37" s="45">
        <f t="shared" si="9"/>
        <v>67.424243139624394</v>
      </c>
      <c r="W37" s="45">
        <f t="shared" si="10"/>
        <v>21.212120138491411</v>
      </c>
      <c r="X37" s="53">
        <f t="shared" si="11"/>
        <v>11.363636721884207</v>
      </c>
    </row>
    <row r="38" spans="1:24" x14ac:dyDescent="0.25">
      <c r="A38" s="79"/>
      <c r="B38" s="5">
        <v>1538</v>
      </c>
      <c r="C38" s="3">
        <v>60</v>
      </c>
      <c r="D38" s="3">
        <v>30</v>
      </c>
      <c r="E38" s="3">
        <f t="shared" si="19"/>
        <v>13607.7711</v>
      </c>
      <c r="F38" s="30">
        <f t="shared" si="20"/>
        <v>226.79618500000001</v>
      </c>
      <c r="G38" s="48">
        <v>543.10799999999995</v>
      </c>
      <c r="H38" s="50">
        <v>2721.5540000000001</v>
      </c>
      <c r="I38" s="51">
        <f t="shared" si="21"/>
        <v>16872.433100000002</v>
      </c>
      <c r="J38" s="52">
        <f t="shared" si="22"/>
        <v>80.650911574810152</v>
      </c>
      <c r="K38" s="52">
        <f t="shared" si="23"/>
        <v>3.2189074141298564</v>
      </c>
      <c r="L38" s="53">
        <f t="shared" si="24"/>
        <v>16.130181011059989</v>
      </c>
      <c r="M38" s="82"/>
      <c r="N38" s="8">
        <v>1238</v>
      </c>
      <c r="O38" s="4">
        <v>8</v>
      </c>
      <c r="P38" s="4">
        <v>4</v>
      </c>
      <c r="Q38" s="4">
        <f t="shared" si="25"/>
        <v>1814.3694800000001</v>
      </c>
      <c r="R38" s="34">
        <f t="shared" si="16"/>
        <v>226.79618500000001</v>
      </c>
      <c r="S38" s="16">
        <v>5216.3119999999999</v>
      </c>
      <c r="T38" s="16">
        <v>3855.5349999999999</v>
      </c>
      <c r="U38" s="57">
        <f t="shared" si="8"/>
        <v>10886.216479999999</v>
      </c>
      <c r="V38" s="45">
        <f t="shared" si="9"/>
        <v>16.666667279061866</v>
      </c>
      <c r="W38" s="45">
        <f t="shared" si="10"/>
        <v>47.916666084891233</v>
      </c>
      <c r="X38" s="53">
        <f t="shared" si="11"/>
        <v>35.416666636046912</v>
      </c>
    </row>
    <row r="39" spans="1:24" x14ac:dyDescent="0.25">
      <c r="A39" s="79"/>
      <c r="B39" s="5">
        <v>1539</v>
      </c>
      <c r="C39" s="2" t="s">
        <v>3</v>
      </c>
      <c r="D39" s="3">
        <v>0</v>
      </c>
      <c r="E39" s="3">
        <f t="shared" si="19"/>
        <v>0</v>
      </c>
      <c r="F39" s="30" t="e">
        <f t="shared" si="20"/>
        <v>#VALUE!</v>
      </c>
      <c r="G39" s="48">
        <v>0</v>
      </c>
      <c r="H39" s="50">
        <v>0</v>
      </c>
      <c r="I39" s="51">
        <f t="shared" si="21"/>
        <v>0</v>
      </c>
      <c r="J39" s="52" t="e">
        <f t="shared" si="22"/>
        <v>#DIV/0!</v>
      </c>
      <c r="K39" s="52" t="e">
        <f t="shared" si="23"/>
        <v>#DIV/0!</v>
      </c>
      <c r="L39" s="53" t="e">
        <f t="shared" si="24"/>
        <v>#DIV/0!</v>
      </c>
      <c r="M39" s="82"/>
      <c r="N39" s="8">
        <v>1239</v>
      </c>
      <c r="O39" s="4">
        <v>67</v>
      </c>
      <c r="P39" s="4">
        <v>33.5</v>
      </c>
      <c r="Q39" s="4">
        <f t="shared" si="25"/>
        <v>15195.344395</v>
      </c>
      <c r="R39" s="34">
        <f t="shared" si="16"/>
        <v>226.79618500000001</v>
      </c>
      <c r="S39" s="16">
        <v>3855.5349999999999</v>
      </c>
      <c r="T39" s="16">
        <v>2948.35</v>
      </c>
      <c r="U39" s="57">
        <f t="shared" si="8"/>
        <v>21999.229394999998</v>
      </c>
      <c r="V39" s="45">
        <f t="shared" si="9"/>
        <v>69.072166675318229</v>
      </c>
      <c r="W39" s="45">
        <f t="shared" si="10"/>
        <v>17.525772974921971</v>
      </c>
      <c r="X39" s="53">
        <f t="shared" si="11"/>
        <v>13.402060349759811</v>
      </c>
    </row>
    <row r="40" spans="1:24" x14ac:dyDescent="0.25">
      <c r="A40" s="79"/>
      <c r="B40" s="5">
        <v>1540</v>
      </c>
      <c r="C40" s="3">
        <v>41</v>
      </c>
      <c r="D40" s="3">
        <v>21</v>
      </c>
      <c r="E40" s="3">
        <f t="shared" si="19"/>
        <v>9525.4397700000009</v>
      </c>
      <c r="F40" s="30">
        <f t="shared" si="20"/>
        <v>232.32779926829269</v>
      </c>
      <c r="G40" s="48">
        <v>1393.9670000000001</v>
      </c>
      <c r="H40" s="50">
        <v>464.65559999999999</v>
      </c>
      <c r="I40" s="51">
        <f t="shared" si="21"/>
        <v>11384.062370000001</v>
      </c>
      <c r="J40" s="52">
        <f t="shared" si="22"/>
        <v>83.673467874719663</v>
      </c>
      <c r="K40" s="52">
        <f t="shared" si="23"/>
        <v>12.244899533170775</v>
      </c>
      <c r="L40" s="53">
        <f t="shared" si="24"/>
        <v>4.0816325921095595</v>
      </c>
      <c r="M40" s="82"/>
      <c r="N40" s="8">
        <v>1240</v>
      </c>
      <c r="O40" s="4">
        <v>76</v>
      </c>
      <c r="P40" s="4">
        <v>39.5</v>
      </c>
      <c r="Q40" s="4">
        <f t="shared" si="25"/>
        <v>17916.898615000002</v>
      </c>
      <c r="R40" s="34">
        <f t="shared" si="16"/>
        <v>235.74866598684213</v>
      </c>
      <c r="S40" s="16">
        <v>2357.4870000000001</v>
      </c>
      <c r="T40" s="16">
        <v>4243.4759999999997</v>
      </c>
      <c r="U40" s="57">
        <f t="shared" si="8"/>
        <v>24517.861615000002</v>
      </c>
      <c r="V40" s="45">
        <f t="shared" si="9"/>
        <v>73.076922026668356</v>
      </c>
      <c r="W40" s="45">
        <f t="shared" si="10"/>
        <v>9.6153858644739731</v>
      </c>
      <c r="X40" s="53">
        <f t="shared" si="11"/>
        <v>17.307692108857673</v>
      </c>
    </row>
    <row r="41" spans="1:24" ht="15.75" thickBot="1" x14ac:dyDescent="0.3">
      <c r="A41" s="80"/>
      <c r="B41" s="9">
        <v>1541</v>
      </c>
      <c r="C41" s="7">
        <v>62</v>
      </c>
      <c r="D41" s="7">
        <v>33</v>
      </c>
      <c r="E41" s="7">
        <f t="shared" si="19"/>
        <v>14968.548210000001</v>
      </c>
      <c r="F41" s="31">
        <f t="shared" si="20"/>
        <v>241.4281969354839</v>
      </c>
      <c r="G41" s="48">
        <v>1207.1410000000001</v>
      </c>
      <c r="H41" s="50">
        <v>1689.9970000000001</v>
      </c>
      <c r="I41" s="51">
        <f t="shared" si="21"/>
        <v>17865.68621</v>
      </c>
      <c r="J41" s="52">
        <f t="shared" si="22"/>
        <v>83.783785487185042</v>
      </c>
      <c r="K41" s="52">
        <f t="shared" si="23"/>
        <v>6.756756979893245</v>
      </c>
      <c r="L41" s="53">
        <f t="shared" si="24"/>
        <v>9.459457532921709</v>
      </c>
      <c r="M41" s="82"/>
      <c r="N41" s="8">
        <v>1241</v>
      </c>
      <c r="O41" s="4">
        <v>105</v>
      </c>
      <c r="P41" s="4">
        <v>52</v>
      </c>
      <c r="Q41" s="4">
        <f t="shared" si="25"/>
        <v>23586.803240000001</v>
      </c>
      <c r="R41" s="34">
        <f t="shared" ref="R41:R72" si="26">Q41/O41</f>
        <v>224.63622133333334</v>
      </c>
      <c r="S41" s="16">
        <v>1997.09</v>
      </c>
      <c r="T41" s="16">
        <v>673.90869999999995</v>
      </c>
      <c r="U41" s="57">
        <f t="shared" si="8"/>
        <v>26257.801940000001</v>
      </c>
      <c r="V41" s="45">
        <f t="shared" si="9"/>
        <v>89.827790208398525</v>
      </c>
      <c r="W41" s="45">
        <f t="shared" si="10"/>
        <v>7.6057013628308283</v>
      </c>
      <c r="X41" s="53">
        <f t="shared" si="11"/>
        <v>2.5665084287706375</v>
      </c>
    </row>
    <row r="42" spans="1:24" x14ac:dyDescent="0.25">
      <c r="A42" s="78">
        <v>109</v>
      </c>
      <c r="B42" s="8">
        <v>1542</v>
      </c>
      <c r="C42" s="3">
        <v>61</v>
      </c>
      <c r="D42" s="3">
        <v>29</v>
      </c>
      <c r="E42" s="3">
        <f t="shared" si="19"/>
        <v>13154.17873</v>
      </c>
      <c r="F42" s="30">
        <f t="shared" si="20"/>
        <v>215.64227426229508</v>
      </c>
      <c r="G42" s="48">
        <v>2372.0650000000001</v>
      </c>
      <c r="H42" s="50">
        <v>2372.0650000000001</v>
      </c>
      <c r="I42" s="51">
        <f t="shared" si="21"/>
        <v>17898.308730000001</v>
      </c>
      <c r="J42" s="52">
        <f t="shared" si="22"/>
        <v>73.493976042282739</v>
      </c>
      <c r="K42" s="52">
        <f t="shared" si="23"/>
        <v>13.25301197885863</v>
      </c>
      <c r="L42" s="53">
        <f t="shared" si="24"/>
        <v>13.25301197885863</v>
      </c>
      <c r="M42" s="82"/>
      <c r="N42" s="8">
        <v>1242</v>
      </c>
      <c r="O42" s="4">
        <v>37</v>
      </c>
      <c r="P42" s="4">
        <v>17</v>
      </c>
      <c r="Q42" s="4">
        <f t="shared" si="25"/>
        <v>7711.0702900000006</v>
      </c>
      <c r="R42" s="34">
        <f t="shared" si="26"/>
        <v>208.40730513513515</v>
      </c>
      <c r="S42" s="16">
        <v>4168.1459999999997</v>
      </c>
      <c r="T42" s="16">
        <v>5626.9970000000003</v>
      </c>
      <c r="U42" s="57">
        <f t="shared" si="8"/>
        <v>17506.21329</v>
      </c>
      <c r="V42" s="45">
        <f t="shared" si="9"/>
        <v>44.047619906497786</v>
      </c>
      <c r="W42" s="45">
        <f t="shared" si="10"/>
        <v>23.80952368711829</v>
      </c>
      <c r="X42" s="53">
        <f t="shared" si="11"/>
        <v>32.142856406383935</v>
      </c>
    </row>
    <row r="43" spans="1:24" x14ac:dyDescent="0.25">
      <c r="A43" s="79"/>
      <c r="B43" s="8">
        <v>1543</v>
      </c>
      <c r="C43" s="3">
        <v>40</v>
      </c>
      <c r="D43" s="3">
        <v>21.5</v>
      </c>
      <c r="E43" s="3">
        <f t="shared" si="19"/>
        <v>9752.2359550000001</v>
      </c>
      <c r="F43" s="30">
        <f t="shared" si="20"/>
        <v>243.805898875</v>
      </c>
      <c r="G43" s="48">
        <v>487.61180000000002</v>
      </c>
      <c r="H43" s="50">
        <v>731.41769999999997</v>
      </c>
      <c r="I43" s="51">
        <f t="shared" si="21"/>
        <v>10971.265455000001</v>
      </c>
      <c r="J43" s="52">
        <f t="shared" si="22"/>
        <v>88.888888843315286</v>
      </c>
      <c r="K43" s="52">
        <f t="shared" si="23"/>
        <v>4.4444444626738822</v>
      </c>
      <c r="L43" s="53">
        <f t="shared" si="24"/>
        <v>6.6666666940108223</v>
      </c>
      <c r="M43" s="82"/>
      <c r="N43" s="8">
        <v>1243</v>
      </c>
      <c r="O43" s="4">
        <v>54</v>
      </c>
      <c r="P43" s="4">
        <v>28</v>
      </c>
      <c r="Q43" s="4">
        <f t="shared" si="25"/>
        <v>12700.586360000001</v>
      </c>
      <c r="R43" s="34">
        <f t="shared" si="26"/>
        <v>235.19604370370374</v>
      </c>
      <c r="S43" s="16">
        <v>4233.5290000000005</v>
      </c>
      <c r="T43" s="16">
        <v>7996.665</v>
      </c>
      <c r="U43" s="57">
        <f t="shared" si="8"/>
        <v>24930.780360000004</v>
      </c>
      <c r="V43" s="45">
        <f t="shared" si="9"/>
        <v>50.943396783429037</v>
      </c>
      <c r="W43" s="45">
        <f t="shared" si="10"/>
        <v>16.981133116845601</v>
      </c>
      <c r="X43" s="53">
        <f t="shared" si="11"/>
        <v>32.075470099725344</v>
      </c>
    </row>
    <row r="44" spans="1:24" x14ac:dyDescent="0.25">
      <c r="A44" s="79"/>
      <c r="B44" s="8">
        <v>1544</v>
      </c>
      <c r="C44" s="3">
        <v>53</v>
      </c>
      <c r="D44" s="3">
        <v>27</v>
      </c>
      <c r="E44" s="3">
        <f t="shared" si="19"/>
        <v>12246.993990000001</v>
      </c>
      <c r="F44" s="30">
        <f t="shared" si="20"/>
        <v>231.07535830188681</v>
      </c>
      <c r="G44" s="48">
        <v>4621.5069999999996</v>
      </c>
      <c r="H44" s="50">
        <v>3003.98</v>
      </c>
      <c r="I44" s="51">
        <f t="shared" si="21"/>
        <v>19872.48099</v>
      </c>
      <c r="J44" s="52">
        <f t="shared" si="22"/>
        <v>61.627906430821554</v>
      </c>
      <c r="K44" s="52">
        <f t="shared" si="23"/>
        <v>23.25581291196394</v>
      </c>
      <c r="L44" s="53">
        <f t="shared" si="24"/>
        <v>15.116280657214508</v>
      </c>
      <c r="M44" s="82"/>
      <c r="N44" s="8">
        <v>1244</v>
      </c>
      <c r="O44" s="4">
        <v>89</v>
      </c>
      <c r="P44" s="4">
        <v>50</v>
      </c>
      <c r="Q44" s="4">
        <f t="shared" si="25"/>
        <v>22679.6185</v>
      </c>
      <c r="R44" s="34">
        <f t="shared" si="26"/>
        <v>254.82717415730338</v>
      </c>
      <c r="S44" s="16">
        <v>8409.2970000000005</v>
      </c>
      <c r="T44" s="16">
        <v>2548.2719999999999</v>
      </c>
      <c r="U44" s="57">
        <f t="shared" si="8"/>
        <v>33637.1875</v>
      </c>
      <c r="V44" s="45">
        <f t="shared" si="9"/>
        <v>67.424241399492757</v>
      </c>
      <c r="W44" s="45">
        <f t="shared" si="10"/>
        <v>25.000000371612522</v>
      </c>
      <c r="X44" s="53">
        <f t="shared" si="11"/>
        <v>7.5757582288947312</v>
      </c>
    </row>
    <row r="45" spans="1:24" x14ac:dyDescent="0.25">
      <c r="A45" s="79"/>
      <c r="B45" s="8">
        <v>1545</v>
      </c>
      <c r="C45" s="3">
        <v>97</v>
      </c>
      <c r="D45" s="3">
        <v>45</v>
      </c>
      <c r="E45" s="3">
        <f t="shared" si="19"/>
        <v>20411.656650000001</v>
      </c>
      <c r="F45" s="30">
        <f t="shared" si="20"/>
        <v>210.42945</v>
      </c>
      <c r="G45" s="48">
        <v>0</v>
      </c>
      <c r="H45" s="50">
        <v>841.71780000000001</v>
      </c>
      <c r="I45" s="51">
        <f t="shared" si="21"/>
        <v>21253.374449999999</v>
      </c>
      <c r="J45" s="52">
        <f t="shared" si="22"/>
        <v>96.03960396039605</v>
      </c>
      <c r="K45" s="52">
        <f t="shared" si="23"/>
        <v>0</v>
      </c>
      <c r="L45" s="53">
        <f t="shared" si="24"/>
        <v>3.9603960396039608</v>
      </c>
      <c r="M45" s="82"/>
      <c r="N45" s="8">
        <v>1245</v>
      </c>
      <c r="O45" s="4">
        <v>44</v>
      </c>
      <c r="P45" s="4">
        <v>18</v>
      </c>
      <c r="Q45" s="4">
        <f t="shared" si="25"/>
        <v>8164.66266</v>
      </c>
      <c r="R45" s="34">
        <f t="shared" si="26"/>
        <v>185.56051500000001</v>
      </c>
      <c r="S45" s="16">
        <v>7979.1019999999999</v>
      </c>
      <c r="T45" s="16">
        <v>4824.5730000000003</v>
      </c>
      <c r="U45" s="57">
        <f t="shared" si="8"/>
        <v>20968.337660000001</v>
      </c>
      <c r="V45" s="45">
        <f t="shared" si="9"/>
        <v>38.938054090836303</v>
      </c>
      <c r="W45" s="45">
        <f t="shared" si="10"/>
        <v>38.053097624525755</v>
      </c>
      <c r="X45" s="53">
        <f t="shared" si="11"/>
        <v>23.008848284637935</v>
      </c>
    </row>
    <row r="46" spans="1:24" x14ac:dyDescent="0.25">
      <c r="A46" s="79"/>
      <c r="B46" s="8">
        <v>1546</v>
      </c>
      <c r="C46" s="3">
        <v>54</v>
      </c>
      <c r="D46" s="3">
        <v>26</v>
      </c>
      <c r="E46" s="3">
        <f t="shared" si="19"/>
        <v>11793.401620000001</v>
      </c>
      <c r="F46" s="30">
        <f t="shared" si="20"/>
        <v>218.39632629629631</v>
      </c>
      <c r="G46" s="48">
        <v>1310.3779999999999</v>
      </c>
      <c r="H46" s="50">
        <v>5023.116</v>
      </c>
      <c r="I46" s="51">
        <f t="shared" si="21"/>
        <v>18126.895620000003</v>
      </c>
      <c r="J46" s="52">
        <f t="shared" si="22"/>
        <v>65.060239035016849</v>
      </c>
      <c r="K46" s="52">
        <f t="shared" si="23"/>
        <v>7.2289156812610358</v>
      </c>
      <c r="L46" s="53">
        <f t="shared" si="24"/>
        <v>27.710845283722108</v>
      </c>
      <c r="M46" s="82"/>
      <c r="N46" s="8">
        <v>1246</v>
      </c>
      <c r="O46" s="4">
        <v>20</v>
      </c>
      <c r="P46" s="4">
        <v>10</v>
      </c>
      <c r="Q46" s="4">
        <f t="shared" si="25"/>
        <v>4535.9237000000003</v>
      </c>
      <c r="R46" s="34">
        <f t="shared" si="26"/>
        <v>226.79618500000001</v>
      </c>
      <c r="S46" s="16">
        <v>2041.1659999999999</v>
      </c>
      <c r="T46" s="16">
        <v>1133.981</v>
      </c>
      <c r="U46" s="57">
        <f t="shared" si="8"/>
        <v>7711.0707000000002</v>
      </c>
      <c r="V46" s="45">
        <f t="shared" si="9"/>
        <v>58.823526284099557</v>
      </c>
      <c r="W46" s="45">
        <f t="shared" si="10"/>
        <v>26.470591172247971</v>
      </c>
      <c r="X46" s="53">
        <f t="shared" si="11"/>
        <v>14.705882543652464</v>
      </c>
    </row>
    <row r="47" spans="1:24" x14ac:dyDescent="0.25">
      <c r="A47" s="79"/>
      <c r="B47" s="8">
        <v>1547</v>
      </c>
      <c r="C47" s="3">
        <v>32</v>
      </c>
      <c r="D47" s="3">
        <v>16</v>
      </c>
      <c r="E47" s="3">
        <f t="shared" si="19"/>
        <v>7257.4779200000003</v>
      </c>
      <c r="F47" s="30">
        <f t="shared" si="20"/>
        <v>226.79618500000001</v>
      </c>
      <c r="G47" s="48">
        <v>4989.5159999999996</v>
      </c>
      <c r="H47" s="50">
        <v>1360.777</v>
      </c>
      <c r="I47" s="51">
        <f t="shared" si="21"/>
        <v>13607.770920000001</v>
      </c>
      <c r="J47" s="52">
        <f t="shared" si="22"/>
        <v>53.333334038812581</v>
      </c>
      <c r="K47" s="52">
        <f t="shared" si="23"/>
        <v>36.666666637271689</v>
      </c>
      <c r="L47" s="53">
        <f t="shared" si="24"/>
        <v>9.9999993239157199</v>
      </c>
      <c r="M47" s="82"/>
      <c r="N47" s="8">
        <v>1247</v>
      </c>
      <c r="O47" s="4">
        <v>50</v>
      </c>
      <c r="P47" s="4">
        <v>25</v>
      </c>
      <c r="Q47" s="4">
        <f t="shared" si="25"/>
        <v>11339.80925</v>
      </c>
      <c r="R47" s="34">
        <f t="shared" si="26"/>
        <v>226.79618500000001</v>
      </c>
      <c r="S47" s="16">
        <v>2267.962</v>
      </c>
      <c r="T47" s="16">
        <v>0</v>
      </c>
      <c r="U47" s="57">
        <f t="shared" si="8"/>
        <v>13607.77125</v>
      </c>
      <c r="V47" s="45">
        <f t="shared" si="9"/>
        <v>83.333332414740596</v>
      </c>
      <c r="W47" s="45">
        <f t="shared" si="10"/>
        <v>16.666667585259418</v>
      </c>
      <c r="X47" s="53">
        <f t="shared" si="11"/>
        <v>0</v>
      </c>
    </row>
    <row r="48" spans="1:24" ht="15.75" thickBot="1" x14ac:dyDescent="0.3">
      <c r="A48" s="79"/>
      <c r="B48" s="8">
        <v>1548</v>
      </c>
      <c r="C48" s="3">
        <v>19</v>
      </c>
      <c r="D48" s="3">
        <v>11</v>
      </c>
      <c r="E48" s="3">
        <f t="shared" si="19"/>
        <v>4989.5160700000006</v>
      </c>
      <c r="F48" s="30">
        <f t="shared" si="20"/>
        <v>262.60610894736845</v>
      </c>
      <c r="G48" s="48">
        <v>1313.0309999999999</v>
      </c>
      <c r="H48" s="50">
        <v>262.60610000000003</v>
      </c>
      <c r="I48" s="51">
        <f t="shared" si="21"/>
        <v>6565.1531700000005</v>
      </c>
      <c r="J48" s="52">
        <f t="shared" si="22"/>
        <v>75.999994833326937</v>
      </c>
      <c r="K48" s="52">
        <f t="shared" si="23"/>
        <v>20.000005574888966</v>
      </c>
      <c r="L48" s="53">
        <f t="shared" si="24"/>
        <v>3.9999995917840865</v>
      </c>
      <c r="M48" s="83"/>
      <c r="N48" s="10">
        <v>1248</v>
      </c>
      <c r="O48" s="11">
        <v>57</v>
      </c>
      <c r="P48" s="11">
        <v>29</v>
      </c>
      <c r="Q48" s="11">
        <f t="shared" si="25"/>
        <v>13154.17873</v>
      </c>
      <c r="R48" s="35">
        <f t="shared" si="26"/>
        <v>230.77506543859647</v>
      </c>
      <c r="S48" s="17">
        <v>2307.7510000000002</v>
      </c>
      <c r="T48" s="17">
        <v>230.77510000000001</v>
      </c>
      <c r="U48" s="57">
        <f t="shared" si="8"/>
        <v>15692.704830000001</v>
      </c>
      <c r="V48" s="45">
        <f t="shared" si="9"/>
        <v>83.823527381034665</v>
      </c>
      <c r="W48" s="45">
        <f t="shared" si="10"/>
        <v>14.705884199059394</v>
      </c>
      <c r="X48" s="53">
        <f t="shared" si="11"/>
        <v>1.4705884199059394</v>
      </c>
    </row>
    <row r="49" spans="1:24" ht="15" customHeight="1" x14ac:dyDescent="0.25">
      <c r="A49" s="79"/>
      <c r="B49" s="8">
        <v>1549</v>
      </c>
      <c r="C49" s="3">
        <v>9</v>
      </c>
      <c r="D49" s="3">
        <v>5.5</v>
      </c>
      <c r="E49" s="3">
        <f t="shared" si="19"/>
        <v>2494.7580350000003</v>
      </c>
      <c r="F49" s="30">
        <f t="shared" si="20"/>
        <v>277.19533722222224</v>
      </c>
      <c r="G49" s="48">
        <v>0</v>
      </c>
      <c r="H49" s="50">
        <v>277.19529999999997</v>
      </c>
      <c r="I49" s="51">
        <f t="shared" si="21"/>
        <v>2771.9533350000002</v>
      </c>
      <c r="J49" s="52">
        <f t="shared" si="22"/>
        <v>90.000001208534059</v>
      </c>
      <c r="K49" s="52">
        <f t="shared" si="23"/>
        <v>0</v>
      </c>
      <c r="L49" s="53">
        <f t="shared" si="24"/>
        <v>9.9999987914659449</v>
      </c>
      <c r="M49" s="81">
        <v>101</v>
      </c>
      <c r="N49" s="77" t="s">
        <v>4</v>
      </c>
      <c r="O49" s="3">
        <v>90</v>
      </c>
      <c r="P49" s="3">
        <v>44.5</v>
      </c>
      <c r="Q49" s="3">
        <f t="shared" si="25"/>
        <v>20184.860465000002</v>
      </c>
      <c r="R49" s="4">
        <f t="shared" si="26"/>
        <v>224.27622738888891</v>
      </c>
      <c r="S49" s="19">
        <v>3364.143</v>
      </c>
      <c r="T49" s="21">
        <v>7849.6679999999997</v>
      </c>
      <c r="U49" s="57">
        <f t="shared" si="8"/>
        <v>31398.671464999999</v>
      </c>
      <c r="V49" s="45">
        <f t="shared" si="9"/>
        <v>64.285715042115726</v>
      </c>
      <c r="W49" s="45">
        <f t="shared" si="10"/>
        <v>10.714284531910847</v>
      </c>
      <c r="X49" s="53">
        <f t="shared" si="11"/>
        <v>25.000000425973436</v>
      </c>
    </row>
    <row r="50" spans="1:24" ht="15.75" thickBot="1" x14ac:dyDescent="0.3">
      <c r="A50" s="80"/>
      <c r="B50" s="10">
        <v>1550</v>
      </c>
      <c r="C50" s="7">
        <v>21</v>
      </c>
      <c r="D50" s="7">
        <v>11</v>
      </c>
      <c r="E50" s="7">
        <f t="shared" si="19"/>
        <v>4989.5160700000006</v>
      </c>
      <c r="F50" s="31">
        <f t="shared" si="20"/>
        <v>237.59600333333336</v>
      </c>
      <c r="G50" s="48">
        <v>0</v>
      </c>
      <c r="H50" s="50">
        <v>950.38400000000001</v>
      </c>
      <c r="I50" s="51">
        <f t="shared" si="21"/>
        <v>5939.9000700000006</v>
      </c>
      <c r="J50" s="52">
        <f t="shared" si="22"/>
        <v>84.000000188555362</v>
      </c>
      <c r="K50" s="52">
        <f t="shared" si="23"/>
        <v>0</v>
      </c>
      <c r="L50" s="53">
        <f t="shared" si="24"/>
        <v>15.999999811444637</v>
      </c>
      <c r="M50" s="82"/>
      <c r="N50" s="5">
        <v>1249</v>
      </c>
      <c r="O50" s="3">
        <v>114</v>
      </c>
      <c r="P50" s="3">
        <v>54.5</v>
      </c>
      <c r="Q50" s="3">
        <f t="shared" si="25"/>
        <v>24720.784165000001</v>
      </c>
      <c r="R50" s="4">
        <f t="shared" si="26"/>
        <v>216.84898390350878</v>
      </c>
      <c r="S50" s="19">
        <v>3903.2820000000002</v>
      </c>
      <c r="T50" s="21">
        <v>6939.1670000000004</v>
      </c>
      <c r="U50" s="57">
        <f t="shared" si="8"/>
        <v>35563.233164999998</v>
      </c>
      <c r="V50" s="45">
        <f t="shared" si="9"/>
        <v>69.512195503442783</v>
      </c>
      <c r="W50" s="45">
        <f t="shared" si="10"/>
        <v>10.975610631042017</v>
      </c>
      <c r="X50" s="53">
        <f t="shared" si="11"/>
        <v>19.512193865515211</v>
      </c>
    </row>
    <row r="51" spans="1:24" x14ac:dyDescent="0.25">
      <c r="A51" s="78">
        <v>110</v>
      </c>
      <c r="B51" s="8">
        <v>1551</v>
      </c>
      <c r="C51" s="3">
        <v>99</v>
      </c>
      <c r="D51" s="3">
        <v>51.5</v>
      </c>
      <c r="E51" s="3">
        <f t="shared" si="19"/>
        <v>23360.007055000002</v>
      </c>
      <c r="F51" s="30">
        <f t="shared" si="20"/>
        <v>235.95966722222224</v>
      </c>
      <c r="G51" s="48">
        <v>0</v>
      </c>
      <c r="H51" s="50">
        <v>934.83870000000002</v>
      </c>
      <c r="I51" s="51">
        <f t="shared" si="21"/>
        <v>24294.845755000002</v>
      </c>
      <c r="J51" s="52">
        <f t="shared" si="22"/>
        <v>96.152110989189524</v>
      </c>
      <c r="K51" s="52">
        <f t="shared" si="23"/>
        <v>0</v>
      </c>
      <c r="L51" s="53">
        <f t="shared" si="24"/>
        <v>3.8478890108104737</v>
      </c>
      <c r="M51" s="82"/>
      <c r="N51" s="5">
        <v>1250</v>
      </c>
      <c r="O51" s="3">
        <v>51</v>
      </c>
      <c r="P51" s="3">
        <v>27</v>
      </c>
      <c r="Q51" s="3">
        <f t="shared" si="25"/>
        <v>12246.993990000001</v>
      </c>
      <c r="R51" s="4">
        <f t="shared" si="26"/>
        <v>240.13713705882355</v>
      </c>
      <c r="S51" s="19">
        <v>2401.3710000000001</v>
      </c>
      <c r="T51" s="21">
        <v>3121.7829999999999</v>
      </c>
      <c r="U51" s="57">
        <f t="shared" si="8"/>
        <v>17770.147990000001</v>
      </c>
      <c r="V51" s="45">
        <f t="shared" si="9"/>
        <v>68.918919509797504</v>
      </c>
      <c r="W51" s="45">
        <f t="shared" si="10"/>
        <v>13.513511543918211</v>
      </c>
      <c r="X51" s="53">
        <f t="shared" si="11"/>
        <v>17.567568946284279</v>
      </c>
    </row>
    <row r="52" spans="1:24" x14ac:dyDescent="0.25">
      <c r="A52" s="79"/>
      <c r="B52" s="8">
        <v>1552</v>
      </c>
      <c r="C52" s="3">
        <v>23</v>
      </c>
      <c r="D52" s="3">
        <v>11</v>
      </c>
      <c r="E52" s="3">
        <f t="shared" si="19"/>
        <v>4989.5160700000006</v>
      </c>
      <c r="F52" s="30">
        <f t="shared" si="20"/>
        <v>216.93548130434786</v>
      </c>
      <c r="G52" s="48">
        <v>650.80640000000005</v>
      </c>
      <c r="H52" s="50">
        <v>0</v>
      </c>
      <c r="I52" s="51">
        <f t="shared" si="21"/>
        <v>5640.322470000001</v>
      </c>
      <c r="J52" s="52">
        <f t="shared" si="22"/>
        <v>88.461539150260677</v>
      </c>
      <c r="K52" s="52">
        <f t="shared" si="23"/>
        <v>11.538460849739323</v>
      </c>
      <c r="L52" s="53">
        <f t="shared" si="24"/>
        <v>0</v>
      </c>
      <c r="M52" s="82"/>
      <c r="N52" s="5">
        <v>1251</v>
      </c>
      <c r="O52" s="3">
        <v>80</v>
      </c>
      <c r="P52" s="3">
        <v>45</v>
      </c>
      <c r="Q52" s="3">
        <f t="shared" si="25"/>
        <v>20411.656650000001</v>
      </c>
      <c r="R52" s="4">
        <f t="shared" si="26"/>
        <v>255.145708125</v>
      </c>
      <c r="S52" s="19">
        <v>6633.7879999999996</v>
      </c>
      <c r="T52" s="21">
        <v>7909.5169999999998</v>
      </c>
      <c r="U52" s="57">
        <f t="shared" si="8"/>
        <v>34954.961649999997</v>
      </c>
      <c r="V52" s="45">
        <f t="shared" si="9"/>
        <v>58.394161190561633</v>
      </c>
      <c r="W52" s="45">
        <f t="shared" si="10"/>
        <v>18.978101210418579</v>
      </c>
      <c r="X52" s="53">
        <f t="shared" si="11"/>
        <v>22.627737599019795</v>
      </c>
    </row>
    <row r="53" spans="1:24" x14ac:dyDescent="0.25">
      <c r="A53" s="79"/>
      <c r="B53" s="8">
        <v>1553</v>
      </c>
      <c r="C53" s="3">
        <v>85</v>
      </c>
      <c r="D53" s="3">
        <v>37</v>
      </c>
      <c r="E53" s="3">
        <f t="shared" si="19"/>
        <v>16782.917690000002</v>
      </c>
      <c r="F53" s="30">
        <f t="shared" si="20"/>
        <v>197.44609047058825</v>
      </c>
      <c r="G53" s="48">
        <v>1184.6769999999999</v>
      </c>
      <c r="H53" s="50">
        <v>1777.0150000000001</v>
      </c>
      <c r="I53" s="51">
        <f t="shared" si="21"/>
        <v>19744.609690000001</v>
      </c>
      <c r="J53" s="52">
        <f t="shared" si="22"/>
        <v>84.999997232155977</v>
      </c>
      <c r="K53" s="52">
        <f t="shared" si="23"/>
        <v>6.0000021200722955</v>
      </c>
      <c r="L53" s="53">
        <f t="shared" si="24"/>
        <v>9.0000006477717314</v>
      </c>
      <c r="M53" s="82"/>
      <c r="N53" s="5">
        <v>1252</v>
      </c>
      <c r="O53" s="3">
        <v>91</v>
      </c>
      <c r="P53" s="3">
        <v>46</v>
      </c>
      <c r="Q53" s="3">
        <f t="shared" si="25"/>
        <v>20865.249019999999</v>
      </c>
      <c r="R53" s="4">
        <f t="shared" si="26"/>
        <v>229.28845076923076</v>
      </c>
      <c r="S53" s="19">
        <v>5502.9229999999998</v>
      </c>
      <c r="T53" s="21">
        <v>5961.5</v>
      </c>
      <c r="U53" s="57">
        <f t="shared" si="8"/>
        <v>32329.672019999998</v>
      </c>
      <c r="V53" s="45">
        <f t="shared" si="9"/>
        <v>64.539006170839585</v>
      </c>
      <c r="W53" s="45">
        <f t="shared" si="10"/>
        <v>17.021276914271645</v>
      </c>
      <c r="X53" s="53">
        <f t="shared" si="11"/>
        <v>18.439716914888766</v>
      </c>
    </row>
    <row r="54" spans="1:24" x14ac:dyDescent="0.25">
      <c r="A54" s="79"/>
      <c r="B54" s="8">
        <v>1554</v>
      </c>
      <c r="C54" s="3" t="s">
        <v>3</v>
      </c>
      <c r="D54" s="3">
        <v>0</v>
      </c>
      <c r="E54" s="3">
        <f t="shared" si="19"/>
        <v>0</v>
      </c>
      <c r="F54" s="30" t="e">
        <f t="shared" si="20"/>
        <v>#VALUE!</v>
      </c>
      <c r="G54" s="48">
        <v>0</v>
      </c>
      <c r="H54" s="50">
        <v>0</v>
      </c>
      <c r="I54" s="51">
        <f t="shared" si="21"/>
        <v>0</v>
      </c>
      <c r="J54" s="52" t="e">
        <f t="shared" si="22"/>
        <v>#DIV/0!</v>
      </c>
      <c r="K54" s="52" t="e">
        <f t="shared" si="23"/>
        <v>#DIV/0!</v>
      </c>
      <c r="L54" s="53" t="e">
        <f t="shared" si="24"/>
        <v>#DIV/0!</v>
      </c>
      <c r="M54" s="82"/>
      <c r="N54" s="5">
        <v>1253</v>
      </c>
      <c r="O54" s="3">
        <v>7</v>
      </c>
      <c r="P54" s="3">
        <v>4</v>
      </c>
      <c r="Q54" s="3">
        <f t="shared" si="25"/>
        <v>1814.3694800000001</v>
      </c>
      <c r="R54" s="4">
        <f t="shared" si="26"/>
        <v>259.19564000000003</v>
      </c>
      <c r="S54" s="19">
        <v>518.3913</v>
      </c>
      <c r="T54" s="21">
        <v>777.58690000000001</v>
      </c>
      <c r="U54" s="57">
        <f t="shared" si="8"/>
        <v>3110.3476799999999</v>
      </c>
      <c r="V54" s="45">
        <f t="shared" si="9"/>
        <v>58.333333333333336</v>
      </c>
      <c r="W54" s="45">
        <f t="shared" si="10"/>
        <v>16.6666673096816</v>
      </c>
      <c r="X54" s="53">
        <f t="shared" si="11"/>
        <v>24.999999356985068</v>
      </c>
    </row>
    <row r="55" spans="1:24" x14ac:dyDescent="0.25">
      <c r="A55" s="79"/>
      <c r="B55" s="8">
        <v>1555</v>
      </c>
      <c r="C55" s="3">
        <v>9</v>
      </c>
      <c r="D55" s="3">
        <v>5</v>
      </c>
      <c r="E55" s="3">
        <f t="shared" si="19"/>
        <v>2267.9618500000001</v>
      </c>
      <c r="F55" s="30">
        <f t="shared" si="20"/>
        <v>251.99576111111114</v>
      </c>
      <c r="G55" s="48">
        <v>0</v>
      </c>
      <c r="H55" s="50">
        <v>0</v>
      </c>
      <c r="I55" s="51">
        <f t="shared" si="21"/>
        <v>2267.9618500000001</v>
      </c>
      <c r="J55" s="52">
        <f t="shared" si="22"/>
        <v>100</v>
      </c>
      <c r="K55" s="52">
        <f t="shared" si="23"/>
        <v>0</v>
      </c>
      <c r="L55" s="53">
        <f t="shared" si="24"/>
        <v>0</v>
      </c>
      <c r="M55" s="82"/>
      <c r="N55" s="5">
        <v>1254</v>
      </c>
      <c r="O55" s="3">
        <v>96</v>
      </c>
      <c r="P55" s="3">
        <v>48</v>
      </c>
      <c r="Q55" s="3">
        <f t="shared" si="25"/>
        <v>21772.43376</v>
      </c>
      <c r="R55" s="4">
        <f t="shared" si="26"/>
        <v>226.79618500000001</v>
      </c>
      <c r="S55" s="19">
        <v>1814.3689999999999</v>
      </c>
      <c r="T55" s="21">
        <v>2267.962</v>
      </c>
      <c r="U55" s="57">
        <f t="shared" si="8"/>
        <v>25854.764759999998</v>
      </c>
      <c r="V55" s="45">
        <f t="shared" si="9"/>
        <v>84.210527390619347</v>
      </c>
      <c r="W55" s="45">
        <f t="shared" si="10"/>
        <v>7.017542092693942</v>
      </c>
      <c r="X55" s="53">
        <f t="shared" si="11"/>
        <v>8.7719305166867052</v>
      </c>
    </row>
    <row r="56" spans="1:24" x14ac:dyDescent="0.25">
      <c r="A56" s="79"/>
      <c r="B56" s="8">
        <v>1556</v>
      </c>
      <c r="C56" s="3">
        <v>37</v>
      </c>
      <c r="D56" s="3">
        <v>19</v>
      </c>
      <c r="E56" s="3">
        <f t="shared" si="19"/>
        <v>8618.2550300000003</v>
      </c>
      <c r="F56" s="30">
        <f t="shared" si="20"/>
        <v>232.92581162162162</v>
      </c>
      <c r="G56" s="48">
        <v>0</v>
      </c>
      <c r="H56" s="50">
        <v>0</v>
      </c>
      <c r="I56" s="51">
        <f t="shared" si="21"/>
        <v>8618.2550300000003</v>
      </c>
      <c r="J56" s="52">
        <f t="shared" si="22"/>
        <v>100</v>
      </c>
      <c r="K56" s="52">
        <f t="shared" si="23"/>
        <v>0</v>
      </c>
      <c r="L56" s="53">
        <f t="shared" si="24"/>
        <v>0</v>
      </c>
      <c r="M56" s="82"/>
      <c r="N56" s="5">
        <v>1255</v>
      </c>
      <c r="O56" s="3">
        <v>33</v>
      </c>
      <c r="P56" s="3">
        <v>18</v>
      </c>
      <c r="Q56" s="3">
        <f t="shared" si="25"/>
        <v>8164.66266</v>
      </c>
      <c r="R56" s="4">
        <f t="shared" si="26"/>
        <v>247.41401999999999</v>
      </c>
      <c r="S56" s="19">
        <v>3216.3820000000001</v>
      </c>
      <c r="T56" s="21">
        <v>3711.21</v>
      </c>
      <c r="U56" s="57">
        <f t="shared" si="8"/>
        <v>15092.254659999999</v>
      </c>
      <c r="V56" s="45">
        <f t="shared" si="9"/>
        <v>54.098362663064165</v>
      </c>
      <c r="W56" s="45">
        <f t="shared" si="10"/>
        <v>21.311474477863076</v>
      </c>
      <c r="X56" s="53">
        <f t="shared" si="11"/>
        <v>24.590162859072777</v>
      </c>
    </row>
    <row r="57" spans="1:24" x14ac:dyDescent="0.25">
      <c r="A57" s="79"/>
      <c r="B57" s="8">
        <v>1557</v>
      </c>
      <c r="C57" s="3">
        <v>7</v>
      </c>
      <c r="D57" s="3">
        <v>3</v>
      </c>
      <c r="E57" s="3">
        <f t="shared" si="19"/>
        <v>1360.77711</v>
      </c>
      <c r="F57" s="30">
        <f t="shared" si="20"/>
        <v>194.39672999999999</v>
      </c>
      <c r="G57" s="48">
        <v>0</v>
      </c>
      <c r="H57" s="50">
        <v>0</v>
      </c>
      <c r="I57" s="51">
        <f t="shared" si="21"/>
        <v>1360.77711</v>
      </c>
      <c r="J57" s="52">
        <f t="shared" si="22"/>
        <v>100</v>
      </c>
      <c r="K57" s="52">
        <f t="shared" si="23"/>
        <v>0</v>
      </c>
      <c r="L57" s="53">
        <f t="shared" si="24"/>
        <v>0</v>
      </c>
      <c r="M57" s="82"/>
      <c r="N57" s="5">
        <v>1256</v>
      </c>
      <c r="O57" s="3">
        <v>60</v>
      </c>
      <c r="P57" s="3">
        <v>27.5</v>
      </c>
      <c r="Q57" s="3">
        <f t="shared" si="25"/>
        <v>12473.790175</v>
      </c>
      <c r="R57" s="4">
        <f t="shared" si="26"/>
        <v>207.89650291666666</v>
      </c>
      <c r="S57" s="19">
        <v>1871.069</v>
      </c>
      <c r="T57" s="21">
        <v>2910.5509999999999</v>
      </c>
      <c r="U57" s="57">
        <f t="shared" si="8"/>
        <v>17255.410175000001</v>
      </c>
      <c r="V57" s="45">
        <f t="shared" si="9"/>
        <v>72.289154812861469</v>
      </c>
      <c r="W57" s="45">
        <f t="shared" si="10"/>
        <v>10.843375967444945</v>
      </c>
      <c r="X57" s="53">
        <f t="shared" si="11"/>
        <v>16.867469219693586</v>
      </c>
    </row>
    <row r="58" spans="1:24" ht="15.75" thickBot="1" x14ac:dyDescent="0.3">
      <c r="A58" s="80"/>
      <c r="B58" s="10">
        <v>1558</v>
      </c>
      <c r="C58" s="7">
        <v>28</v>
      </c>
      <c r="D58" s="7">
        <v>14</v>
      </c>
      <c r="E58" s="7">
        <f t="shared" si="19"/>
        <v>6350.2931800000006</v>
      </c>
      <c r="F58" s="31">
        <f t="shared" si="20"/>
        <v>226.79618500000001</v>
      </c>
      <c r="G58" s="48">
        <v>0</v>
      </c>
      <c r="H58" s="50">
        <v>0</v>
      </c>
      <c r="I58" s="51">
        <f t="shared" si="21"/>
        <v>6350.2931800000006</v>
      </c>
      <c r="J58" s="52">
        <f t="shared" si="22"/>
        <v>100</v>
      </c>
      <c r="K58" s="52">
        <f t="shared" si="23"/>
        <v>0</v>
      </c>
      <c r="L58" s="53">
        <f t="shared" si="24"/>
        <v>0</v>
      </c>
      <c r="M58" s="82"/>
      <c r="N58" s="5">
        <v>1257</v>
      </c>
      <c r="O58" s="3">
        <v>111</v>
      </c>
      <c r="P58" s="3">
        <v>51.5</v>
      </c>
      <c r="Q58" s="3">
        <f t="shared" si="25"/>
        <v>23360.007055000002</v>
      </c>
      <c r="R58" s="4">
        <f t="shared" si="26"/>
        <v>210.45051400900903</v>
      </c>
      <c r="S58" s="19">
        <v>5682.1639999999998</v>
      </c>
      <c r="T58" s="21">
        <v>4840.3620000000001</v>
      </c>
      <c r="U58" s="57">
        <f t="shared" si="8"/>
        <v>33882.533055</v>
      </c>
      <c r="V58" s="45">
        <f t="shared" si="9"/>
        <v>68.944098769359272</v>
      </c>
      <c r="W58" s="45">
        <f t="shared" si="10"/>
        <v>16.770186546491072</v>
      </c>
      <c r="X58" s="53">
        <f t="shared" si="11"/>
        <v>14.285714684149669</v>
      </c>
    </row>
    <row r="59" spans="1:24" x14ac:dyDescent="0.25">
      <c r="A59" s="87">
        <v>111</v>
      </c>
      <c r="B59" s="5">
        <v>1559</v>
      </c>
      <c r="C59" s="3">
        <v>68</v>
      </c>
      <c r="D59" s="3">
        <v>32.5</v>
      </c>
      <c r="E59" s="3">
        <f t="shared" si="19"/>
        <v>14741.752025</v>
      </c>
      <c r="F59" s="30">
        <f t="shared" ref="F59:F72" si="27">+E59/C59</f>
        <v>216.79047095588234</v>
      </c>
      <c r="G59" s="48">
        <v>1300</v>
      </c>
      <c r="H59" s="50">
        <v>2167.9050000000002</v>
      </c>
      <c r="I59" s="51">
        <f t="shared" si="21"/>
        <v>18209.657025</v>
      </c>
      <c r="J59" s="52">
        <f t="shared" si="22"/>
        <v>80.955681948106317</v>
      </c>
      <c r="K59" s="52">
        <f t="shared" si="23"/>
        <v>7.1390691115995901</v>
      </c>
      <c r="L59" s="53">
        <f t="shared" si="24"/>
        <v>11.905248940294086</v>
      </c>
      <c r="M59" s="82"/>
      <c r="N59" s="5">
        <v>1258</v>
      </c>
      <c r="O59" s="3">
        <v>78</v>
      </c>
      <c r="P59" s="3">
        <v>42</v>
      </c>
      <c r="Q59" s="3">
        <f t="shared" si="25"/>
        <v>19050.879540000002</v>
      </c>
      <c r="R59" s="4">
        <f t="shared" si="26"/>
        <v>244.24204538461541</v>
      </c>
      <c r="S59" s="19">
        <v>2930.9050000000002</v>
      </c>
      <c r="T59" s="21">
        <v>8059.9870000000001</v>
      </c>
      <c r="U59" s="57">
        <f t="shared" si="8"/>
        <v>30041.771540000002</v>
      </c>
      <c r="V59" s="45">
        <f t="shared" si="9"/>
        <v>63.414634235648009</v>
      </c>
      <c r="W59" s="45">
        <f t="shared" si="10"/>
        <v>9.7560990905531657</v>
      </c>
      <c r="X59" s="53">
        <f t="shared" si="11"/>
        <v>26.829266673798823</v>
      </c>
    </row>
    <row r="60" spans="1:24" x14ac:dyDescent="0.25">
      <c r="A60" s="88"/>
      <c r="B60" s="5">
        <v>1560</v>
      </c>
      <c r="C60" s="3">
        <v>87</v>
      </c>
      <c r="D60" s="3">
        <v>38</v>
      </c>
      <c r="E60" s="3">
        <f t="shared" si="19"/>
        <v>17236.510060000001</v>
      </c>
      <c r="F60" s="30">
        <f t="shared" si="27"/>
        <v>198.12080528735632</v>
      </c>
      <c r="G60" s="48">
        <v>594.36239999999998</v>
      </c>
      <c r="H60" s="50">
        <v>1584.9659999999999</v>
      </c>
      <c r="I60" s="51">
        <f t="shared" si="21"/>
        <v>19415.838459999999</v>
      </c>
      <c r="J60" s="52">
        <f t="shared" si="22"/>
        <v>88.775512298941962</v>
      </c>
      <c r="K60" s="52">
        <f t="shared" si="23"/>
        <v>3.0612244803359374</v>
      </c>
      <c r="L60" s="53">
        <f t="shared" si="24"/>
        <v>8.1632632207221203</v>
      </c>
      <c r="M60" s="82"/>
      <c r="N60" s="5">
        <v>1259</v>
      </c>
      <c r="O60" s="3">
        <v>66</v>
      </c>
      <c r="P60" s="3">
        <v>35</v>
      </c>
      <c r="Q60" s="3">
        <f t="shared" si="25"/>
        <v>15875.732950000001</v>
      </c>
      <c r="R60" s="4">
        <f t="shared" si="26"/>
        <v>240.54140833333335</v>
      </c>
      <c r="S60" s="19">
        <v>7216.2420000000002</v>
      </c>
      <c r="T60" s="21">
        <v>8178.4080000000004</v>
      </c>
      <c r="U60" s="57">
        <f t="shared" si="8"/>
        <v>31270.382950000003</v>
      </c>
      <c r="V60" s="45">
        <f t="shared" si="9"/>
        <v>50.769230985704958</v>
      </c>
      <c r="W60" s="45">
        <f t="shared" si="10"/>
        <v>23.076922375841896</v>
      </c>
      <c r="X60" s="53">
        <f t="shared" si="11"/>
        <v>26.153846638453143</v>
      </c>
    </row>
    <row r="61" spans="1:24" x14ac:dyDescent="0.25">
      <c r="A61" s="88"/>
      <c r="B61" s="5">
        <v>1561</v>
      </c>
      <c r="C61" s="3">
        <v>40</v>
      </c>
      <c r="D61" s="3">
        <v>18</v>
      </c>
      <c r="E61" s="3">
        <f t="shared" si="19"/>
        <v>8164.66266</v>
      </c>
      <c r="F61" s="30">
        <f t="shared" si="27"/>
        <v>204.1165665</v>
      </c>
      <c r="G61" s="48" t="s">
        <v>13</v>
      </c>
      <c r="H61" s="50">
        <v>2245.2820000000002</v>
      </c>
      <c r="I61" s="51" t="e">
        <f t="shared" si="21"/>
        <v>#VALUE!</v>
      </c>
      <c r="J61" s="52" t="e">
        <f t="shared" si="22"/>
        <v>#VALUE!</v>
      </c>
      <c r="K61" s="52" t="e">
        <f t="shared" si="23"/>
        <v>#VALUE!</v>
      </c>
      <c r="L61" s="53" t="e">
        <f t="shared" si="24"/>
        <v>#VALUE!</v>
      </c>
      <c r="M61" s="82"/>
      <c r="N61" s="5">
        <v>1260</v>
      </c>
      <c r="O61" s="3">
        <v>37</v>
      </c>
      <c r="P61" s="3">
        <v>17</v>
      </c>
      <c r="Q61" s="3">
        <f t="shared" si="25"/>
        <v>7711.0702900000006</v>
      </c>
      <c r="R61" s="4">
        <f t="shared" si="26"/>
        <v>208.40730513513515</v>
      </c>
      <c r="S61" s="19">
        <v>10628.77</v>
      </c>
      <c r="T61" s="21">
        <v>3334.5169999999998</v>
      </c>
      <c r="U61" s="57">
        <f t="shared" si="8"/>
        <v>21674.35729</v>
      </c>
      <c r="V61" s="45">
        <f t="shared" si="9"/>
        <v>35.576927088664782</v>
      </c>
      <c r="W61" s="45">
        <f t="shared" si="10"/>
        <v>49.038455248238641</v>
      </c>
      <c r="X61" s="53">
        <f t="shared" si="11"/>
        <v>15.384617663096574</v>
      </c>
    </row>
    <row r="62" spans="1:24" x14ac:dyDescent="0.25">
      <c r="A62" s="88"/>
      <c r="B62" s="5">
        <v>1562</v>
      </c>
      <c r="C62" s="3">
        <v>92</v>
      </c>
      <c r="D62" s="3">
        <v>39</v>
      </c>
      <c r="E62" s="3">
        <f t="shared" si="19"/>
        <v>17690.102429999999</v>
      </c>
      <c r="F62" s="30">
        <f t="shared" si="27"/>
        <v>192.28372206521738</v>
      </c>
      <c r="G62" s="48">
        <v>576.85119999999995</v>
      </c>
      <c r="H62" s="50">
        <v>2499.6880000000001</v>
      </c>
      <c r="I62" s="51">
        <f t="shared" si="21"/>
        <v>20766.641629999998</v>
      </c>
      <c r="J62" s="52">
        <f t="shared" si="22"/>
        <v>85.185186633376702</v>
      </c>
      <c r="K62" s="52">
        <f t="shared" si="23"/>
        <v>2.7777779877833813</v>
      </c>
      <c r="L62" s="53">
        <f t="shared" si="24"/>
        <v>12.037035378839926</v>
      </c>
      <c r="M62" s="82"/>
      <c r="N62" s="5">
        <v>1261</v>
      </c>
      <c r="O62" s="3">
        <v>29</v>
      </c>
      <c r="P62" s="3">
        <v>16</v>
      </c>
      <c r="Q62" s="3">
        <f t="shared" si="25"/>
        <v>7257.4779200000003</v>
      </c>
      <c r="R62" s="4">
        <f t="shared" si="26"/>
        <v>250.25785931034483</v>
      </c>
      <c r="S62" s="19">
        <v>1251.289</v>
      </c>
      <c r="T62" s="21">
        <v>3003.0940000000001</v>
      </c>
      <c r="U62" s="57">
        <f t="shared" si="8"/>
        <v>11511.860919999999</v>
      </c>
      <c r="V62" s="45">
        <f t="shared" si="9"/>
        <v>63.04348159202744</v>
      </c>
      <c r="W62" s="45">
        <f t="shared" si="10"/>
        <v>10.869563215675125</v>
      </c>
      <c r="X62" s="53">
        <f t="shared" si="11"/>
        <v>26.086955192297442</v>
      </c>
    </row>
    <row r="63" spans="1:24" ht="15.75" thickBot="1" x14ac:dyDescent="0.3">
      <c r="A63" s="88"/>
      <c r="B63" s="5">
        <v>1563</v>
      </c>
      <c r="C63" s="3">
        <v>38</v>
      </c>
      <c r="D63" s="3">
        <v>19</v>
      </c>
      <c r="E63" s="3">
        <f t="shared" si="19"/>
        <v>8618.2550300000003</v>
      </c>
      <c r="F63" s="30">
        <f t="shared" si="27"/>
        <v>226.79618500000001</v>
      </c>
      <c r="G63" s="48">
        <v>0</v>
      </c>
      <c r="H63" s="50">
        <v>226.7962</v>
      </c>
      <c r="I63" s="51">
        <f t="shared" si="21"/>
        <v>8845.0512300000009</v>
      </c>
      <c r="J63" s="52">
        <f t="shared" si="22"/>
        <v>97.435897270659439</v>
      </c>
      <c r="K63" s="52">
        <f t="shared" si="23"/>
        <v>0</v>
      </c>
      <c r="L63" s="53">
        <f t="shared" si="24"/>
        <v>2.5641027293405507</v>
      </c>
      <c r="M63" s="83"/>
      <c r="N63" s="6">
        <v>1262</v>
      </c>
      <c r="O63" s="7">
        <v>61</v>
      </c>
      <c r="P63" s="7">
        <v>35</v>
      </c>
      <c r="Q63" s="7">
        <f t="shared" si="25"/>
        <v>15875.732950000001</v>
      </c>
      <c r="R63" s="11">
        <f t="shared" si="26"/>
        <v>260.25791721311475</v>
      </c>
      <c r="S63" s="25">
        <v>3903.8690000000001</v>
      </c>
      <c r="T63" s="37">
        <v>2342.3209999999999</v>
      </c>
      <c r="U63" s="57">
        <f t="shared" si="8"/>
        <v>22121.92295</v>
      </c>
      <c r="V63" s="45">
        <f t="shared" si="9"/>
        <v>71.76470592489791</v>
      </c>
      <c r="W63" s="45">
        <f t="shared" si="10"/>
        <v>17.647059927039479</v>
      </c>
      <c r="X63" s="53">
        <f t="shared" si="11"/>
        <v>10.588234148062611</v>
      </c>
    </row>
    <row r="64" spans="1:24" ht="15" customHeight="1" x14ac:dyDescent="0.25">
      <c r="A64" s="88"/>
      <c r="B64" s="5">
        <v>1564</v>
      </c>
      <c r="C64" s="3">
        <v>5</v>
      </c>
      <c r="D64" s="3">
        <v>3</v>
      </c>
      <c r="E64" s="3">
        <f t="shared" si="19"/>
        <v>1360.77711</v>
      </c>
      <c r="F64" s="30">
        <f t="shared" si="27"/>
        <v>272.15542199999999</v>
      </c>
      <c r="G64" s="48">
        <v>0</v>
      </c>
      <c r="H64" s="50">
        <v>1088.6220000000001</v>
      </c>
      <c r="I64" s="51">
        <f t="shared" si="21"/>
        <v>2449.3991100000003</v>
      </c>
      <c r="J64" s="52">
        <f t="shared" si="22"/>
        <v>55.555548478990012</v>
      </c>
      <c r="K64" s="52">
        <f t="shared" si="23"/>
        <v>0</v>
      </c>
      <c r="L64" s="53">
        <f t="shared" si="24"/>
        <v>44.444451521009981</v>
      </c>
      <c r="M64" s="81">
        <v>102</v>
      </c>
      <c r="N64" s="5">
        <v>1263</v>
      </c>
      <c r="O64" s="3">
        <v>65</v>
      </c>
      <c r="P64" s="3">
        <v>30.5</v>
      </c>
      <c r="Q64" s="3">
        <f t="shared" si="25"/>
        <v>13834.567285000001</v>
      </c>
      <c r="R64" s="4">
        <f t="shared" si="26"/>
        <v>212.8394966923077</v>
      </c>
      <c r="S64" s="19">
        <v>5320.9870000000001</v>
      </c>
      <c r="T64" s="21">
        <v>638.51850000000002</v>
      </c>
      <c r="U64" s="57">
        <f t="shared" si="8"/>
        <v>19794.072785</v>
      </c>
      <c r="V64" s="45">
        <f t="shared" si="9"/>
        <v>69.892474556746464</v>
      </c>
      <c r="W64" s="45">
        <f t="shared" si="10"/>
        <v>26.881718875118302</v>
      </c>
      <c r="X64" s="53">
        <f t="shared" si="11"/>
        <v>3.2258065681352401</v>
      </c>
    </row>
    <row r="65" spans="1:24" ht="15.75" thickBot="1" x14ac:dyDescent="0.3">
      <c r="A65" s="89"/>
      <c r="B65" s="23">
        <v>1565</v>
      </c>
      <c r="C65" s="24">
        <v>20</v>
      </c>
      <c r="D65" s="24">
        <v>10</v>
      </c>
      <c r="E65" s="24">
        <f t="shared" si="19"/>
        <v>4535.9237000000003</v>
      </c>
      <c r="F65" s="42">
        <f t="shared" si="27"/>
        <v>226.79618500000001</v>
      </c>
      <c r="G65" s="48">
        <v>0</v>
      </c>
      <c r="H65" s="50">
        <v>0</v>
      </c>
      <c r="I65" s="51">
        <f t="shared" si="21"/>
        <v>4535.9237000000003</v>
      </c>
      <c r="J65" s="52">
        <f t="shared" si="22"/>
        <v>100</v>
      </c>
      <c r="K65" s="52">
        <f t="shared" si="23"/>
        <v>0</v>
      </c>
      <c r="L65" s="53">
        <f t="shared" si="24"/>
        <v>0</v>
      </c>
      <c r="M65" s="82"/>
      <c r="N65" s="5">
        <v>1264</v>
      </c>
      <c r="O65" s="3">
        <v>13</v>
      </c>
      <c r="P65" s="3">
        <v>7</v>
      </c>
      <c r="Q65" s="3">
        <f t="shared" si="25"/>
        <v>3175.1465900000003</v>
      </c>
      <c r="R65" s="4">
        <f t="shared" si="26"/>
        <v>244.24204538461541</v>
      </c>
      <c r="S65" s="19">
        <v>14654.52</v>
      </c>
      <c r="T65" s="21">
        <v>732.72609999999997</v>
      </c>
      <c r="U65" s="57">
        <f t="shared" si="8"/>
        <v>18562.392690000001</v>
      </c>
      <c r="V65" s="45">
        <f t="shared" si="9"/>
        <v>17.105265700528609</v>
      </c>
      <c r="W65" s="45">
        <f t="shared" si="10"/>
        <v>78.947365486426406</v>
      </c>
      <c r="X65" s="53">
        <f t="shared" si="11"/>
        <v>3.9473688130449736</v>
      </c>
    </row>
    <row r="66" spans="1:24" x14ac:dyDescent="0.25">
      <c r="A66" s="84">
        <v>112</v>
      </c>
      <c r="B66" s="26">
        <v>1566</v>
      </c>
      <c r="C66" s="27">
        <v>87</v>
      </c>
      <c r="D66" s="27">
        <v>41</v>
      </c>
      <c r="E66" s="27">
        <f t="shared" ref="E66:E97" si="28">CONVERT(D66,"lbm","g")</f>
        <v>18597.28717</v>
      </c>
      <c r="F66" s="32">
        <f t="shared" si="27"/>
        <v>213.76192149425287</v>
      </c>
      <c r="G66" s="48">
        <v>855.04769999999996</v>
      </c>
      <c r="H66" s="50">
        <v>0</v>
      </c>
      <c r="I66" s="51">
        <f t="shared" ref="I66:I97" si="29">+E66+G66+H66</f>
        <v>19452.334869999999</v>
      </c>
      <c r="J66" s="52">
        <f t="shared" ref="J66:J97" si="30">+E66/I66%</f>
        <v>95.604395535475376</v>
      </c>
      <c r="K66" s="52">
        <f t="shared" ref="K66:K72" si="31">+G66/I66%</f>
        <v>4.3956044645246228</v>
      </c>
      <c r="L66" s="53">
        <f t="shared" ref="L66:L72" si="32">+H66/I66%</f>
        <v>0</v>
      </c>
      <c r="M66" s="82"/>
      <c r="N66" s="5">
        <v>1265</v>
      </c>
      <c r="O66" s="3">
        <v>63</v>
      </c>
      <c r="P66" s="3">
        <v>28</v>
      </c>
      <c r="Q66" s="3">
        <f t="shared" ref="Q66:Q97" si="33">CONVERT(P66,"lbm","g")</f>
        <v>12700.586360000001</v>
      </c>
      <c r="R66" s="4">
        <f t="shared" si="26"/>
        <v>201.59660888888891</v>
      </c>
      <c r="S66" s="19">
        <v>8467.0580000000009</v>
      </c>
      <c r="T66" s="21">
        <v>2419.1590000000001</v>
      </c>
      <c r="U66" s="57">
        <f t="shared" si="8"/>
        <v>23586.803360000002</v>
      </c>
      <c r="V66" s="45">
        <f t="shared" si="9"/>
        <v>53.84615357220666</v>
      </c>
      <c r="W66" s="45">
        <f t="shared" si="10"/>
        <v>35.897437523725557</v>
      </c>
      <c r="X66" s="53">
        <f t="shared" si="11"/>
        <v>10.256408904067786</v>
      </c>
    </row>
    <row r="67" spans="1:24" x14ac:dyDescent="0.25">
      <c r="A67" s="85"/>
      <c r="B67" s="5">
        <v>1567</v>
      </c>
      <c r="C67" s="3">
        <v>88</v>
      </c>
      <c r="D67" s="3">
        <v>40</v>
      </c>
      <c r="E67" s="3">
        <f t="shared" si="28"/>
        <v>18143.694800000001</v>
      </c>
      <c r="F67" s="30">
        <f t="shared" si="27"/>
        <v>206.17835000000002</v>
      </c>
      <c r="G67" s="48">
        <v>2061.7840000000001</v>
      </c>
      <c r="H67" s="50">
        <v>1237.07</v>
      </c>
      <c r="I67" s="51">
        <f t="shared" si="29"/>
        <v>21442.5488</v>
      </c>
      <c r="J67" s="52">
        <f t="shared" si="30"/>
        <v>84.615383036927028</v>
      </c>
      <c r="K67" s="52">
        <f t="shared" si="31"/>
        <v>9.6153867678267808</v>
      </c>
      <c r="L67" s="53">
        <f t="shared" si="32"/>
        <v>5.769230195246192</v>
      </c>
      <c r="M67" s="82"/>
      <c r="N67" s="5">
        <v>1266</v>
      </c>
      <c r="O67" s="3">
        <v>39</v>
      </c>
      <c r="P67" s="3">
        <v>21</v>
      </c>
      <c r="Q67" s="3">
        <f t="shared" si="33"/>
        <v>9525.4397700000009</v>
      </c>
      <c r="R67" s="4">
        <f t="shared" si="26"/>
        <v>244.24204538461541</v>
      </c>
      <c r="S67" s="19">
        <v>2198.1779999999999</v>
      </c>
      <c r="T67" s="21">
        <v>488.48410000000001</v>
      </c>
      <c r="U67" s="57">
        <f t="shared" ref="U67:U101" si="34">+Q67+S67+T67</f>
        <v>12212.10187</v>
      </c>
      <c r="V67" s="45">
        <f t="shared" ref="V67:V101" si="35">+Q67/U67%</f>
        <v>78.000002549929604</v>
      </c>
      <c r="W67" s="45">
        <f t="shared" ref="W67:W101" si="36">+S67/U67%</f>
        <v>17.999997243717718</v>
      </c>
      <c r="X67" s="53">
        <f t="shared" ref="X67:X101" si="37">+T67/U67%</f>
        <v>4.0000002063526843</v>
      </c>
    </row>
    <row r="68" spans="1:24" x14ac:dyDescent="0.25">
      <c r="A68" s="85"/>
      <c r="B68" s="5">
        <v>1568</v>
      </c>
      <c r="C68" s="3">
        <v>42</v>
      </c>
      <c r="D68" s="3">
        <v>22</v>
      </c>
      <c r="E68" s="3">
        <f t="shared" si="28"/>
        <v>9979.0321400000012</v>
      </c>
      <c r="F68" s="30">
        <f t="shared" si="27"/>
        <v>237.59600333333336</v>
      </c>
      <c r="G68" s="48">
        <v>7127.88</v>
      </c>
      <c r="H68" s="50">
        <v>3563.94</v>
      </c>
      <c r="I68" s="51">
        <f t="shared" si="29"/>
        <v>20670.852139999999</v>
      </c>
      <c r="J68" s="52">
        <f t="shared" si="30"/>
        <v>48.275862419283897</v>
      </c>
      <c r="K68" s="52">
        <f t="shared" si="31"/>
        <v>34.482758387144074</v>
      </c>
      <c r="L68" s="53">
        <f t="shared" si="32"/>
        <v>17.241379193572037</v>
      </c>
      <c r="M68" s="82"/>
      <c r="N68" s="5">
        <v>1267</v>
      </c>
      <c r="O68" s="3">
        <v>77</v>
      </c>
      <c r="P68" s="3">
        <v>38</v>
      </c>
      <c r="Q68" s="3">
        <f t="shared" si="33"/>
        <v>17236.510060000001</v>
      </c>
      <c r="R68" s="4">
        <f t="shared" si="26"/>
        <v>223.85078000000001</v>
      </c>
      <c r="S68" s="19">
        <v>2014.6569999999999</v>
      </c>
      <c r="T68" s="21">
        <v>671.55229999999995</v>
      </c>
      <c r="U68" s="57">
        <f t="shared" si="34"/>
        <v>19922.719359999999</v>
      </c>
      <c r="V68" s="45">
        <f t="shared" si="35"/>
        <v>86.51685419314164</v>
      </c>
      <c r="W68" s="45">
        <f t="shared" si="36"/>
        <v>10.112359480628653</v>
      </c>
      <c r="X68" s="53">
        <f t="shared" si="37"/>
        <v>3.3707863262297137</v>
      </c>
    </row>
    <row r="69" spans="1:24" x14ac:dyDescent="0.25">
      <c r="A69" s="85"/>
      <c r="B69" s="5">
        <v>1569</v>
      </c>
      <c r="C69" s="3">
        <v>37</v>
      </c>
      <c r="D69" s="3">
        <v>19</v>
      </c>
      <c r="E69" s="3">
        <f t="shared" si="28"/>
        <v>8618.2550300000003</v>
      </c>
      <c r="F69" s="30">
        <f t="shared" si="27"/>
        <v>232.92581162162162</v>
      </c>
      <c r="G69" s="48">
        <v>0</v>
      </c>
      <c r="H69" s="50">
        <v>1164.6289999999999</v>
      </c>
      <c r="I69" s="51">
        <f t="shared" si="29"/>
        <v>9782.8840300000011</v>
      </c>
      <c r="J69" s="52">
        <f t="shared" si="30"/>
        <v>88.095238618503785</v>
      </c>
      <c r="K69" s="52">
        <f t="shared" si="31"/>
        <v>0</v>
      </c>
      <c r="L69" s="53">
        <f t="shared" si="32"/>
        <v>11.904761381496206</v>
      </c>
      <c r="M69" s="82"/>
      <c r="N69" s="5">
        <v>1268</v>
      </c>
      <c r="O69" s="3">
        <v>74</v>
      </c>
      <c r="P69" s="3">
        <v>41</v>
      </c>
      <c r="Q69" s="3">
        <f t="shared" si="33"/>
        <v>18597.28717</v>
      </c>
      <c r="R69" s="4">
        <f t="shared" si="26"/>
        <v>251.31469148648648</v>
      </c>
      <c r="S69" s="19">
        <v>2261.8319999999999</v>
      </c>
      <c r="T69" s="21">
        <v>5025.2939999999999</v>
      </c>
      <c r="U69" s="57">
        <f t="shared" si="34"/>
        <v>25884.41317</v>
      </c>
      <c r="V69" s="45">
        <f t="shared" si="35"/>
        <v>71.847435937061263</v>
      </c>
      <c r="W69" s="45">
        <f t="shared" si="36"/>
        <v>8.7382008050368327</v>
      </c>
      <c r="X69" s="53">
        <f t="shared" si="37"/>
        <v>19.414363257901897</v>
      </c>
    </row>
    <row r="70" spans="1:24" x14ac:dyDescent="0.25">
      <c r="A70" s="85"/>
      <c r="B70" s="5">
        <v>1570</v>
      </c>
      <c r="C70" s="3">
        <v>58</v>
      </c>
      <c r="D70" s="3">
        <v>29</v>
      </c>
      <c r="E70" s="3">
        <f t="shared" si="28"/>
        <v>13154.17873</v>
      </c>
      <c r="F70" s="30">
        <f t="shared" si="27"/>
        <v>226.79618499999998</v>
      </c>
      <c r="G70" s="48">
        <v>0</v>
      </c>
      <c r="H70" s="50">
        <v>1587.5730000000001</v>
      </c>
      <c r="I70" s="51">
        <f t="shared" si="29"/>
        <v>14741.75173</v>
      </c>
      <c r="J70" s="52">
        <f t="shared" si="30"/>
        <v>89.230771016383144</v>
      </c>
      <c r="K70" s="52">
        <f t="shared" si="31"/>
        <v>0</v>
      </c>
      <c r="L70" s="53">
        <f t="shared" si="32"/>
        <v>10.769228983616863</v>
      </c>
      <c r="M70" s="82"/>
      <c r="N70" s="5">
        <v>1269</v>
      </c>
      <c r="O70" s="3">
        <v>98</v>
      </c>
      <c r="P70" s="3">
        <v>50</v>
      </c>
      <c r="Q70" s="3">
        <f t="shared" si="33"/>
        <v>22679.6185</v>
      </c>
      <c r="R70" s="4">
        <f t="shared" si="26"/>
        <v>231.42467857142859</v>
      </c>
      <c r="S70" s="19">
        <v>1388.548</v>
      </c>
      <c r="T70" s="21">
        <v>2082.8220000000001</v>
      </c>
      <c r="U70" s="57">
        <f t="shared" si="34"/>
        <v>26150.988499999999</v>
      </c>
      <c r="V70" s="45">
        <f t="shared" si="35"/>
        <v>86.725664309018384</v>
      </c>
      <c r="W70" s="45">
        <f t="shared" si="36"/>
        <v>5.3097342763926498</v>
      </c>
      <c r="X70" s="53">
        <f t="shared" si="37"/>
        <v>7.9646014145889747</v>
      </c>
    </row>
    <row r="71" spans="1:24" x14ac:dyDescent="0.25">
      <c r="A71" s="85"/>
      <c r="B71" s="5">
        <v>1571</v>
      </c>
      <c r="C71" s="3">
        <v>2</v>
      </c>
      <c r="D71" s="3">
        <v>0.75</v>
      </c>
      <c r="E71" s="3">
        <f t="shared" si="28"/>
        <v>340.1942775</v>
      </c>
      <c r="F71" s="30">
        <f t="shared" si="27"/>
        <v>170.09713875</v>
      </c>
      <c r="G71" s="48">
        <v>0</v>
      </c>
      <c r="H71" s="50">
        <v>0</v>
      </c>
      <c r="I71" s="51">
        <f t="shared" si="29"/>
        <v>340.1942775</v>
      </c>
      <c r="J71" s="52">
        <f t="shared" si="30"/>
        <v>100</v>
      </c>
      <c r="K71" s="52">
        <f t="shared" si="31"/>
        <v>0</v>
      </c>
      <c r="L71" s="53">
        <f t="shared" si="32"/>
        <v>0</v>
      </c>
      <c r="M71" s="82"/>
      <c r="N71" s="5">
        <v>1270</v>
      </c>
      <c r="O71" s="3">
        <v>67</v>
      </c>
      <c r="P71" s="3">
        <v>32.5</v>
      </c>
      <c r="Q71" s="3">
        <f t="shared" si="33"/>
        <v>14741.752025</v>
      </c>
      <c r="R71" s="4">
        <f t="shared" si="26"/>
        <v>220.02614962686567</v>
      </c>
      <c r="S71" s="19">
        <v>660.07839999999999</v>
      </c>
      <c r="T71" s="21">
        <v>660.07839999999999</v>
      </c>
      <c r="U71" s="57">
        <f t="shared" si="34"/>
        <v>16061.908825</v>
      </c>
      <c r="V71" s="45">
        <f t="shared" si="35"/>
        <v>91.780822476434395</v>
      </c>
      <c r="W71" s="45">
        <f t="shared" si="36"/>
        <v>4.1095887617828009</v>
      </c>
      <c r="X71" s="53">
        <f t="shared" si="37"/>
        <v>4.1095887617828009</v>
      </c>
    </row>
    <row r="72" spans="1:24" ht="15.75" thickBot="1" x14ac:dyDescent="0.3">
      <c r="A72" s="86"/>
      <c r="B72" s="9">
        <v>1572</v>
      </c>
      <c r="C72" s="7">
        <v>60</v>
      </c>
      <c r="D72" s="7">
        <v>30</v>
      </c>
      <c r="E72" s="7">
        <f t="shared" si="28"/>
        <v>13607.7711</v>
      </c>
      <c r="F72" s="31">
        <f t="shared" si="27"/>
        <v>226.79618500000001</v>
      </c>
      <c r="G72" s="48">
        <v>0</v>
      </c>
      <c r="H72" s="50">
        <v>1587.5730000000001</v>
      </c>
      <c r="I72" s="54">
        <f t="shared" si="29"/>
        <v>15195.3441</v>
      </c>
      <c r="J72" s="55">
        <f t="shared" si="30"/>
        <v>89.552240544523116</v>
      </c>
      <c r="K72" s="55">
        <f t="shared" si="31"/>
        <v>0</v>
      </c>
      <c r="L72" s="56">
        <f t="shared" si="32"/>
        <v>10.447759455476893</v>
      </c>
      <c r="M72" s="82"/>
      <c r="N72" s="5">
        <v>1271</v>
      </c>
      <c r="O72" s="3">
        <v>48</v>
      </c>
      <c r="P72" s="3">
        <v>21</v>
      </c>
      <c r="Q72" s="3">
        <f t="shared" si="33"/>
        <v>9525.4397700000009</v>
      </c>
      <c r="R72" s="4">
        <f t="shared" si="26"/>
        <v>198.44666187500002</v>
      </c>
      <c r="S72" s="19">
        <v>8334.76</v>
      </c>
      <c r="T72" s="21">
        <v>5358.06</v>
      </c>
      <c r="U72" s="57">
        <f t="shared" si="34"/>
        <v>23218.259770000001</v>
      </c>
      <c r="V72" s="45">
        <f t="shared" si="35"/>
        <v>41.025640441441233</v>
      </c>
      <c r="W72" s="45">
        <f t="shared" si="36"/>
        <v>35.897436253035771</v>
      </c>
      <c r="X72" s="53">
        <f t="shared" si="37"/>
        <v>23.076923305522996</v>
      </c>
    </row>
    <row r="73" spans="1:24" x14ac:dyDescent="0.25">
      <c r="A73"/>
      <c r="M73" s="79"/>
      <c r="N73" s="5">
        <v>1272</v>
      </c>
      <c r="O73" s="3">
        <v>31</v>
      </c>
      <c r="P73" s="3">
        <v>16.5</v>
      </c>
      <c r="Q73" s="3">
        <f t="shared" si="33"/>
        <v>7484.2741050000004</v>
      </c>
      <c r="R73" s="4">
        <f t="shared" ref="R73:R101" si="38">Q73/O73</f>
        <v>241.4281969354839</v>
      </c>
      <c r="S73" s="19">
        <v>2414.2820000000002</v>
      </c>
      <c r="T73" s="21">
        <v>1689.9970000000001</v>
      </c>
      <c r="U73" s="57">
        <f t="shared" si="34"/>
        <v>11588.553104999999</v>
      </c>
      <c r="V73" s="45">
        <f t="shared" si="35"/>
        <v>64.583335272207833</v>
      </c>
      <c r="W73" s="45">
        <f t="shared" si="36"/>
        <v>20.833334223220096</v>
      </c>
      <c r="X73" s="53">
        <f t="shared" si="37"/>
        <v>14.583330504572082</v>
      </c>
    </row>
    <row r="74" spans="1:24" x14ac:dyDescent="0.25">
      <c r="A74"/>
      <c r="M74" s="79"/>
      <c r="N74" s="5">
        <v>1273</v>
      </c>
      <c r="O74" s="3">
        <v>28</v>
      </c>
      <c r="P74" s="3">
        <v>15.5</v>
      </c>
      <c r="Q74" s="3">
        <f t="shared" si="33"/>
        <v>7030.6817350000001</v>
      </c>
      <c r="R74" s="4">
        <f t="shared" si="38"/>
        <v>251.09577625</v>
      </c>
      <c r="S74" s="19">
        <v>3515.3409999999999</v>
      </c>
      <c r="T74" s="21">
        <v>753.28729999999996</v>
      </c>
      <c r="U74" s="57">
        <f t="shared" si="34"/>
        <v>11299.310035</v>
      </c>
      <c r="V74" s="45">
        <f t="shared" si="35"/>
        <v>62.222221650899236</v>
      </c>
      <c r="W74" s="45">
        <f t="shared" si="36"/>
        <v>31.111111998087587</v>
      </c>
      <c r="X74" s="53">
        <f t="shared" si="37"/>
        <v>6.6666663510131743</v>
      </c>
    </row>
    <row r="75" spans="1:24" x14ac:dyDescent="0.25">
      <c r="A75"/>
      <c r="M75" s="79"/>
      <c r="N75" s="5">
        <v>1274</v>
      </c>
      <c r="O75" s="3">
        <v>34</v>
      </c>
      <c r="P75" s="3">
        <v>19</v>
      </c>
      <c r="Q75" s="3">
        <f t="shared" si="33"/>
        <v>8618.2550300000003</v>
      </c>
      <c r="R75" s="4">
        <f t="shared" si="38"/>
        <v>253.47808911764707</v>
      </c>
      <c r="S75" s="19">
        <v>2027.825</v>
      </c>
      <c r="T75" s="21">
        <v>1520.8689999999999</v>
      </c>
      <c r="U75" s="57">
        <f t="shared" si="34"/>
        <v>12166.949030000002</v>
      </c>
      <c r="V75" s="45">
        <f t="shared" si="35"/>
        <v>70.833328953297993</v>
      </c>
      <c r="W75" s="45">
        <f t="shared" si="36"/>
        <v>16.66666799540295</v>
      </c>
      <c r="X75" s="53">
        <f t="shared" si="37"/>
        <v>12.500003051299046</v>
      </c>
    </row>
    <row r="76" spans="1:24" ht="15.75" thickBot="1" x14ac:dyDescent="0.3">
      <c r="M76" s="80"/>
      <c r="N76" s="9">
        <v>1275</v>
      </c>
      <c r="O76" s="7">
        <v>29</v>
      </c>
      <c r="P76" s="7">
        <v>16</v>
      </c>
      <c r="Q76" s="7">
        <f t="shared" si="33"/>
        <v>7257.4779200000003</v>
      </c>
      <c r="R76" s="11">
        <f t="shared" si="38"/>
        <v>250.25785931034483</v>
      </c>
      <c r="S76" s="25">
        <v>0</v>
      </c>
      <c r="T76" s="37">
        <v>500.51569999999998</v>
      </c>
      <c r="U76" s="57">
        <f t="shared" si="34"/>
        <v>7757.9936200000002</v>
      </c>
      <c r="V76" s="45">
        <f t="shared" si="35"/>
        <v>93.548387321308468</v>
      </c>
      <c r="W76" s="45">
        <f t="shared" si="36"/>
        <v>0</v>
      </c>
      <c r="X76" s="53">
        <f t="shared" si="37"/>
        <v>6.4516126786915295</v>
      </c>
    </row>
    <row r="77" spans="1:24" x14ac:dyDescent="0.25">
      <c r="M77" s="78">
        <v>103</v>
      </c>
      <c r="N77" s="5">
        <v>1276</v>
      </c>
      <c r="O77" s="3">
        <v>43</v>
      </c>
      <c r="P77" s="3">
        <v>23</v>
      </c>
      <c r="Q77" s="3">
        <f t="shared" si="33"/>
        <v>10432.62451</v>
      </c>
      <c r="R77" s="4">
        <f t="shared" si="38"/>
        <v>242.61917465116278</v>
      </c>
      <c r="S77" s="19">
        <v>15770.25</v>
      </c>
      <c r="T77" s="21">
        <v>7278.5749999999998</v>
      </c>
      <c r="U77" s="57">
        <f t="shared" si="34"/>
        <v>33481.449509999999</v>
      </c>
      <c r="V77" s="45">
        <f t="shared" si="35"/>
        <v>31.159417118079247</v>
      </c>
      <c r="W77" s="45">
        <f t="shared" si="36"/>
        <v>47.101455375430668</v>
      </c>
      <c r="X77" s="53">
        <f t="shared" si="37"/>
        <v>21.739127506490085</v>
      </c>
    </row>
    <row r="78" spans="1:24" x14ac:dyDescent="0.25">
      <c r="M78" s="79"/>
      <c r="N78" s="5">
        <v>1277</v>
      </c>
      <c r="O78" s="3">
        <v>60</v>
      </c>
      <c r="P78" s="3">
        <v>23</v>
      </c>
      <c r="Q78" s="3">
        <f t="shared" si="33"/>
        <v>10432.62451</v>
      </c>
      <c r="R78" s="4">
        <f t="shared" si="38"/>
        <v>173.87707516666666</v>
      </c>
      <c r="S78" s="19">
        <v>0</v>
      </c>
      <c r="T78" s="21">
        <v>7128.96</v>
      </c>
      <c r="U78" s="57">
        <f t="shared" si="34"/>
        <v>17561.584510000001</v>
      </c>
      <c r="V78" s="45">
        <f t="shared" si="35"/>
        <v>59.405940870878737</v>
      </c>
      <c r="W78" s="45">
        <f t="shared" si="36"/>
        <v>0</v>
      </c>
      <c r="X78" s="53">
        <f t="shared" si="37"/>
        <v>40.594059129121263</v>
      </c>
    </row>
    <row r="79" spans="1:24" x14ac:dyDescent="0.25">
      <c r="M79" s="79"/>
      <c r="N79" s="5">
        <v>1278</v>
      </c>
      <c r="O79" s="3">
        <v>110</v>
      </c>
      <c r="P79" s="3">
        <v>48</v>
      </c>
      <c r="Q79" s="3">
        <f t="shared" si="33"/>
        <v>21772.43376</v>
      </c>
      <c r="R79" s="4">
        <f t="shared" si="38"/>
        <v>197.93121600000001</v>
      </c>
      <c r="S79" s="19">
        <v>2573</v>
      </c>
      <c r="T79" s="21">
        <v>2177.2429999999999</v>
      </c>
      <c r="U79" s="57">
        <f t="shared" si="34"/>
        <v>26522.676759999998</v>
      </c>
      <c r="V79" s="45">
        <f t="shared" si="35"/>
        <v>82.089880885763222</v>
      </c>
      <c r="W79" s="45">
        <f t="shared" si="36"/>
        <v>9.7011324433152737</v>
      </c>
      <c r="X79" s="53">
        <f t="shared" si="37"/>
        <v>8.2089866709215222</v>
      </c>
    </row>
    <row r="80" spans="1:24" x14ac:dyDescent="0.25">
      <c r="M80" s="79"/>
      <c r="N80" s="5">
        <v>1279</v>
      </c>
      <c r="O80" s="3">
        <v>32</v>
      </c>
      <c r="P80" s="3">
        <v>18</v>
      </c>
      <c r="Q80" s="3">
        <f t="shared" si="33"/>
        <v>8164.66266</v>
      </c>
      <c r="R80" s="4">
        <f t="shared" si="38"/>
        <v>255.145708125</v>
      </c>
      <c r="S80" s="19">
        <v>510.29140000000001</v>
      </c>
      <c r="T80" s="21">
        <v>2806.6030000000001</v>
      </c>
      <c r="U80" s="57">
        <f t="shared" si="34"/>
        <v>11481.557059999999</v>
      </c>
      <c r="V80" s="45">
        <f t="shared" si="35"/>
        <v>71.111109907248078</v>
      </c>
      <c r="W80" s="45">
        <f t="shared" si="36"/>
        <v>4.4444442276716787</v>
      </c>
      <c r="X80" s="53">
        <f t="shared" si="37"/>
        <v>24.444445865080258</v>
      </c>
    </row>
    <row r="81" spans="13:24" x14ac:dyDescent="0.25">
      <c r="M81" s="79"/>
      <c r="N81" s="5">
        <v>1280</v>
      </c>
      <c r="O81" s="3">
        <v>62</v>
      </c>
      <c r="P81" s="3">
        <v>24.5</v>
      </c>
      <c r="Q81" s="3">
        <f t="shared" si="33"/>
        <v>11113.013065000001</v>
      </c>
      <c r="R81" s="4">
        <f t="shared" si="38"/>
        <v>179.24214620967743</v>
      </c>
      <c r="S81" s="19">
        <v>7169.6859999999997</v>
      </c>
      <c r="T81" s="21">
        <v>2509.39</v>
      </c>
      <c r="U81" s="57">
        <f t="shared" si="34"/>
        <v>20792.089065</v>
      </c>
      <c r="V81" s="45">
        <f t="shared" si="35"/>
        <v>53.448275592984537</v>
      </c>
      <c r="W81" s="45">
        <f t="shared" si="36"/>
        <v>34.482759176272317</v>
      </c>
      <c r="X81" s="53">
        <f t="shared" si="37"/>
        <v>12.068965230743157</v>
      </c>
    </row>
    <row r="82" spans="13:24" x14ac:dyDescent="0.25">
      <c r="M82" s="79"/>
      <c r="N82" s="5">
        <v>1281</v>
      </c>
      <c r="O82" s="3">
        <v>98</v>
      </c>
      <c r="P82" s="3">
        <v>45.5</v>
      </c>
      <c r="Q82" s="3">
        <f t="shared" si="33"/>
        <v>20638.452835</v>
      </c>
      <c r="R82" s="4">
        <f t="shared" si="38"/>
        <v>210.59645750000001</v>
      </c>
      <c r="S82" s="19">
        <v>3158.9470000000001</v>
      </c>
      <c r="T82" s="21">
        <v>1895.3679999999999</v>
      </c>
      <c r="U82" s="57">
        <f t="shared" si="34"/>
        <v>25692.767834999999</v>
      </c>
      <c r="V82" s="45">
        <f t="shared" si="35"/>
        <v>80.327868789929454</v>
      </c>
      <c r="W82" s="45">
        <f t="shared" si="36"/>
        <v>12.29508249281232</v>
      </c>
      <c r="X82" s="53">
        <f t="shared" si="37"/>
        <v>7.3770487172582193</v>
      </c>
    </row>
    <row r="83" spans="13:24" x14ac:dyDescent="0.25">
      <c r="M83" s="79"/>
      <c r="N83" s="5">
        <v>1282</v>
      </c>
      <c r="O83" s="3">
        <v>87</v>
      </c>
      <c r="P83" s="3">
        <v>46</v>
      </c>
      <c r="Q83" s="3">
        <f t="shared" si="33"/>
        <v>20865.249019999999</v>
      </c>
      <c r="R83" s="4">
        <f t="shared" si="38"/>
        <v>239.83044850574711</v>
      </c>
      <c r="S83" s="19">
        <v>14389.83</v>
      </c>
      <c r="T83" s="21">
        <v>3597.4569999999999</v>
      </c>
      <c r="U83" s="57">
        <f t="shared" si="34"/>
        <v>38852.53602</v>
      </c>
      <c r="V83" s="45">
        <f t="shared" si="35"/>
        <v>53.703699056502408</v>
      </c>
      <c r="W83" s="45">
        <f t="shared" si="36"/>
        <v>37.03704178433189</v>
      </c>
      <c r="X83" s="53">
        <f t="shared" si="37"/>
        <v>9.2592591591656923</v>
      </c>
    </row>
    <row r="84" spans="13:24" x14ac:dyDescent="0.25">
      <c r="M84" s="79"/>
      <c r="N84" s="5">
        <v>1283</v>
      </c>
      <c r="O84" s="3">
        <v>39</v>
      </c>
      <c r="P84" s="3">
        <v>14.5</v>
      </c>
      <c r="Q84" s="3">
        <f t="shared" si="33"/>
        <v>6577.0893649999998</v>
      </c>
      <c r="R84" s="4">
        <f t="shared" si="38"/>
        <v>168.64331705128205</v>
      </c>
      <c r="S84" s="19">
        <v>7420.3059999999996</v>
      </c>
      <c r="T84" s="21">
        <v>843.21659999999997</v>
      </c>
      <c r="U84" s="57">
        <f t="shared" si="34"/>
        <v>14840.611965</v>
      </c>
      <c r="V84" s="45">
        <f t="shared" si="35"/>
        <v>44.31818162560522</v>
      </c>
      <c r="W84" s="45">
        <f t="shared" si="36"/>
        <v>50.000000117919662</v>
      </c>
      <c r="X84" s="53">
        <f t="shared" si="37"/>
        <v>5.681818256475113</v>
      </c>
    </row>
    <row r="85" spans="13:24" x14ac:dyDescent="0.25">
      <c r="M85" s="79"/>
      <c r="N85" s="5">
        <v>1284</v>
      </c>
      <c r="O85" s="3">
        <v>42</v>
      </c>
      <c r="P85" s="3">
        <v>20</v>
      </c>
      <c r="Q85" s="3">
        <f t="shared" si="33"/>
        <v>9071.8474000000006</v>
      </c>
      <c r="R85" s="4">
        <f t="shared" si="38"/>
        <v>215.99636666666669</v>
      </c>
      <c r="S85" s="19">
        <v>1583.73</v>
      </c>
      <c r="T85" s="21">
        <v>7127.88</v>
      </c>
      <c r="U85" s="57">
        <f t="shared" si="34"/>
        <v>17783.457399999999</v>
      </c>
      <c r="V85" s="45">
        <f t="shared" si="35"/>
        <v>51.012844105331283</v>
      </c>
      <c r="W85" s="45">
        <f t="shared" si="36"/>
        <v>8.9056360885144858</v>
      </c>
      <c r="X85" s="53">
        <f t="shared" si="37"/>
        <v>40.081519806154226</v>
      </c>
    </row>
    <row r="86" spans="13:24" x14ac:dyDescent="0.25">
      <c r="M86" s="79"/>
      <c r="N86" s="5">
        <v>1285</v>
      </c>
      <c r="O86" s="3">
        <v>64</v>
      </c>
      <c r="P86" s="3">
        <v>30.5</v>
      </c>
      <c r="Q86" s="3">
        <f t="shared" si="33"/>
        <v>13834.567285000001</v>
      </c>
      <c r="R86" s="4">
        <f t="shared" si="38"/>
        <v>216.16511382812502</v>
      </c>
      <c r="S86" s="19">
        <v>7133.4489999999996</v>
      </c>
      <c r="T86" s="21">
        <v>3026.3119999999999</v>
      </c>
      <c r="U86" s="57">
        <f t="shared" si="34"/>
        <v>23994.328285000003</v>
      </c>
      <c r="V86" s="45">
        <f t="shared" si="35"/>
        <v>57.657656095539245</v>
      </c>
      <c r="W86" s="45">
        <f t="shared" si="36"/>
        <v>29.729729939801892</v>
      </c>
      <c r="X86" s="53">
        <f t="shared" si="37"/>
        <v>12.612613964658856</v>
      </c>
    </row>
    <row r="87" spans="13:24" x14ac:dyDescent="0.25">
      <c r="M87" s="79"/>
      <c r="N87" s="5">
        <v>1286</v>
      </c>
      <c r="O87" s="3">
        <v>40</v>
      </c>
      <c r="P87" s="3">
        <v>20</v>
      </c>
      <c r="Q87" s="3">
        <f t="shared" si="33"/>
        <v>9071.8474000000006</v>
      </c>
      <c r="R87" s="4">
        <f t="shared" si="38"/>
        <v>226.79618500000001</v>
      </c>
      <c r="S87" s="19">
        <v>9071.8469999999998</v>
      </c>
      <c r="T87" s="21">
        <v>11339.81</v>
      </c>
      <c r="U87" s="57">
        <f t="shared" si="34"/>
        <v>29483.504399999998</v>
      </c>
      <c r="V87" s="45">
        <f t="shared" si="35"/>
        <v>30.769230403967857</v>
      </c>
      <c r="W87" s="45">
        <f t="shared" si="36"/>
        <v>30.769229047277026</v>
      </c>
      <c r="X87" s="53">
        <f t="shared" si="37"/>
        <v>38.461540548755124</v>
      </c>
    </row>
    <row r="88" spans="13:24" x14ac:dyDescent="0.25">
      <c r="M88" s="79"/>
      <c r="N88" s="5">
        <v>1287</v>
      </c>
      <c r="O88" s="3">
        <v>64</v>
      </c>
      <c r="P88" s="3">
        <v>33</v>
      </c>
      <c r="Q88" s="3">
        <f t="shared" si="33"/>
        <v>14968.548210000001</v>
      </c>
      <c r="R88" s="4">
        <f t="shared" si="38"/>
        <v>233.88356578125001</v>
      </c>
      <c r="S88" s="19">
        <v>11226.41</v>
      </c>
      <c r="T88" s="21">
        <v>2104.962</v>
      </c>
      <c r="U88" s="57">
        <f t="shared" si="34"/>
        <v>28299.92021</v>
      </c>
      <c r="V88" s="45">
        <f t="shared" si="35"/>
        <v>52.892545628841553</v>
      </c>
      <c r="W88" s="45">
        <f t="shared" si="36"/>
        <v>39.669405131513621</v>
      </c>
      <c r="X88" s="53">
        <f t="shared" si="37"/>
        <v>7.438049239644835</v>
      </c>
    </row>
    <row r="89" spans="13:24" ht="15.75" thickBot="1" x14ac:dyDescent="0.3">
      <c r="M89" s="80"/>
      <c r="N89" s="9">
        <v>1288</v>
      </c>
      <c r="O89" s="7">
        <v>9</v>
      </c>
      <c r="P89" s="7">
        <v>5</v>
      </c>
      <c r="Q89" s="7">
        <f t="shared" si="33"/>
        <v>2267.9618500000001</v>
      </c>
      <c r="R89" s="11">
        <f t="shared" si="38"/>
        <v>251.99576111111114</v>
      </c>
      <c r="S89" s="25">
        <v>1259.979</v>
      </c>
      <c r="T89" s="37">
        <v>0</v>
      </c>
      <c r="U89" s="57">
        <f t="shared" si="34"/>
        <v>3527.94085</v>
      </c>
      <c r="V89" s="45">
        <f t="shared" si="35"/>
        <v>64.285710742570984</v>
      </c>
      <c r="W89" s="45">
        <f t="shared" si="36"/>
        <v>35.714289257429016</v>
      </c>
      <c r="X89" s="53">
        <f t="shared" si="37"/>
        <v>0</v>
      </c>
    </row>
    <row r="90" spans="13:24" x14ac:dyDescent="0.25">
      <c r="M90" s="78">
        <v>104</v>
      </c>
      <c r="N90" s="8">
        <v>1289</v>
      </c>
      <c r="O90" s="3">
        <v>119</v>
      </c>
      <c r="P90" s="3">
        <v>58.5</v>
      </c>
      <c r="Q90" s="3">
        <f t="shared" si="33"/>
        <v>26535.153645000002</v>
      </c>
      <c r="R90" s="30">
        <f t="shared" si="38"/>
        <v>222.98448441176473</v>
      </c>
      <c r="S90" s="19">
        <v>3121.7829999999999</v>
      </c>
      <c r="T90" s="21">
        <v>3344.7669999999998</v>
      </c>
      <c r="U90" s="57">
        <f t="shared" si="34"/>
        <v>33001.703645000001</v>
      </c>
      <c r="V90" s="45">
        <f t="shared" si="35"/>
        <v>80.405405522209364</v>
      </c>
      <c r="W90" s="45">
        <f t="shared" si="36"/>
        <v>9.4594601344860347</v>
      </c>
      <c r="X90" s="53">
        <f t="shared" si="37"/>
        <v>10.135134343304596</v>
      </c>
    </row>
    <row r="91" spans="13:24" x14ac:dyDescent="0.25">
      <c r="M91" s="79"/>
      <c r="N91" s="8">
        <v>1290</v>
      </c>
      <c r="O91" s="3">
        <v>9</v>
      </c>
      <c r="P91" s="3">
        <v>4</v>
      </c>
      <c r="Q91" s="3">
        <f t="shared" si="33"/>
        <v>1814.3694800000001</v>
      </c>
      <c r="R91" s="30">
        <f t="shared" si="38"/>
        <v>201.59660888888891</v>
      </c>
      <c r="S91" s="19">
        <v>806.38639999999998</v>
      </c>
      <c r="T91" s="21">
        <v>604.78980000000001</v>
      </c>
      <c r="U91" s="57">
        <f t="shared" si="34"/>
        <v>3225.5456800000002</v>
      </c>
      <c r="V91" s="45">
        <f t="shared" si="35"/>
        <v>56.25000108508771</v>
      </c>
      <c r="W91" s="45">
        <f t="shared" si="36"/>
        <v>24.999999379949873</v>
      </c>
      <c r="X91" s="53">
        <f t="shared" si="37"/>
        <v>18.749999534962406</v>
      </c>
    </row>
    <row r="92" spans="13:24" x14ac:dyDescent="0.25">
      <c r="M92" s="79"/>
      <c r="N92" s="8">
        <v>1291</v>
      </c>
      <c r="O92" s="3">
        <v>100</v>
      </c>
      <c r="P92" s="3">
        <v>47.5</v>
      </c>
      <c r="Q92" s="3">
        <f t="shared" si="33"/>
        <v>21545.637575000001</v>
      </c>
      <c r="R92" s="30">
        <f t="shared" si="38"/>
        <v>215.45637575000001</v>
      </c>
      <c r="S92" s="19">
        <v>2370.02</v>
      </c>
      <c r="T92" s="21">
        <v>3016.3890000000001</v>
      </c>
      <c r="U92" s="57">
        <f t="shared" si="34"/>
        <v>26932.046575</v>
      </c>
      <c r="V92" s="45">
        <f t="shared" si="35"/>
        <v>80.000001169610343</v>
      </c>
      <c r="W92" s="45">
        <f t="shared" si="36"/>
        <v>8.7999996338934015</v>
      </c>
      <c r="X92" s="53">
        <f t="shared" si="37"/>
        <v>11.199999196496266</v>
      </c>
    </row>
    <row r="93" spans="13:24" x14ac:dyDescent="0.25">
      <c r="M93" s="79"/>
      <c r="N93" s="8">
        <v>1292</v>
      </c>
      <c r="O93" s="3">
        <v>21</v>
      </c>
      <c r="P93" s="3">
        <v>12</v>
      </c>
      <c r="Q93" s="3">
        <f t="shared" si="33"/>
        <v>5443.10844</v>
      </c>
      <c r="R93" s="30">
        <f t="shared" si="38"/>
        <v>259.19564000000003</v>
      </c>
      <c r="S93" s="19">
        <v>259.19560000000001</v>
      </c>
      <c r="T93" s="21">
        <v>1296.9780000000001</v>
      </c>
      <c r="U93" s="57">
        <f t="shared" si="34"/>
        <v>6999.2820400000001</v>
      </c>
      <c r="V93" s="45">
        <f t="shared" si="35"/>
        <v>77.766668193870927</v>
      </c>
      <c r="W93" s="45">
        <f t="shared" si="36"/>
        <v>3.7031741044114295</v>
      </c>
      <c r="X93" s="53">
        <f t="shared" si="37"/>
        <v>18.530157701717648</v>
      </c>
    </row>
    <row r="94" spans="13:24" x14ac:dyDescent="0.25">
      <c r="M94" s="79"/>
      <c r="N94" s="8">
        <v>1293</v>
      </c>
      <c r="O94" s="3">
        <v>96</v>
      </c>
      <c r="P94" s="3">
        <v>47</v>
      </c>
      <c r="Q94" s="3">
        <f t="shared" si="33"/>
        <v>21318.841390000001</v>
      </c>
      <c r="R94" s="30">
        <f t="shared" si="38"/>
        <v>222.07126447916667</v>
      </c>
      <c r="S94" s="19">
        <v>3108.998</v>
      </c>
      <c r="T94" s="21">
        <v>1110.356</v>
      </c>
      <c r="U94" s="57">
        <f t="shared" si="34"/>
        <v>25538.195390000001</v>
      </c>
      <c r="V94" s="45">
        <f t="shared" si="35"/>
        <v>83.478260951624748</v>
      </c>
      <c r="W94" s="45">
        <f t="shared" si="36"/>
        <v>12.173914219551282</v>
      </c>
      <c r="X94" s="53">
        <f t="shared" si="37"/>
        <v>4.3478248288239758</v>
      </c>
    </row>
    <row r="95" spans="13:24" x14ac:dyDescent="0.25">
      <c r="M95" s="79"/>
      <c r="N95" s="8">
        <v>1294</v>
      </c>
      <c r="O95" s="3">
        <v>96</v>
      </c>
      <c r="P95" s="3">
        <v>44</v>
      </c>
      <c r="Q95" s="3">
        <f t="shared" si="33"/>
        <v>19958.064280000002</v>
      </c>
      <c r="R95" s="30">
        <f t="shared" si="38"/>
        <v>207.89650291666669</v>
      </c>
      <c r="S95" s="19">
        <v>2494.7579999999998</v>
      </c>
      <c r="T95" s="21">
        <v>3118.4479999999999</v>
      </c>
      <c r="U95" s="57">
        <f t="shared" si="34"/>
        <v>25571.270280000001</v>
      </c>
      <c r="V95" s="45">
        <f t="shared" si="35"/>
        <v>78.048779202063173</v>
      </c>
      <c r="W95" s="45">
        <f t="shared" si="36"/>
        <v>9.7560972633855396</v>
      </c>
      <c r="X95" s="53">
        <f t="shared" si="37"/>
        <v>12.195123534551291</v>
      </c>
    </row>
    <row r="96" spans="13:24" x14ac:dyDescent="0.25">
      <c r="M96" s="79"/>
      <c r="N96" s="8">
        <v>1295</v>
      </c>
      <c r="O96" s="3">
        <v>83</v>
      </c>
      <c r="P96" s="3">
        <v>38</v>
      </c>
      <c r="Q96" s="3">
        <f t="shared" si="33"/>
        <v>17236.510060000001</v>
      </c>
      <c r="R96" s="30">
        <f t="shared" si="38"/>
        <v>207.66879590361447</v>
      </c>
      <c r="S96" s="19">
        <v>415.33760000000001</v>
      </c>
      <c r="T96" s="21">
        <v>9552.7649999999994</v>
      </c>
      <c r="U96" s="57">
        <f t="shared" si="34"/>
        <v>27204.612659999999</v>
      </c>
      <c r="V96" s="45">
        <f t="shared" si="35"/>
        <v>63.358777702222213</v>
      </c>
      <c r="W96" s="45">
        <f t="shared" si="36"/>
        <v>1.5267175651086813</v>
      </c>
      <c r="X96" s="53">
        <f t="shared" si="37"/>
        <v>35.114504732669111</v>
      </c>
    </row>
    <row r="97" spans="13:24" x14ac:dyDescent="0.25">
      <c r="M97" s="79"/>
      <c r="N97" s="8">
        <v>1296</v>
      </c>
      <c r="O97" s="3">
        <v>32</v>
      </c>
      <c r="P97" s="3">
        <v>16</v>
      </c>
      <c r="Q97" s="3">
        <f t="shared" si="33"/>
        <v>7257.4779200000003</v>
      </c>
      <c r="R97" s="30">
        <f t="shared" si="38"/>
        <v>226.79618500000001</v>
      </c>
      <c r="S97" s="19">
        <v>10205.83</v>
      </c>
      <c r="T97" s="21">
        <v>11793.4</v>
      </c>
      <c r="U97" s="57">
        <f t="shared" si="34"/>
        <v>29256.707920000001</v>
      </c>
      <c r="V97" s="45">
        <f t="shared" si="35"/>
        <v>24.806201503754149</v>
      </c>
      <c r="W97" s="45">
        <f t="shared" si="36"/>
        <v>34.883726589837039</v>
      </c>
      <c r="X97" s="53">
        <f t="shared" si="37"/>
        <v>40.310071906408801</v>
      </c>
    </row>
    <row r="98" spans="13:24" x14ac:dyDescent="0.25">
      <c r="M98" s="79"/>
      <c r="N98" s="8">
        <v>1297</v>
      </c>
      <c r="O98" s="3">
        <v>85</v>
      </c>
      <c r="P98" s="3">
        <v>35.5</v>
      </c>
      <c r="Q98" s="3">
        <f t="shared" ref="Q98:Q101" si="39">CONVERT(P98,"lbm","g")</f>
        <v>16102.529135000001</v>
      </c>
      <c r="R98" s="30">
        <f t="shared" si="38"/>
        <v>189.44151923529412</v>
      </c>
      <c r="S98" s="19">
        <v>17049.740000000002</v>
      </c>
      <c r="T98" s="21">
        <v>947.20759999999996</v>
      </c>
      <c r="U98" s="57">
        <f t="shared" si="34"/>
        <v>34099.476735000004</v>
      </c>
      <c r="V98" s="45">
        <f t="shared" si="35"/>
        <v>47.22221769013899</v>
      </c>
      <c r="W98" s="45">
        <f t="shared" si="36"/>
        <v>50.000004787463496</v>
      </c>
      <c r="X98" s="53">
        <f t="shared" si="37"/>
        <v>2.7777775223975145</v>
      </c>
    </row>
    <row r="99" spans="13:24" x14ac:dyDescent="0.25">
      <c r="M99" s="79"/>
      <c r="N99" s="8">
        <v>1298</v>
      </c>
      <c r="O99" s="3">
        <v>51</v>
      </c>
      <c r="P99" s="3">
        <v>23.5</v>
      </c>
      <c r="Q99" s="3">
        <f t="shared" si="39"/>
        <v>10659.420695000001</v>
      </c>
      <c r="R99" s="30">
        <f t="shared" si="38"/>
        <v>209.00824892156865</v>
      </c>
      <c r="S99" s="19">
        <v>3135.1239999999998</v>
      </c>
      <c r="T99" s="21">
        <v>836.03300000000002</v>
      </c>
      <c r="U99" s="57">
        <f t="shared" si="34"/>
        <v>14630.577695</v>
      </c>
      <c r="V99" s="45">
        <f t="shared" si="35"/>
        <v>72.857141510159636</v>
      </c>
      <c r="W99" s="45">
        <f t="shared" si="36"/>
        <v>21.42857285171609</v>
      </c>
      <c r="X99" s="53">
        <f t="shared" si="37"/>
        <v>5.7142856381242852</v>
      </c>
    </row>
    <row r="100" spans="13:24" x14ac:dyDescent="0.25">
      <c r="M100" s="79"/>
      <c r="N100" s="8">
        <v>1299</v>
      </c>
      <c r="O100" s="3">
        <v>59</v>
      </c>
      <c r="P100" s="3">
        <v>30</v>
      </c>
      <c r="Q100" s="3">
        <f t="shared" si="39"/>
        <v>13607.7711</v>
      </c>
      <c r="R100" s="30">
        <f t="shared" si="38"/>
        <v>230.64018813559321</v>
      </c>
      <c r="S100" s="19">
        <v>228.96299999999999</v>
      </c>
      <c r="T100" s="21">
        <v>0</v>
      </c>
      <c r="U100" s="57">
        <f t="shared" si="34"/>
        <v>13836.7341</v>
      </c>
      <c r="V100" s="45">
        <f t="shared" si="35"/>
        <v>98.345252583844911</v>
      </c>
      <c r="W100" s="45">
        <f t="shared" si="36"/>
        <v>1.6547474161550881</v>
      </c>
      <c r="X100" s="53">
        <f t="shared" si="37"/>
        <v>0</v>
      </c>
    </row>
    <row r="101" spans="13:24" ht="15.75" thickBot="1" x14ac:dyDescent="0.3">
      <c r="M101" s="80"/>
      <c r="N101" s="10">
        <v>1300</v>
      </c>
      <c r="O101" s="7">
        <v>63</v>
      </c>
      <c r="P101" s="7">
        <v>29</v>
      </c>
      <c r="Q101" s="7">
        <f t="shared" si="39"/>
        <v>13154.17873</v>
      </c>
      <c r="R101" s="31">
        <f t="shared" si="38"/>
        <v>208.79648777777777</v>
      </c>
      <c r="S101" s="20">
        <v>5428.7089999999998</v>
      </c>
      <c r="T101" s="22">
        <v>3549.54</v>
      </c>
      <c r="U101" s="58">
        <f t="shared" si="34"/>
        <v>22132.427729999999</v>
      </c>
      <c r="V101" s="59">
        <f t="shared" si="35"/>
        <v>59.433962195524579</v>
      </c>
      <c r="W101" s="59">
        <f t="shared" si="36"/>
        <v>24.528303294272181</v>
      </c>
      <c r="X101" s="56">
        <f t="shared" si="37"/>
        <v>16.037734510203233</v>
      </c>
    </row>
    <row r="107" spans="13:24" x14ac:dyDescent="0.25">
      <c r="O107" s="1"/>
      <c r="P107" s="1"/>
      <c r="Q107" s="1"/>
      <c r="R107" s="36"/>
      <c r="S107" s="1"/>
      <c r="T107" s="1"/>
      <c r="U107" s="1"/>
      <c r="V107" s="1"/>
      <c r="W107" s="1"/>
    </row>
  </sheetData>
  <mergeCells count="17">
    <mergeCell ref="Y12:Y29"/>
    <mergeCell ref="Y2:Y11"/>
    <mergeCell ref="A33:A41"/>
    <mergeCell ref="A24:A32"/>
    <mergeCell ref="A14:A23"/>
    <mergeCell ref="A2:A13"/>
    <mergeCell ref="M34:M48"/>
    <mergeCell ref="M19:M33"/>
    <mergeCell ref="M2:M18"/>
    <mergeCell ref="M90:M101"/>
    <mergeCell ref="M77:M89"/>
    <mergeCell ref="M64:M76"/>
    <mergeCell ref="M49:M63"/>
    <mergeCell ref="A66:A72"/>
    <mergeCell ref="A59:A65"/>
    <mergeCell ref="A51:A58"/>
    <mergeCell ref="A42:A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FB84-A860-44C8-9D1A-A5176842A9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6B2F-1CEC-42D3-AC58-358E0185AC19}">
  <dimension ref="A1:H27"/>
  <sheetViews>
    <sheetView topLeftCell="A22" workbookViewId="0">
      <selection activeCell="B29" sqref="B29"/>
    </sheetView>
  </sheetViews>
  <sheetFormatPr defaultRowHeight="15" x14ac:dyDescent="0.25"/>
  <sheetData>
    <row r="1" spans="2:8" x14ac:dyDescent="0.25">
      <c r="B1" s="15" t="s">
        <v>5</v>
      </c>
      <c r="C1" s="15" t="s">
        <v>6</v>
      </c>
      <c r="D1" s="15" t="s">
        <v>8</v>
      </c>
    </row>
    <row r="2" spans="2:8" x14ac:dyDescent="0.25">
      <c r="B2">
        <v>153.01</v>
      </c>
      <c r="C2">
        <v>196.69</v>
      </c>
      <c r="D2">
        <v>220.21</v>
      </c>
    </row>
    <row r="3" spans="2:8" x14ac:dyDescent="0.25">
      <c r="B3">
        <v>129.63</v>
      </c>
      <c r="C3">
        <v>193.16</v>
      </c>
      <c r="D3">
        <v>200.28</v>
      </c>
    </row>
    <row r="4" spans="2:8" x14ac:dyDescent="0.25">
      <c r="B4">
        <v>140.11000000000001</v>
      </c>
      <c r="C4">
        <v>214.75</v>
      </c>
      <c r="D4">
        <v>214.75</v>
      </c>
      <c r="G4">
        <v>138.97999999999999</v>
      </c>
      <c r="H4">
        <v>94.16</v>
      </c>
    </row>
    <row r="5" spans="2:8" x14ac:dyDescent="0.25">
      <c r="B5">
        <v>143.29</v>
      </c>
      <c r="C5">
        <v>183.55</v>
      </c>
      <c r="D5">
        <v>307.26</v>
      </c>
      <c r="G5">
        <f>+G4+H4</f>
        <v>233.14</v>
      </c>
    </row>
    <row r="6" spans="2:8" x14ac:dyDescent="0.25">
      <c r="B6">
        <v>127</v>
      </c>
      <c r="C6">
        <v>191.39</v>
      </c>
      <c r="D6">
        <v>217.44</v>
      </c>
    </row>
    <row r="7" spans="2:8" x14ac:dyDescent="0.25">
      <c r="B7">
        <v>130.04</v>
      </c>
      <c r="C7">
        <v>184.12</v>
      </c>
      <c r="D7">
        <v>226.67</v>
      </c>
    </row>
    <row r="8" spans="2:8" x14ac:dyDescent="0.25">
      <c r="B8">
        <v>142.05000000000001</v>
      </c>
      <c r="C8">
        <v>197.28</v>
      </c>
      <c r="D8">
        <v>299.31</v>
      </c>
    </row>
    <row r="9" spans="2:8" x14ac:dyDescent="0.25">
      <c r="B9">
        <v>166.84</v>
      </c>
      <c r="C9">
        <v>194.54</v>
      </c>
      <c r="D9">
        <v>267.57</v>
      </c>
    </row>
    <row r="10" spans="2:8" x14ac:dyDescent="0.25">
      <c r="B10">
        <v>135.28</v>
      </c>
      <c r="C10">
        <v>197.2</v>
      </c>
      <c r="D10">
        <v>218.3</v>
      </c>
    </row>
    <row r="11" spans="2:8" x14ac:dyDescent="0.25">
      <c r="B11">
        <v>142.11000000000001</v>
      </c>
      <c r="C11">
        <v>187.68</v>
      </c>
      <c r="D11">
        <v>222.2</v>
      </c>
    </row>
    <row r="12" spans="2:8" x14ac:dyDescent="0.25">
      <c r="B12">
        <v>128.86000000000001</v>
      </c>
      <c r="C12">
        <v>194.02</v>
      </c>
      <c r="D12">
        <v>230.49</v>
      </c>
    </row>
    <row r="13" spans="2:8" x14ac:dyDescent="0.25">
      <c r="B13">
        <v>132.97999999999999</v>
      </c>
      <c r="C13">
        <v>196.39</v>
      </c>
      <c r="D13">
        <v>237.31</v>
      </c>
    </row>
    <row r="14" spans="2:8" x14ac:dyDescent="0.25">
      <c r="B14">
        <v>132.02000000000001</v>
      </c>
      <c r="C14">
        <v>192.3</v>
      </c>
      <c r="D14">
        <v>248.68</v>
      </c>
    </row>
    <row r="15" spans="2:8" x14ac:dyDescent="0.25">
      <c r="B15">
        <v>140.5</v>
      </c>
      <c r="C15">
        <v>195.01</v>
      </c>
      <c r="D15">
        <v>223.2</v>
      </c>
    </row>
    <row r="16" spans="2:8" x14ac:dyDescent="0.25">
      <c r="B16">
        <v>138.22999999999999</v>
      </c>
      <c r="C16">
        <v>189.23</v>
      </c>
      <c r="D16">
        <v>243.32</v>
      </c>
    </row>
    <row r="17" spans="1:4" x14ac:dyDescent="0.25">
      <c r="B17">
        <v>126.99</v>
      </c>
      <c r="C17">
        <v>191.56</v>
      </c>
      <c r="D17">
        <v>246.02</v>
      </c>
    </row>
    <row r="18" spans="1:4" x14ac:dyDescent="0.25">
      <c r="B18">
        <v>140.22999999999999</v>
      </c>
      <c r="C18">
        <v>194.02</v>
      </c>
      <c r="D18">
        <v>255.1</v>
      </c>
    </row>
    <row r="19" spans="1:4" x14ac:dyDescent="0.25">
      <c r="B19">
        <v>135.36000000000001</v>
      </c>
      <c r="C19">
        <v>208.83</v>
      </c>
      <c r="D19">
        <v>288.31</v>
      </c>
    </row>
    <row r="20" spans="1:4" x14ac:dyDescent="0.25">
      <c r="B20">
        <v>128.72</v>
      </c>
      <c r="C20">
        <v>191.1</v>
      </c>
      <c r="D20">
        <v>248.42</v>
      </c>
    </row>
    <row r="21" spans="1:4" x14ac:dyDescent="0.25">
      <c r="B21">
        <v>122.18</v>
      </c>
      <c r="C21">
        <v>170.65</v>
      </c>
      <c r="D21">
        <v>262.23</v>
      </c>
    </row>
    <row r="22" spans="1:4" x14ac:dyDescent="0.25">
      <c r="B22">
        <v>123.69</v>
      </c>
      <c r="C22">
        <v>192.11</v>
      </c>
      <c r="D22">
        <v>220.02</v>
      </c>
    </row>
    <row r="23" spans="1:4" x14ac:dyDescent="0.25">
      <c r="B23">
        <v>127.03</v>
      </c>
      <c r="C23">
        <v>180.3</v>
      </c>
      <c r="D23">
        <v>212.47</v>
      </c>
    </row>
    <row r="24" spans="1:4" x14ac:dyDescent="0.25">
      <c r="B24">
        <v>126.11</v>
      </c>
      <c r="C24">
        <v>191.2</v>
      </c>
      <c r="D24">
        <v>228.51</v>
      </c>
    </row>
    <row r="25" spans="1:4" x14ac:dyDescent="0.25">
      <c r="B25">
        <v>144.03</v>
      </c>
      <c r="C25">
        <v>193.15</v>
      </c>
      <c r="D25">
        <v>228.61</v>
      </c>
    </row>
    <row r="26" spans="1:4" x14ac:dyDescent="0.25">
      <c r="B26">
        <v>145.49</v>
      </c>
      <c r="C26">
        <v>190.1</v>
      </c>
      <c r="D26">
        <v>233.14</v>
      </c>
    </row>
    <row r="27" spans="1:4" x14ac:dyDescent="0.25">
      <c r="A27" t="s">
        <v>7</v>
      </c>
      <c r="B27">
        <f>AVERAGE(B2:B26)</f>
        <v>136.07119999999998</v>
      </c>
      <c r="C27">
        <f>AVERAGE(C2:C26)</f>
        <v>192.41319999999999</v>
      </c>
      <c r="D27">
        <f>AVERAGE(D2:D26)</f>
        <v>239.99280000000002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5A03059C35D41871D8D9144416507" ma:contentTypeVersion="9" ma:contentTypeDescription="Create a new document." ma:contentTypeScope="" ma:versionID="6c5678be7b58c029d95417b560d0e9e4">
  <xsd:schema xmlns:xsd="http://www.w3.org/2001/XMLSchema" xmlns:xs="http://www.w3.org/2001/XMLSchema" xmlns:p="http://schemas.microsoft.com/office/2006/metadata/properties" xmlns:ns3="74b4f87f-bd6e-4f14-b931-281ed1042aa9" xmlns:ns4="9fe04e42-97ac-44dc-b2fd-c522c32330bb" targetNamespace="http://schemas.microsoft.com/office/2006/metadata/properties" ma:root="true" ma:fieldsID="1f4679fe5052dba627ebf81f1455b196" ns3:_="" ns4:_="">
    <xsd:import namespace="74b4f87f-bd6e-4f14-b931-281ed1042aa9"/>
    <xsd:import namespace="9fe04e42-97ac-44dc-b2fd-c522c3233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b4f87f-bd6e-4f14-b931-281ed1042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04e42-97ac-44dc-b2fd-c522c3233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43A1F-B398-4816-B41C-D856ABF6F3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534583-D90B-4AAE-B1D8-CBA2E8E6F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0B55F2-3733-456D-B665-00308EFDB2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b4f87f-bd6e-4f14-b931-281ed1042aa9"/>
    <ds:schemaRef ds:uri="9fe04e42-97ac-44dc-b2fd-c522c3233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pick data </vt:lpstr>
      <vt:lpstr>Sheet1</vt:lpstr>
      <vt:lpstr>avg;grams25 apples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Elvia Munoz</dc:creator>
  <cp:lastModifiedBy>Jostan Brown</cp:lastModifiedBy>
  <dcterms:created xsi:type="dcterms:W3CDTF">2020-10-06T20:18:56Z</dcterms:created>
  <dcterms:modified xsi:type="dcterms:W3CDTF">2022-02-11T00:15:09Z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0x0101005945A03059C35D41871D8D9144416507</vt:lpwstr>
  </property>
</Properties>
</file>