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27"/>
  <workbookPr/>
  <mc:AlternateContent xmlns:mc="http://schemas.openxmlformats.org/markup-compatibility/2006">
    <mc:Choice Requires="x15">
      <x15ac:absPath xmlns:x15ac="http://schemas.microsoft.com/office/spreadsheetml/2010/11/ac" url="https://unmsmmail-my.sharepoint.com/personal/jean_lavaud_unmsm_edu_pe/Documents/"/>
    </mc:Choice>
  </mc:AlternateContent>
  <xr:revisionPtr revIDLastSave="0" documentId="8_{BB98FE95-5F21-47A5-8A4C-1CAC911CD05C}" xr6:coauthVersionLast="47" xr6:coauthVersionMax="47" xr10:uidLastSave="{00000000-0000-0000-0000-000000000000}"/>
  <bookViews>
    <workbookView xWindow="20370" yWindow="-120" windowWidth="15600" windowHeight="11160" firstSheet="1" activeTab="1" xr2:uid="{C03269C8-E25A-4799-BEF4-13BFBA19D28C}"/>
    <workbookView minimized="1" xWindow="4755" yWindow="4080" windowWidth="11520" windowHeight="7875" firstSheet="1" activeTab="1" xr2:uid="{B8FCE5C9-D524-4949-B147-C1C52C4D1401}"/>
  </bookViews>
  <sheets>
    <sheet name="Solicitudes de cambio" sheetId="2" r:id="rId1"/>
    <sheet name="Lista de Solicitudes de Cambio" sheetId="1" r:id="rId2"/>
    <sheet name="Estados" sheetId="3" r:id="rId3"/>
    <sheet name="Reportes" sheetId="4" r:id="rId4"/>
    <sheet name="CCC" sheetId="5" r:id="rId5"/>
    <sheet name="TRABAJADORES" sheetId="6" r:id="rId6"/>
  </sheets>
  <definedNames>
    <definedName name="_xlnm._FilterDatabase" localSheetId="1" hidden="1">'Lista de Solicitudes de Cambio'!$A$5:$U$5</definedName>
  </definedName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6" i="1" l="1"/>
  <c r="K16" i="1"/>
  <c r="L16" i="1" s="1"/>
  <c r="M16" i="1" s="1"/>
  <c r="L20" i="1"/>
  <c r="G20" i="1"/>
  <c r="L22" i="1"/>
  <c r="K22" i="1"/>
  <c r="G22" i="1"/>
  <c r="M20" i="1"/>
  <c r="G21" i="1"/>
  <c r="G6" i="1"/>
  <c r="H19" i="1"/>
  <c r="G19" i="1"/>
  <c r="K9" i="1"/>
  <c r="M8" i="1"/>
  <c r="O8" i="1" s="1"/>
  <c r="Q8" i="1" s="1"/>
  <c r="R8" i="1" s="1"/>
  <c r="S8" i="1" s="1"/>
  <c r="T8" i="1" s="1"/>
  <c r="K8" i="1"/>
  <c r="H8" i="1"/>
  <c r="L17" i="1"/>
  <c r="K17" i="1" s="1"/>
  <c r="M17" i="1"/>
  <c r="O17" i="1"/>
  <c r="Q17" i="1"/>
  <c r="R17" i="1"/>
  <c r="L12" i="1"/>
  <c r="K12" i="1" s="1"/>
  <c r="M12" i="1"/>
  <c r="O12" i="1"/>
  <c r="Q12" i="1"/>
  <c r="R12" i="1"/>
  <c r="L11" i="1"/>
  <c r="M11" i="1" s="1"/>
  <c r="L21" i="1"/>
  <c r="K21" i="1" s="1"/>
  <c r="M21" i="1"/>
  <c r="O21" i="1" s="1"/>
  <c r="L18" i="1"/>
  <c r="K18" i="1" s="1"/>
  <c r="M18" i="1"/>
  <c r="O18" i="1"/>
  <c r="Q18" i="1"/>
  <c r="R18" i="1"/>
  <c r="L15" i="1"/>
  <c r="K15" i="1" s="1"/>
  <c r="M15" i="1"/>
  <c r="O15" i="1"/>
  <c r="Q15" i="1"/>
  <c r="R15" i="1"/>
  <c r="S15" i="1"/>
  <c r="S18" i="1"/>
  <c r="G7" i="1"/>
  <c r="I7" i="1"/>
  <c r="I6" i="1"/>
  <c r="H7" i="1"/>
  <c r="G8" i="1"/>
  <c r="H9" i="1"/>
  <c r="G10" i="1"/>
  <c r="H10" i="1"/>
  <c r="H11" i="1"/>
  <c r="H12" i="1"/>
  <c r="G13" i="1"/>
  <c r="H13" i="1"/>
  <c r="H14" i="1"/>
  <c r="H15" i="1"/>
  <c r="G16" i="1"/>
  <c r="H16" i="1"/>
  <c r="H17" i="1"/>
  <c r="H18" i="1"/>
  <c r="H20" i="1"/>
  <c r="H21" i="1"/>
  <c r="H22" i="1"/>
  <c r="H6" i="1"/>
  <c r="G9" i="1"/>
  <c r="G11" i="1"/>
  <c r="G12" i="1"/>
  <c r="G14" i="1"/>
  <c r="G15" i="1"/>
  <c r="G17" i="1"/>
  <c r="G18" i="1"/>
  <c r="L7" i="1"/>
  <c r="K7" i="1" s="1"/>
  <c r="M7" i="1"/>
  <c r="P7" i="1"/>
  <c r="M22" i="1" l="1"/>
  <c r="O22" i="1" s="1"/>
</calcChain>
</file>

<file path=xl/sharedStrings.xml><?xml version="1.0" encoding="utf-8"?>
<sst xmlns="http://schemas.openxmlformats.org/spreadsheetml/2006/main" count="356" uniqueCount="174">
  <si>
    <t>CARBAJAL</t>
  </si>
  <si>
    <t>Campo</t>
  </si>
  <si>
    <t>Descripción</t>
  </si>
  <si>
    <t>ID</t>
  </si>
  <si>
    <t>SC001</t>
  </si>
  <si>
    <t>Fecha</t>
  </si>
  <si>
    <t>Stakeholder (Fuente)</t>
  </si>
  <si>
    <t>Bibliotecóloga (Miriam Espinoza)</t>
  </si>
  <si>
    <t>Dueño del proceso (Autor)</t>
  </si>
  <si>
    <t>Jefa de Biblioteca (Zulema Aguirre)</t>
  </si>
  <si>
    <t>Descripción del cambio</t>
  </si>
  <si>
    <t>Se solicita agregar el atributo “Descripción” en la base de datos de los libros, con el motivo de que lo estudiantes puedan tener una referencia del libro a solicitar, este modificación sería para el ítem de la codificación del requisito #1, el tiempo estimado para este cambio sería hasta que termine el hito 2.</t>
  </si>
  <si>
    <t xml:space="preserve">Justificación </t>
  </si>
  <si>
    <t>El estudiante pueda tener una mejor referencia del libro a solicitar, con el fin de no solicitar un libro en vano, al no conocer el contenido del libro.</t>
  </si>
  <si>
    <t>LAVAUD</t>
  </si>
  <si>
    <t>SC002</t>
  </si>
  <si>
    <t>23/05/2024</t>
  </si>
  <si>
    <t>Encargado del Área de Soporte (Gabriel Sotomayor)</t>
  </si>
  <si>
    <t>Jefe del Departamento de Tecnología de la Información (Christian Suarez)</t>
  </si>
  <si>
    <t>Se solicita la implementación de tutoriales interactivos en las distintas partes del sistema, para ayudar a capacitar a los usuarios nuevos.</t>
  </si>
  <si>
    <t>La falta de guías y tutoriales claros puede causar confusión entre los usuarios nuevos, especialmente durante el periodo de clases. Esto puede resultar en un aumento de solicitudes de apoyo al área de soporte. Por lo tanto, implementar tutoriales interactivos reducirá estas solicitudes y mejorará la experiencia de uso para profesores y alumnos.</t>
  </si>
  <si>
    <t>BRAULIO</t>
  </si>
  <si>
    <t>SC003</t>
  </si>
  <si>
    <t>Asistente de biblioteca (Maria Panchita)</t>
  </si>
  <si>
    <t xml:space="preserve">Se podría añadir funciones en la gestión de pupitres, como por ejemplo, identificar si el alumno porta una laptop, o libros de su propiedad. 
Se modificarían los siguientes ítems:
-Requisitos no funcionales
-Especificación de cada caso de uso
-Diseño web
-Estilos del diseño web
-Parte principal del backend del proyecto (main)
El cambio no debería tardar menos de 2 días.
</t>
  </si>
  <si>
    <t>Este cambio se realizaría principalmente para que los estudiantes puedan realizar la reserva de pupitres de mejor forma, acorde a sus necesidades. La petición se origina debido a observación del constante cambio que se origina por parte de los estudiantes con laptops mayoritariamente hacia los lugares que presentan enchufes, desplazando a otros estudiantes que se encuentren cerca del lugar a veces.</t>
  </si>
  <si>
    <t>LESLIE</t>
  </si>
  <si>
    <t>SC004</t>
  </si>
  <si>
    <t xml:space="preserve">Bibliotecóloga (Miriam Espinoza) </t>
  </si>
  <si>
    <t>Jefa de biblioteca (Zulema Aguirre)</t>
  </si>
  <si>
    <t>Añadir una sección de "Novedades" en la página principal del sistema para destacar los libros y materiales recientemente adquiridos.</t>
  </si>
  <si>
    <t>Esta modificación mantendrá a los usuarios informados sobre las últimas adquisiciones, fomentando el interés en nuevos recursos.</t>
  </si>
  <si>
    <t>DENILSON</t>
  </si>
  <si>
    <t>SC005</t>
  </si>
  <si>
    <t>Gustavo Arredondo Castillo (Profesor)</t>
  </si>
  <si>
    <t>Incorporación de un sistema de notificaciones automáticas para recordar a los usuarios sobre la fecha de devolución de los préstamos, mejorando la puntualidad y reduciendo las multas por retraso.</t>
  </si>
  <si>
    <t>La implementación de un sistema de notificaciones automáticas ayudará a mejorar la experiencia del usuario al recordarles las fechas de devolución de los préstamos de manera oportuna. Esto conducirá a una mayor puntualidad en la devolución de los materiales prestados y, por ende, a una reducción en las multas por retraso. Además, aumentará la satisfacción del usuario al proporcionar un servicio más conveniente y eficiente.</t>
  </si>
  <si>
    <t>CHOCHOCA</t>
  </si>
  <si>
    <t>SC006</t>
  </si>
  <si>
    <t>Bibliotecologa (Miriam Espinoza)(</t>
  </si>
  <si>
    <t>El cambio solicitado consiste en agregar el campo "fecha de registro" en la pantalla de ingreso de nuevos libros en el sistema</t>
  </si>
  <si>
    <t xml:space="preserve">El cambio solicitado se considera necesario para mejorar la gestion y control de los libros ingresados en el sistema. Al incluir la fecha de registro, se facilitaran el trabajo de auditoria y seguimiento de las nuevas adquisiciones, asegurando un mejor administracion de los recursos de la biblioteca </t>
  </si>
  <si>
    <t>ARROYO</t>
  </si>
  <si>
    <t>SC007</t>
  </si>
  <si>
    <t>Bibliotecóloga (Maria Elena Ruiz Rivera)</t>
  </si>
  <si>
    <t>Creación de una funcionalidad de importación masiva de registros bibliográficos.</t>
  </si>
  <si>
    <t>Esta funcionalidad facilitará la actualización del catálogo bibliográfico de manera más eficiente, permitiendo la carga masiva de nuevos registros y optimizando el tiempo de trabajo del bibliotecario.</t>
  </si>
  <si>
    <t>AYALA</t>
  </si>
  <si>
    <t>SC008</t>
  </si>
  <si>
    <t>Asistente de biblioteca</t>
  </si>
  <si>
    <t xml:space="preserve">Agregar un chatbot, con el fin de enseñar al usuario todas las funcionalidades que puede realizar el sistema, con el fin de instruirlo. El tiempo estimado para esta funcionalidad, sería cuando el sistema haya finalizado con todos los requisitos propuestos. </t>
  </si>
  <si>
    <t>Instruir y enseñar las funcionalidades del sistema al usuario.</t>
  </si>
  <si>
    <t>AÑADIR FECHA DE ETAPA DE EVALUACION (ESTADO EVALUACION SIN COMITÉ CCC)</t>
  </si>
  <si>
    <t>TODO CAMBIO CON FECHA DE CLASIFICACION, DEBE ESTAR COMO MINIMO EN ESTADO CLASIFICADO</t>
  </si>
  <si>
    <t>REORDENAR ALGUNA DE LAS COLUMNAS (CLASIFICACION, CCC, FECHA DE ETAPA DE EVAL)</t>
  </si>
  <si>
    <t xml:space="preserve">Stakeholder </t>
  </si>
  <si>
    <t xml:space="preserve">Dueño del proceso </t>
  </si>
  <si>
    <t xml:space="preserve">Estado </t>
  </si>
  <si>
    <t>Clasificación</t>
  </si>
  <si>
    <t xml:space="preserve">Fecha de Recibido </t>
  </si>
  <si>
    <t>Fecha de Observado</t>
  </si>
  <si>
    <t xml:space="preserve">Fecha de Clasificación </t>
  </si>
  <si>
    <t>ID CCC</t>
  </si>
  <si>
    <t>Fe. Evaluación</t>
  </si>
  <si>
    <t>Fe. Ini. Evaluacion</t>
  </si>
  <si>
    <t xml:space="preserve">Fe. Fin Evaluacion </t>
  </si>
  <si>
    <t>ID de Aprobación / Rechazo</t>
  </si>
  <si>
    <t xml:space="preserve">Fecha de Aprobación </t>
  </si>
  <si>
    <t>Fecha de Rechazo</t>
  </si>
  <si>
    <t>Fecha INI Planif</t>
  </si>
  <si>
    <t>Fecha FIN Planif</t>
  </si>
  <si>
    <t xml:space="preserve">Fecha de Implementación </t>
  </si>
  <si>
    <t>Fecha de Verificación</t>
  </si>
  <si>
    <t>Fecha de Cierre</t>
  </si>
  <si>
    <t>Clasificado</t>
  </si>
  <si>
    <t>Estandar</t>
  </si>
  <si>
    <t>Rechazado</t>
  </si>
  <si>
    <t>CCC01</t>
  </si>
  <si>
    <t>T001</t>
  </si>
  <si>
    <t>Verificado</t>
  </si>
  <si>
    <t>T002</t>
  </si>
  <si>
    <t>Implementado</t>
  </si>
  <si>
    <t>CCC02</t>
  </si>
  <si>
    <t>Cerrado</t>
  </si>
  <si>
    <t>---</t>
  </si>
  <si>
    <t>T005</t>
  </si>
  <si>
    <t>Bibliotecologa (Miriam Espinoza)</t>
  </si>
  <si>
    <t>En evaluacion</t>
  </si>
  <si>
    <t>Urgente</t>
  </si>
  <si>
    <t>Planificado</t>
  </si>
  <si>
    <t>Preaprobada</t>
  </si>
  <si>
    <t>T007</t>
  </si>
  <si>
    <t>SC009</t>
  </si>
  <si>
    <t>Usuario Final (Juan Perez)</t>
  </si>
  <si>
    <t>Gerente de IT (Ana Garcia)</t>
  </si>
  <si>
    <t xml:space="preserve">Recibido </t>
  </si>
  <si>
    <t>SC010</t>
  </si>
  <si>
    <t xml:space="preserve">Lucas Torres (Consultor Externo)
</t>
  </si>
  <si>
    <t xml:space="preserve">Verónica Álvarez (Directora de Proyectos)
</t>
  </si>
  <si>
    <t>CCC001</t>
  </si>
  <si>
    <t>SC011</t>
  </si>
  <si>
    <t xml:space="preserve">Rodrigo Mendoza (Gerente de Ventas)
</t>
  </si>
  <si>
    <t xml:space="preserve">Elena Castillo (Analista de Datos)
</t>
  </si>
  <si>
    <t>SC012</t>
  </si>
  <si>
    <t xml:space="preserve">Sofia Ramírez (Coordinadora de RH)
</t>
  </si>
  <si>
    <t xml:space="preserve">Javier Morales (Especialista de IT)
</t>
  </si>
  <si>
    <t>T008</t>
  </si>
  <si>
    <t>SC013</t>
  </si>
  <si>
    <t>SC014</t>
  </si>
  <si>
    <t xml:space="preserve">Fernando Martínez (Cliente)
</t>
  </si>
  <si>
    <t xml:space="preserve">Laura Fernández (Gerente de Proyectos)
</t>
  </si>
  <si>
    <t>SC015</t>
  </si>
  <si>
    <t xml:space="preserve">Paula González (Jefa de Marketing)
</t>
  </si>
  <si>
    <t xml:space="preserve">Marcos López (Desarrollador)
</t>
  </si>
  <si>
    <t>SC016</t>
  </si>
  <si>
    <t xml:space="preserve">Miguel Ramírez (Gerente de Operaciones)
</t>
  </si>
  <si>
    <t xml:space="preserve">Natalia Ruiz (Analista de Sistemas)
</t>
  </si>
  <si>
    <t>Aprobado</t>
  </si>
  <si>
    <t>CCC002</t>
  </si>
  <si>
    <t>SC017</t>
  </si>
  <si>
    <t xml:space="preserve">Ana Pérez (Directora Financiera)
</t>
  </si>
  <si>
    <t xml:space="preserve">Carlos Jiménez (Contador)
</t>
  </si>
  <si>
    <t>Estados</t>
  </si>
  <si>
    <t>Creado</t>
  </si>
  <si>
    <t>Solicitud de cambio Creado</t>
  </si>
  <si>
    <t xml:space="preserve">Solicitud de cambio Recibido </t>
  </si>
  <si>
    <t>Observado</t>
  </si>
  <si>
    <t>Solicitud de cambio Observado en la etapa 1</t>
  </si>
  <si>
    <t>Solicitud de cambio Clasificado</t>
  </si>
  <si>
    <t>Solicitud de cambio que paso a la etapa "Evaluado" por el CCC</t>
  </si>
  <si>
    <t>Solicitud de cambio Aprobado por el CCC</t>
  </si>
  <si>
    <t>Solicitud de cambio Rechazado por el CCC</t>
  </si>
  <si>
    <t>Solicitud de cambio Planificado por el área de desarrollo</t>
  </si>
  <si>
    <t>Solicitud de cambio Implementado en producción</t>
  </si>
  <si>
    <t>Solicitud de cambio Verificado por el stakeholder</t>
  </si>
  <si>
    <t>Solicitud de cambio Cerrado</t>
  </si>
  <si>
    <t>1. Lista de Solicitudes de Cambio "Rechazados" por el CCC</t>
  </si>
  <si>
    <t>Fecha de creacion</t>
  </si>
  <si>
    <t>FE. Evaluacion</t>
  </si>
  <si>
    <t>Fernando Martínez (Cliente)</t>
  </si>
  <si>
    <t>Laura Fernández (Gerente de Proyectos)</t>
  </si>
  <si>
    <t>Ana Pérez (Directora Financiera)</t>
  </si>
  <si>
    <t>Carlos Jiménez (Contador)</t>
  </si>
  <si>
    <t xml:space="preserve">2. Lista de Solicitudes de Cambio "Pendientes de evaluacion" por el CCC: </t>
  </si>
  <si>
    <t>Clasificacion</t>
  </si>
  <si>
    <t>Fe. Clasificacion</t>
  </si>
  <si>
    <t>Jefa de biblioteca
 (Zulema Aguirre)</t>
  </si>
  <si>
    <t>MIEMBRO</t>
  </si>
  <si>
    <t>ROL</t>
  </si>
  <si>
    <t>Josue Carbajal</t>
  </si>
  <si>
    <t>Project manager</t>
  </si>
  <si>
    <t>Sebastian Ayala</t>
  </si>
  <si>
    <t>Gestor de la configuración</t>
  </si>
  <si>
    <t>Jean Lavaud</t>
  </si>
  <si>
    <t>Control de cambios</t>
  </si>
  <si>
    <t>Braulio Saldaña</t>
  </si>
  <si>
    <t>Inspector del aseguramiento de la calidad</t>
  </si>
  <si>
    <t>Denilson Morales</t>
  </si>
  <si>
    <t>Comité de GCS</t>
  </si>
  <si>
    <t>Leslie Diaz</t>
  </si>
  <si>
    <t>Bruno Chochoca</t>
  </si>
  <si>
    <t>Yazid Arroyo</t>
  </si>
  <si>
    <t>TRABAJADOR</t>
  </si>
  <si>
    <t>Gabriel Sotomayor</t>
  </si>
  <si>
    <t>Maria Panchita</t>
  </si>
  <si>
    <t>T003</t>
  </si>
  <si>
    <t>Miriam Espinoza</t>
  </si>
  <si>
    <t>T004</t>
  </si>
  <si>
    <t>Juan Perez</t>
  </si>
  <si>
    <t xml:space="preserve">Lucas Torres </t>
  </si>
  <si>
    <t>T006</t>
  </si>
  <si>
    <t xml:space="preserve">Rodrigo Mendoza </t>
  </si>
  <si>
    <t xml:space="preserve">Sofia Ramírez </t>
  </si>
  <si>
    <t>Miguel Ramírez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</si>
</sst>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font>
      <sz val="11"/>
      <color theme="1"/>
      <name val="Aptos Narrow"/>
      <family val="2"/>
      <scheme val="minor"/>
    </font>
    <font>
      <b/>
      <sz val="18"/>
      <color rgb="FF000000"/>
      <name val="Perpetua"/>
      <family val="1"/>
    </font>
    <font>
      <sz val="18"/>
      <color rgb="FF000000"/>
      <name val="Perpetua"/>
      <family val="1"/>
    </font>
    <font>
      <b/>
      <sz val="16"/>
      <color rgb="FF000000"/>
      <name val="Perpetua"/>
      <family val="1"/>
    </font>
    <font>
      <sz val="16"/>
      <color rgb="FF000000"/>
      <name val="Perpetua"/>
      <family val="1"/>
    </font>
    <font>
      <b/>
      <sz val="16"/>
      <color theme="1"/>
      <name val="Aptos Narrow"/>
      <family val="2"/>
      <scheme val="minor"/>
    </font>
    <font>
      <sz val="16"/>
      <color theme="1"/>
      <name val="Aptos Narrow"/>
      <family val="2"/>
      <scheme val="minor"/>
    </font>
    <font>
      <sz val="8"/>
      <name val="Aptos Narrow"/>
      <family val="2"/>
      <scheme val="minor"/>
    </font>
    <font>
      <sz val="14"/>
      <color rgb="FF000000"/>
      <name val="Perpetua"/>
      <family val="1"/>
    </font>
    <font>
      <sz val="14"/>
      <color theme="1"/>
      <name val="Aptos Narrow"/>
      <family val="2"/>
      <scheme val="minor"/>
    </font>
    <font>
      <sz val="14"/>
      <color rgb="FF000000"/>
      <name val="Aptos Narrow"/>
      <charset val="1"/>
    </font>
    <font>
      <sz val="14"/>
      <color theme="1"/>
      <name val="Aptos Narrow"/>
      <scheme val="minor"/>
    </font>
  </fonts>
  <fills count="6">
    <fill>
      <patternFill patternType="none"/>
    </fill>
    <fill>
      <patternFill patternType="gray125"/>
    </fill>
    <fill>
      <patternFill patternType="solid">
        <fgColor rgb="FFE7E7E7"/>
        <bgColor indexed="64"/>
      </patternFill>
    </fill>
    <fill>
      <patternFill patternType="solid">
        <fgColor rgb="FFCBCBCB"/>
        <bgColor indexed="64"/>
      </patternFill>
    </fill>
    <fill>
      <patternFill patternType="solid">
        <fgColor theme="0"/>
        <bgColor indexed="64"/>
      </patternFill>
    </fill>
    <fill>
      <patternFill patternType="solid">
        <fgColor theme="0" tint="-0.249977111117893"/>
        <bgColor indexed="64"/>
      </patternFill>
    </fill>
  </fills>
  <borders count="8">
    <border>
      <left/>
      <right/>
      <top/>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1">
    <xf numFmtId="0" fontId="0" fillId="0" borderId="0"/>
  </cellStyleXfs>
  <cellXfs count="44">
    <xf numFmtId="0" fontId="0" fillId="0" borderId="0" xfId="0"/>
    <xf numFmtId="0" fontId="1" fillId="2" borderId="1" xfId="0" applyFont="1" applyFill="1" applyBorder="1" applyAlignment="1">
      <alignment horizontal="left" vertical="center" wrapText="1" readingOrder="1"/>
    </xf>
    <xf numFmtId="0" fontId="2" fillId="3" borderId="1" xfId="0" applyFont="1" applyFill="1" applyBorder="1" applyAlignment="1">
      <alignment horizontal="left" vertical="center" wrapText="1" readingOrder="1"/>
    </xf>
    <xf numFmtId="0" fontId="2" fillId="2" borderId="1" xfId="0" applyFont="1" applyFill="1" applyBorder="1" applyAlignment="1">
      <alignment horizontal="left" vertical="center" wrapText="1" readingOrder="1"/>
    </xf>
    <xf numFmtId="0" fontId="3" fillId="2" borderId="1" xfId="0" applyFont="1" applyFill="1" applyBorder="1" applyAlignment="1">
      <alignment horizontal="left" vertical="center" wrapText="1" readingOrder="1"/>
    </xf>
    <xf numFmtId="0" fontId="0" fillId="0" borderId="2" xfId="0" applyBorder="1"/>
    <xf numFmtId="0" fontId="6" fillId="0" borderId="0" xfId="0" applyFont="1"/>
    <xf numFmtId="0" fontId="4" fillId="4" borderId="1" xfId="0" applyFont="1" applyFill="1" applyBorder="1" applyAlignment="1">
      <alignment horizontal="left" vertical="center" wrapText="1" readingOrder="1"/>
    </xf>
    <xf numFmtId="0" fontId="4" fillId="2" borderId="2" xfId="0" applyFont="1" applyFill="1" applyBorder="1" applyAlignment="1">
      <alignment horizontal="left" vertical="center" wrapText="1" readingOrder="1"/>
    </xf>
    <xf numFmtId="0" fontId="8" fillId="2" borderId="2" xfId="0" applyFont="1" applyFill="1" applyBorder="1" applyAlignment="1">
      <alignment horizontal="center" vertical="center" wrapText="1" readingOrder="1"/>
    </xf>
    <xf numFmtId="0" fontId="9" fillId="0" borderId="0" xfId="0" applyFont="1" applyAlignment="1">
      <alignment horizontal="center" wrapText="1"/>
    </xf>
    <xf numFmtId="14" fontId="2" fillId="2" borderId="1" xfId="0" applyNumberFormat="1" applyFont="1" applyFill="1" applyBorder="1" applyAlignment="1">
      <alignment horizontal="left" vertical="center" wrapText="1" readingOrder="1"/>
    </xf>
    <xf numFmtId="49" fontId="2" fillId="3" borderId="1" xfId="0" applyNumberFormat="1" applyFont="1" applyFill="1" applyBorder="1" applyAlignment="1">
      <alignment horizontal="left" vertical="center" wrapText="1" readingOrder="1"/>
    </xf>
    <xf numFmtId="0" fontId="2" fillId="3" borderId="1" xfId="0" quotePrefix="1" applyFont="1" applyFill="1" applyBorder="1" applyAlignment="1">
      <alignment horizontal="left" vertical="center" wrapText="1" readingOrder="1"/>
    </xf>
    <xf numFmtId="49" fontId="9" fillId="0" borderId="2" xfId="0" applyNumberFormat="1" applyFont="1" applyBorder="1" applyAlignment="1">
      <alignment horizontal="center" vertical="center" wrapText="1"/>
    </xf>
    <xf numFmtId="164" fontId="9" fillId="0" borderId="2" xfId="0" applyNumberFormat="1" applyFont="1" applyBorder="1" applyAlignment="1">
      <alignment horizontal="center" vertical="center" wrapText="1"/>
    </xf>
    <xf numFmtId="0" fontId="9" fillId="0" borderId="2" xfId="0" applyFont="1" applyBorder="1" applyAlignment="1">
      <alignment horizontal="center" vertical="center" wrapText="1"/>
    </xf>
    <xf numFmtId="14" fontId="9" fillId="0" borderId="2" xfId="0" applyNumberFormat="1" applyFont="1" applyBorder="1" applyAlignment="1">
      <alignment horizontal="center" vertical="center" wrapText="1"/>
    </xf>
    <xf numFmtId="0" fontId="9" fillId="0" borderId="0" xfId="0" applyFont="1" applyAlignment="1">
      <alignment horizontal="center" vertical="center" wrapText="1"/>
    </xf>
    <xf numFmtId="0" fontId="9" fillId="5" borderId="2" xfId="0" applyFont="1" applyFill="1" applyBorder="1" applyAlignment="1">
      <alignment horizontal="center"/>
    </xf>
    <xf numFmtId="14" fontId="9" fillId="0" borderId="2" xfId="0" applyNumberFormat="1" applyFont="1" applyBorder="1" applyAlignment="1">
      <alignment vertical="center" wrapText="1"/>
    </xf>
    <xf numFmtId="49" fontId="9" fillId="0" borderId="3" xfId="0" applyNumberFormat="1" applyFont="1" applyBorder="1" applyAlignment="1">
      <alignment horizontal="center" vertical="center" wrapText="1"/>
    </xf>
    <xf numFmtId="0" fontId="9" fillId="0" borderId="4" xfId="0" applyFont="1" applyBorder="1" applyAlignment="1">
      <alignment horizontal="center" vertical="center" wrapText="1"/>
    </xf>
    <xf numFmtId="0" fontId="9" fillId="0" borderId="2" xfId="0" applyFont="1" applyBorder="1" applyAlignment="1">
      <alignment horizontal="center" vertical="center"/>
    </xf>
    <xf numFmtId="0" fontId="9" fillId="0" borderId="0" xfId="0" applyFont="1"/>
    <xf numFmtId="14" fontId="9" fillId="0" borderId="4" xfId="0" applyNumberFormat="1" applyFont="1" applyBorder="1" applyAlignment="1">
      <alignment horizontal="center" vertical="center" wrapText="1"/>
    </xf>
    <xf numFmtId="14" fontId="9" fillId="0" borderId="5" xfId="0" applyNumberFormat="1" applyFont="1" applyBorder="1" applyAlignment="1">
      <alignment horizontal="center" vertical="center" wrapText="1"/>
    </xf>
    <xf numFmtId="0" fontId="0" fillId="0" borderId="2" xfId="0" applyBorder="1" applyAlignment="1">
      <alignment horizontal="center" wrapText="1"/>
    </xf>
    <xf numFmtId="0" fontId="10" fillId="0" borderId="0" xfId="0" applyFont="1" applyAlignment="1">
      <alignment horizontal="center" vertical="center"/>
    </xf>
    <xf numFmtId="0" fontId="9" fillId="0" borderId="6" xfId="0" applyFont="1" applyBorder="1"/>
    <xf numFmtId="0" fontId="10" fillId="0" borderId="6" xfId="0" applyFont="1" applyBorder="1"/>
    <xf numFmtId="0" fontId="9" fillId="5" borderId="7" xfId="0" applyFont="1" applyFill="1" applyBorder="1"/>
    <xf numFmtId="49" fontId="9" fillId="0" borderId="0" xfId="0" applyNumberFormat="1" applyFont="1" applyAlignment="1">
      <alignment horizontal="center" vertical="center" wrapText="1"/>
    </xf>
    <xf numFmtId="14" fontId="10" fillId="0" borderId="0" xfId="0" applyNumberFormat="1" applyFont="1" applyAlignment="1">
      <alignment horizontal="center" vertical="center"/>
    </xf>
    <xf numFmtId="14" fontId="9" fillId="0" borderId="0" xfId="0" applyNumberFormat="1" applyFont="1" applyAlignment="1">
      <alignment horizontal="center" vertical="center" wrapText="1"/>
    </xf>
    <xf numFmtId="0" fontId="9" fillId="0" borderId="2" xfId="0" applyFont="1" applyBorder="1"/>
    <xf numFmtId="0" fontId="11" fillId="0" borderId="0" xfId="0" applyFont="1" applyAlignment="1">
      <alignment horizontal="center" vertical="center"/>
    </xf>
    <xf numFmtId="14" fontId="11" fillId="0" borderId="2" xfId="0" applyNumberFormat="1" applyFont="1" applyBorder="1" applyAlignment="1">
      <alignment horizontal="center" vertical="center" wrapText="1"/>
    </xf>
    <xf numFmtId="14" fontId="11" fillId="0" borderId="0" xfId="0" applyNumberFormat="1" applyFont="1" applyAlignment="1">
      <alignment horizontal="center" vertical="center"/>
    </xf>
    <xf numFmtId="49" fontId="11" fillId="0" borderId="2" xfId="0" applyNumberFormat="1" applyFont="1" applyBorder="1" applyAlignment="1">
      <alignment horizontal="center" vertical="center" wrapText="1"/>
    </xf>
    <xf numFmtId="0" fontId="11" fillId="0" borderId="2" xfId="0" applyFont="1" applyBorder="1" applyAlignment="1">
      <alignment horizontal="center" vertical="center"/>
    </xf>
    <xf numFmtId="0" fontId="11" fillId="0" borderId="2" xfId="0" applyFont="1" applyBorder="1" applyAlignment="1">
      <alignment horizontal="center" vertical="center" wrapText="1"/>
    </xf>
    <xf numFmtId="0" fontId="11" fillId="0" borderId="0" xfId="0" applyFont="1" applyAlignment="1">
      <alignment horizontal="center" vertical="center" wrapText="1"/>
    </xf>
    <xf numFmtId="0" fontId="5"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133350</xdr:colOff>
      <xdr:row>26</xdr:row>
      <xdr:rowOff>90624</xdr:rowOff>
    </xdr:from>
    <xdr:to>
      <xdr:col>21</xdr:col>
      <xdr:colOff>362939</xdr:colOff>
      <xdr:row>49</xdr:row>
      <xdr:rowOff>24551</xdr:rowOff>
    </xdr:to>
    <xdr:pic>
      <xdr:nvPicPr>
        <xdr:cNvPr id="2" name="Imagen 1">
          <a:extLst>
            <a:ext uri="{FF2B5EF4-FFF2-40B4-BE49-F238E27FC236}">
              <a16:creationId xmlns:a16="http://schemas.microsoft.com/office/drawing/2014/main" id="{7A8C4327-6EFB-537C-5EBA-4D417A3479CE}"/>
            </a:ext>
          </a:extLst>
        </xdr:cNvPr>
        <xdr:cNvPicPr>
          <a:picLocks noChangeAspect="1"/>
        </xdr:cNvPicPr>
      </xdr:nvPicPr>
      <xdr:blipFill>
        <a:blip xmlns:r="http://schemas.openxmlformats.org/officeDocument/2006/relationships" r:embed="rId1"/>
        <a:stretch>
          <a:fillRect/>
        </a:stretch>
      </xdr:blipFill>
      <xdr:spPr>
        <a:xfrm>
          <a:off x="13058775" y="7024824"/>
          <a:ext cx="7087589" cy="4315427"/>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60BE3-CC7C-4C60-8833-E687CBC49B61}">
  <dimension ref="B3:C74"/>
  <sheetViews>
    <sheetView topLeftCell="A48" workbookViewId="0">
      <selection activeCell="C54" sqref="C54"/>
    </sheetView>
    <sheetView topLeftCell="A9" workbookViewId="1"/>
  </sheetViews>
  <sheetFormatPr defaultColWidth="11.42578125" defaultRowHeight="15"/>
  <cols>
    <col min="2" max="2" width="25.85546875" customWidth="1"/>
    <col min="3" max="3" width="75.85546875" customWidth="1"/>
  </cols>
  <sheetData>
    <row r="3" spans="2:3" ht="15.75" thickBot="1"/>
    <row r="4" spans="2:3" ht="25.5" thickBot="1">
      <c r="B4" s="1" t="s">
        <v>0</v>
      </c>
    </row>
    <row r="5" spans="2:3" ht="25.5" thickBot="1">
      <c r="B5" s="1" t="s">
        <v>1</v>
      </c>
      <c r="C5" s="1" t="s">
        <v>2</v>
      </c>
    </row>
    <row r="6" spans="2:3" ht="25.5" thickBot="1">
      <c r="B6" s="2" t="s">
        <v>3</v>
      </c>
      <c r="C6" s="12" t="s">
        <v>4</v>
      </c>
    </row>
    <row r="7" spans="2:3" ht="25.5" thickBot="1">
      <c r="B7" s="3" t="s">
        <v>5</v>
      </c>
      <c r="C7" s="11">
        <v>45435</v>
      </c>
    </row>
    <row r="8" spans="2:3" ht="50.25" thickBot="1">
      <c r="B8" s="2" t="s">
        <v>6</v>
      </c>
      <c r="C8" s="2" t="s">
        <v>7</v>
      </c>
    </row>
    <row r="9" spans="2:3" ht="50.25" thickBot="1">
      <c r="B9" s="3" t="s">
        <v>8</v>
      </c>
      <c r="C9" s="3" t="s">
        <v>9</v>
      </c>
    </row>
    <row r="10" spans="2:3" ht="149.25" thickBot="1">
      <c r="B10" s="2" t="s">
        <v>10</v>
      </c>
      <c r="C10" s="2" t="s">
        <v>11</v>
      </c>
    </row>
    <row r="11" spans="2:3" ht="75" thickBot="1">
      <c r="B11" s="3" t="s">
        <v>12</v>
      </c>
      <c r="C11" s="3" t="s">
        <v>13</v>
      </c>
    </row>
    <row r="12" spans="2:3" ht="15.75" thickBot="1"/>
    <row r="13" spans="2:3" ht="25.5" thickBot="1">
      <c r="B13" s="1" t="s">
        <v>14</v>
      </c>
    </row>
    <row r="14" spans="2:3" ht="25.5" thickBot="1">
      <c r="B14" s="1" t="s">
        <v>1</v>
      </c>
      <c r="C14" s="1" t="s">
        <v>2</v>
      </c>
    </row>
    <row r="15" spans="2:3" ht="25.5" thickBot="1">
      <c r="B15" s="2" t="s">
        <v>3</v>
      </c>
      <c r="C15" s="12" t="s">
        <v>15</v>
      </c>
    </row>
    <row r="16" spans="2:3" ht="25.5" thickBot="1">
      <c r="B16" s="3" t="s">
        <v>5</v>
      </c>
      <c r="C16" s="3" t="s">
        <v>16</v>
      </c>
    </row>
    <row r="17" spans="2:3" ht="50.25" thickBot="1">
      <c r="B17" s="2" t="s">
        <v>6</v>
      </c>
      <c r="C17" s="2" t="s">
        <v>17</v>
      </c>
    </row>
    <row r="18" spans="2:3" ht="50.25" thickBot="1">
      <c r="B18" s="3" t="s">
        <v>8</v>
      </c>
      <c r="C18" s="3" t="s">
        <v>18</v>
      </c>
    </row>
    <row r="19" spans="2:3" ht="75" thickBot="1">
      <c r="B19" s="2" t="s">
        <v>10</v>
      </c>
      <c r="C19" s="2" t="s">
        <v>19</v>
      </c>
    </row>
    <row r="20" spans="2:3" ht="174" thickBot="1">
      <c r="B20" s="3" t="s">
        <v>12</v>
      </c>
      <c r="C20" s="3" t="s">
        <v>20</v>
      </c>
    </row>
    <row r="21" spans="2:3" ht="15.75" thickBot="1"/>
    <row r="22" spans="2:3" ht="25.5" thickBot="1">
      <c r="B22" s="1" t="s">
        <v>21</v>
      </c>
    </row>
    <row r="23" spans="2:3" ht="25.5" thickBot="1">
      <c r="B23" s="1" t="s">
        <v>1</v>
      </c>
      <c r="C23" s="1" t="s">
        <v>2</v>
      </c>
    </row>
    <row r="24" spans="2:3" ht="24.75">
      <c r="B24" s="2" t="s">
        <v>3</v>
      </c>
      <c r="C24" s="13" t="s">
        <v>22</v>
      </c>
    </row>
    <row r="25" spans="2:3" ht="24.75">
      <c r="B25" s="3" t="s">
        <v>5</v>
      </c>
      <c r="C25" s="11">
        <v>45435</v>
      </c>
    </row>
    <row r="26" spans="2:3" ht="49.5">
      <c r="B26" s="2" t="s">
        <v>6</v>
      </c>
      <c r="C26" s="2" t="s">
        <v>23</v>
      </c>
    </row>
    <row r="27" spans="2:3" ht="49.5">
      <c r="B27" s="3" t="s">
        <v>8</v>
      </c>
      <c r="C27" s="3" t="s">
        <v>9</v>
      </c>
    </row>
    <row r="28" spans="2:3" ht="272.25">
      <c r="B28" s="2" t="s">
        <v>10</v>
      </c>
      <c r="C28" s="2" t="s">
        <v>24</v>
      </c>
    </row>
    <row r="29" spans="2:3" ht="198.75" thickBot="1">
      <c r="B29" s="3" t="s">
        <v>12</v>
      </c>
      <c r="C29" s="3" t="s">
        <v>25</v>
      </c>
    </row>
    <row r="30" spans="2:3" ht="15.75" thickBot="1"/>
    <row r="31" spans="2:3" ht="25.5" thickBot="1">
      <c r="B31" s="1" t="s">
        <v>26</v>
      </c>
    </row>
    <row r="32" spans="2:3" ht="31.5" customHeight="1" thickBot="1">
      <c r="B32" s="1" t="s">
        <v>1</v>
      </c>
      <c r="C32" s="1" t="s">
        <v>2</v>
      </c>
    </row>
    <row r="33" spans="2:3" ht="31.5" customHeight="1" thickBot="1">
      <c r="B33" s="2" t="s">
        <v>3</v>
      </c>
      <c r="C33" s="12" t="s">
        <v>27</v>
      </c>
    </row>
    <row r="34" spans="2:3" ht="33" customHeight="1" thickBot="1">
      <c r="B34" s="3" t="s">
        <v>5</v>
      </c>
      <c r="C34" s="11">
        <v>45435</v>
      </c>
    </row>
    <row r="35" spans="2:3" ht="51" customHeight="1" thickBot="1">
      <c r="B35" s="2" t="s">
        <v>6</v>
      </c>
      <c r="C35" s="2" t="s">
        <v>28</v>
      </c>
    </row>
    <row r="36" spans="2:3" ht="51.75" customHeight="1" thickBot="1">
      <c r="B36" s="3" t="s">
        <v>8</v>
      </c>
      <c r="C36" s="3" t="s">
        <v>29</v>
      </c>
    </row>
    <row r="37" spans="2:3" ht="86.25" customHeight="1" thickBot="1">
      <c r="B37" s="2" t="s">
        <v>10</v>
      </c>
      <c r="C37" s="2" t="s">
        <v>30</v>
      </c>
    </row>
    <row r="38" spans="2:3" ht="90" customHeight="1" thickBot="1">
      <c r="B38" s="3" t="s">
        <v>12</v>
      </c>
      <c r="C38" s="3" t="s">
        <v>31</v>
      </c>
    </row>
    <row r="39" spans="2:3" ht="23.25" customHeight="1" thickBot="1"/>
    <row r="40" spans="2:3" ht="25.5" thickBot="1">
      <c r="B40" s="1" t="s">
        <v>32</v>
      </c>
    </row>
    <row r="41" spans="2:3" ht="25.5" thickBot="1">
      <c r="B41" s="1" t="s">
        <v>1</v>
      </c>
      <c r="C41" s="1" t="s">
        <v>2</v>
      </c>
    </row>
    <row r="42" spans="2:3" ht="24.75">
      <c r="B42" s="2" t="s">
        <v>3</v>
      </c>
      <c r="C42" s="2" t="s">
        <v>33</v>
      </c>
    </row>
    <row r="43" spans="2:3" ht="24.75">
      <c r="B43" s="3" t="s">
        <v>5</v>
      </c>
      <c r="C43" s="11">
        <v>45435</v>
      </c>
    </row>
    <row r="44" spans="2:3" ht="50.25" thickBot="1">
      <c r="B44" s="2" t="s">
        <v>6</v>
      </c>
      <c r="C44" s="2" t="s">
        <v>34</v>
      </c>
    </row>
    <row r="45" spans="2:3" ht="50.25" thickBot="1">
      <c r="B45" s="3" t="s">
        <v>8</v>
      </c>
      <c r="C45" s="3" t="s">
        <v>9</v>
      </c>
    </row>
    <row r="46" spans="2:3" ht="99">
      <c r="B46" s="2" t="s">
        <v>10</v>
      </c>
      <c r="C46" s="2" t="s">
        <v>35</v>
      </c>
    </row>
    <row r="47" spans="2:3" ht="198.75" thickBot="1">
      <c r="B47" s="3" t="s">
        <v>12</v>
      </c>
      <c r="C47" s="3" t="s">
        <v>36</v>
      </c>
    </row>
    <row r="48" spans="2:3" ht="15.75" thickBot="1"/>
    <row r="49" spans="2:3" ht="25.5" thickBot="1">
      <c r="B49" s="1" t="s">
        <v>37</v>
      </c>
    </row>
    <row r="50" spans="2:3" ht="25.5" thickBot="1">
      <c r="B50" s="1" t="s">
        <v>1</v>
      </c>
      <c r="C50" s="1" t="s">
        <v>2</v>
      </c>
    </row>
    <row r="51" spans="2:3" ht="24.75">
      <c r="B51" s="2" t="s">
        <v>3</v>
      </c>
      <c r="C51" s="2" t="s">
        <v>38</v>
      </c>
    </row>
    <row r="52" spans="2:3" ht="24.75">
      <c r="B52" s="3" t="s">
        <v>5</v>
      </c>
      <c r="C52" s="11">
        <v>45435</v>
      </c>
    </row>
    <row r="53" spans="2:3" ht="49.5">
      <c r="B53" s="2" t="s">
        <v>6</v>
      </c>
      <c r="C53" s="2" t="s">
        <v>39</v>
      </c>
    </row>
    <row r="54" spans="2:3" ht="49.5">
      <c r="B54" s="3" t="s">
        <v>8</v>
      </c>
      <c r="C54" s="3" t="s">
        <v>29</v>
      </c>
    </row>
    <row r="55" spans="2:3" ht="74.25">
      <c r="B55" s="2" t="s">
        <v>10</v>
      </c>
      <c r="C55" s="2" t="s">
        <v>40</v>
      </c>
    </row>
    <row r="56" spans="2:3" ht="149.25" thickBot="1">
      <c r="B56" s="3" t="s">
        <v>12</v>
      </c>
      <c r="C56" s="3" t="s">
        <v>41</v>
      </c>
    </row>
    <row r="57" spans="2:3" ht="15.75" thickBot="1"/>
    <row r="58" spans="2:3" ht="25.5" thickBot="1">
      <c r="B58" s="1" t="s">
        <v>42</v>
      </c>
    </row>
    <row r="59" spans="2:3" ht="25.5" thickBot="1">
      <c r="B59" s="1" t="s">
        <v>1</v>
      </c>
      <c r="C59" s="1" t="s">
        <v>2</v>
      </c>
    </row>
    <row r="60" spans="2:3" ht="25.5" thickBot="1">
      <c r="B60" s="2" t="s">
        <v>3</v>
      </c>
      <c r="C60" s="2" t="s">
        <v>43</v>
      </c>
    </row>
    <row r="61" spans="2:3" ht="25.5" thickBot="1">
      <c r="B61" s="3" t="s">
        <v>5</v>
      </c>
      <c r="C61" s="11">
        <v>45435</v>
      </c>
    </row>
    <row r="62" spans="2:3" ht="50.25" thickBot="1">
      <c r="B62" s="2" t="s">
        <v>6</v>
      </c>
      <c r="C62" s="2" t="s">
        <v>44</v>
      </c>
    </row>
    <row r="63" spans="2:3" ht="49.5">
      <c r="B63" s="3" t="s">
        <v>8</v>
      </c>
      <c r="C63" s="3" t="s">
        <v>9</v>
      </c>
    </row>
    <row r="64" spans="2:3" ht="49.5">
      <c r="B64" s="2" t="s">
        <v>10</v>
      </c>
      <c r="C64" s="2" t="s">
        <v>45</v>
      </c>
    </row>
    <row r="65" spans="2:3" ht="99.75" thickBot="1">
      <c r="B65" s="3" t="s">
        <v>12</v>
      </c>
      <c r="C65" s="3" t="s">
        <v>46</v>
      </c>
    </row>
    <row r="66" spans="2:3" ht="15.75" thickBot="1"/>
    <row r="67" spans="2:3" ht="25.5" thickBot="1">
      <c r="B67" s="1" t="s">
        <v>47</v>
      </c>
    </row>
    <row r="68" spans="2:3" ht="25.5" thickBot="1">
      <c r="B68" s="1" t="s">
        <v>1</v>
      </c>
      <c r="C68" s="1" t="s">
        <v>2</v>
      </c>
    </row>
    <row r="69" spans="2:3" ht="24.75">
      <c r="B69" s="2" t="s">
        <v>3</v>
      </c>
      <c r="C69" s="12" t="s">
        <v>48</v>
      </c>
    </row>
    <row r="70" spans="2:3" ht="24.75">
      <c r="B70" s="3" t="s">
        <v>5</v>
      </c>
      <c r="C70" s="11">
        <v>45435</v>
      </c>
    </row>
    <row r="71" spans="2:3" ht="49.5">
      <c r="B71" s="2" t="s">
        <v>6</v>
      </c>
      <c r="C71" s="2" t="s">
        <v>49</v>
      </c>
    </row>
    <row r="72" spans="2:3" ht="49.5">
      <c r="B72" s="3" t="s">
        <v>8</v>
      </c>
      <c r="C72" s="3" t="s">
        <v>9</v>
      </c>
    </row>
    <row r="73" spans="2:3" ht="123.75">
      <c r="B73" s="2" t="s">
        <v>10</v>
      </c>
      <c r="C73" s="2" t="s">
        <v>50</v>
      </c>
    </row>
    <row r="74" spans="2:3" ht="49.5">
      <c r="B74" s="3" t="s">
        <v>12</v>
      </c>
      <c r="C74" s="3" t="s">
        <v>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594FA-53E3-42D5-B0BF-13800C7B0D02}">
  <dimension ref="A1:U22"/>
  <sheetViews>
    <sheetView tabSelected="1" workbookViewId="0">
      <selection activeCell="A4" sqref="A4"/>
    </sheetView>
    <sheetView tabSelected="1" workbookViewId="1">
      <selection activeCell="A14" sqref="A14:A22"/>
    </sheetView>
  </sheetViews>
  <sheetFormatPr defaultColWidth="11.42578125" defaultRowHeight="18.75"/>
  <cols>
    <col min="1" max="1" width="18.140625" style="10" customWidth="1"/>
    <col min="2" max="2" width="20.85546875" style="10" customWidth="1"/>
    <col min="3" max="3" width="30.5703125" style="10" customWidth="1"/>
    <col min="4" max="4" width="37.28515625" style="10" customWidth="1"/>
    <col min="5" max="5" width="21.7109375" style="10" customWidth="1"/>
    <col min="6" max="6" width="20.140625" style="10" customWidth="1"/>
    <col min="7" max="7" width="15.5703125" style="10" customWidth="1"/>
    <col min="8" max="8" width="24" style="10" customWidth="1"/>
    <col min="9" max="9" width="22.5703125" style="10" customWidth="1"/>
    <col min="10" max="11" width="19" style="10" customWidth="1"/>
    <col min="12" max="13" width="19.42578125" style="10" customWidth="1"/>
    <col min="14" max="14" width="25.5703125" style="10" customWidth="1"/>
    <col min="15" max="15" width="19.42578125" style="10" customWidth="1"/>
    <col min="16" max="16" width="19.85546875" style="10" customWidth="1"/>
    <col min="17" max="17" width="18.140625" style="10" customWidth="1"/>
    <col min="18" max="18" width="17.42578125" style="10" customWidth="1"/>
    <col min="19" max="19" width="22.5703125" style="10" customWidth="1"/>
    <col min="20" max="21" width="23.140625" style="10" customWidth="1"/>
    <col min="22" max="16384" width="11.42578125" style="10"/>
  </cols>
  <sheetData>
    <row r="1" spans="1:21">
      <c r="A1" s="24" t="s">
        <v>52</v>
      </c>
    </row>
    <row r="2" spans="1:21">
      <c r="A2" s="24" t="s">
        <v>53</v>
      </c>
    </row>
    <row r="3" spans="1:21">
      <c r="A3" s="24" t="s">
        <v>54</v>
      </c>
    </row>
    <row r="5" spans="1:21" ht="48.75" customHeight="1">
      <c r="A5" s="9" t="s">
        <v>3</v>
      </c>
      <c r="B5" s="9" t="s">
        <v>5</v>
      </c>
      <c r="C5" s="9" t="s">
        <v>55</v>
      </c>
      <c r="D5" s="9" t="s">
        <v>56</v>
      </c>
      <c r="E5" s="9" t="s">
        <v>57</v>
      </c>
      <c r="F5" s="9" t="s">
        <v>58</v>
      </c>
      <c r="G5" s="9" t="s">
        <v>59</v>
      </c>
      <c r="H5" s="9" t="s">
        <v>60</v>
      </c>
      <c r="I5" s="9" t="s">
        <v>61</v>
      </c>
      <c r="J5" s="9" t="s">
        <v>62</v>
      </c>
      <c r="K5" s="9" t="s">
        <v>63</v>
      </c>
      <c r="L5" s="9" t="s">
        <v>64</v>
      </c>
      <c r="M5" s="9" t="s">
        <v>65</v>
      </c>
      <c r="N5" s="9" t="s">
        <v>66</v>
      </c>
      <c r="O5" s="9" t="s">
        <v>67</v>
      </c>
      <c r="P5" s="9" t="s">
        <v>68</v>
      </c>
      <c r="Q5" s="9" t="s">
        <v>69</v>
      </c>
      <c r="R5" s="9" t="s">
        <v>70</v>
      </c>
      <c r="S5" s="9" t="s">
        <v>71</v>
      </c>
      <c r="T5" s="9" t="s">
        <v>72</v>
      </c>
      <c r="U5" s="9" t="s">
        <v>73</v>
      </c>
    </row>
    <row r="6" spans="1:21" s="18" customFormat="1" ht="60" customHeight="1">
      <c r="A6" s="14" t="s">
        <v>4</v>
      </c>
      <c r="B6" s="15">
        <v>45435</v>
      </c>
      <c r="C6" s="16" t="s">
        <v>7</v>
      </c>
      <c r="D6" s="16" t="s">
        <v>9</v>
      </c>
      <c r="E6" s="16" t="s">
        <v>74</v>
      </c>
      <c r="F6" s="14" t="s">
        <v>75</v>
      </c>
      <c r="G6" s="17">
        <f>B7+1</f>
        <v>45436</v>
      </c>
      <c r="H6" s="17" t="str">
        <f>IF(E6="Observado",G6+3,"---")</f>
        <v>---</v>
      </c>
      <c r="I6" s="17">
        <f>G6+3</f>
        <v>45439</v>
      </c>
      <c r="J6" s="14"/>
      <c r="K6" s="17"/>
      <c r="L6" s="17"/>
      <c r="M6" s="17"/>
      <c r="N6" s="14"/>
      <c r="O6" s="17"/>
      <c r="P6" s="17"/>
      <c r="Q6" s="17"/>
      <c r="R6" s="17"/>
      <c r="S6" s="17"/>
      <c r="T6" s="17"/>
      <c r="U6" s="17"/>
    </row>
    <row r="7" spans="1:21" s="18" customFormat="1" ht="60" customHeight="1">
      <c r="A7" s="14" t="s">
        <v>15</v>
      </c>
      <c r="B7" s="15">
        <v>45435</v>
      </c>
      <c r="C7" s="16" t="s">
        <v>17</v>
      </c>
      <c r="D7" s="16" t="s">
        <v>18</v>
      </c>
      <c r="E7" s="16" t="s">
        <v>76</v>
      </c>
      <c r="F7" s="14" t="s">
        <v>75</v>
      </c>
      <c r="G7" s="17">
        <f t="shared" ref="G7:G18" si="0">B8+1</f>
        <v>45436</v>
      </c>
      <c r="H7" s="17" t="str">
        <f t="shared" ref="H7:H22" si="1">IF(E7="Observado",G7+3,"---")</f>
        <v>---</v>
      </c>
      <c r="I7" s="17">
        <f>G7+3</f>
        <v>45439</v>
      </c>
      <c r="J7" s="14" t="s">
        <v>77</v>
      </c>
      <c r="K7" s="17">
        <f>L7-1</f>
        <v>45440</v>
      </c>
      <c r="L7" s="17">
        <f>I7+2</f>
        <v>45441</v>
      </c>
      <c r="M7" s="17">
        <f>L7+5</f>
        <v>45446</v>
      </c>
      <c r="N7" s="14" t="s">
        <v>78</v>
      </c>
      <c r="O7" s="17"/>
      <c r="P7" s="17">
        <f>M7+1</f>
        <v>45447</v>
      </c>
      <c r="Q7" s="17"/>
      <c r="R7" s="17"/>
      <c r="S7" s="17"/>
      <c r="T7" s="17"/>
      <c r="U7" s="17"/>
    </row>
    <row r="8" spans="1:21" s="18" customFormat="1" ht="60" customHeight="1">
      <c r="A8" s="14" t="s">
        <v>22</v>
      </c>
      <c r="B8" s="15">
        <v>45435</v>
      </c>
      <c r="C8" s="16" t="s">
        <v>23</v>
      </c>
      <c r="D8" s="16" t="s">
        <v>9</v>
      </c>
      <c r="E8" s="16" t="s">
        <v>79</v>
      </c>
      <c r="F8" s="14" t="s">
        <v>75</v>
      </c>
      <c r="G8" s="17">
        <f>B9+1</f>
        <v>45436</v>
      </c>
      <c r="H8" s="17" t="str">
        <f>IF(E8="Observado",G8+3,"---")</f>
        <v>---</v>
      </c>
      <c r="I8" s="17">
        <v>45469</v>
      </c>
      <c r="J8" s="14" t="s">
        <v>77</v>
      </c>
      <c r="K8" s="17">
        <f>L8-1</f>
        <v>45469</v>
      </c>
      <c r="L8" s="17">
        <v>45470</v>
      </c>
      <c r="M8" s="17">
        <f>L8+2</f>
        <v>45472</v>
      </c>
      <c r="N8" s="14" t="s">
        <v>80</v>
      </c>
      <c r="O8" s="17">
        <f>M8+4</f>
        <v>45476</v>
      </c>
      <c r="P8" s="17"/>
      <c r="Q8" s="17">
        <f>O8+2</f>
        <v>45478</v>
      </c>
      <c r="R8" s="17">
        <f>Q8+2</f>
        <v>45480</v>
      </c>
      <c r="S8" s="17">
        <f>R8+4</f>
        <v>45484</v>
      </c>
      <c r="T8" s="17">
        <f>S8+1</f>
        <v>45485</v>
      </c>
      <c r="U8" s="17"/>
    </row>
    <row r="9" spans="1:21" s="18" customFormat="1" ht="60" customHeight="1">
      <c r="A9" s="14" t="s">
        <v>27</v>
      </c>
      <c r="B9" s="15">
        <v>45435</v>
      </c>
      <c r="C9" s="16" t="s">
        <v>28</v>
      </c>
      <c r="D9" s="16" t="s">
        <v>29</v>
      </c>
      <c r="E9" s="16" t="s">
        <v>81</v>
      </c>
      <c r="F9" s="14" t="s">
        <v>75</v>
      </c>
      <c r="G9" s="17">
        <f>B10+1</f>
        <v>45436</v>
      </c>
      <c r="H9" s="17" t="str">
        <f t="shared" si="1"/>
        <v>---</v>
      </c>
      <c r="I9" s="17">
        <v>45438</v>
      </c>
      <c r="J9" s="14" t="s">
        <v>82</v>
      </c>
      <c r="K9" s="17">
        <f>L9-1</f>
        <v>45441</v>
      </c>
      <c r="L9" s="17">
        <v>45442</v>
      </c>
      <c r="M9" s="17">
        <v>45448</v>
      </c>
      <c r="N9" s="14" t="s">
        <v>78</v>
      </c>
      <c r="O9" s="17">
        <v>45450</v>
      </c>
      <c r="P9" s="17"/>
      <c r="Q9" s="17">
        <v>45457</v>
      </c>
      <c r="R9" s="17">
        <v>45464</v>
      </c>
      <c r="S9" s="17">
        <v>45476</v>
      </c>
      <c r="T9" s="17">
        <v>45476</v>
      </c>
      <c r="U9" s="17">
        <v>45477</v>
      </c>
    </row>
    <row r="10" spans="1:21" s="18" customFormat="1" ht="60" customHeight="1">
      <c r="A10" s="14" t="s">
        <v>33</v>
      </c>
      <c r="B10" s="15">
        <v>45435</v>
      </c>
      <c r="C10" s="16" t="s">
        <v>34</v>
      </c>
      <c r="D10" s="16" t="s">
        <v>9</v>
      </c>
      <c r="E10" s="16" t="s">
        <v>83</v>
      </c>
      <c r="F10" s="14" t="s">
        <v>75</v>
      </c>
      <c r="G10" s="17">
        <f t="shared" si="0"/>
        <v>45436</v>
      </c>
      <c r="H10" s="17" t="str">
        <f t="shared" si="1"/>
        <v>---</v>
      </c>
      <c r="I10" s="17" t="s">
        <v>84</v>
      </c>
      <c r="J10" s="14" t="s">
        <v>77</v>
      </c>
      <c r="K10" s="17">
        <v>45476</v>
      </c>
      <c r="L10" s="17">
        <v>45477</v>
      </c>
      <c r="M10" s="17">
        <v>45479</v>
      </c>
      <c r="N10" s="14" t="s">
        <v>85</v>
      </c>
      <c r="O10" s="17">
        <v>45481</v>
      </c>
      <c r="P10" s="17"/>
      <c r="Q10" s="26">
        <v>45481</v>
      </c>
      <c r="R10" s="17">
        <v>45483</v>
      </c>
      <c r="S10" s="17">
        <v>45484</v>
      </c>
      <c r="T10" s="17">
        <v>45488</v>
      </c>
      <c r="U10" s="17">
        <v>45489</v>
      </c>
    </row>
    <row r="11" spans="1:21" s="18" customFormat="1" ht="60" customHeight="1">
      <c r="A11" s="14" t="s">
        <v>38</v>
      </c>
      <c r="B11" s="15">
        <v>45435</v>
      </c>
      <c r="C11" s="16" t="s">
        <v>86</v>
      </c>
      <c r="D11" s="16" t="s">
        <v>29</v>
      </c>
      <c r="E11" s="16" t="s">
        <v>87</v>
      </c>
      <c r="F11" s="14" t="s">
        <v>88</v>
      </c>
      <c r="G11" s="17">
        <f>B12+1</f>
        <v>45436</v>
      </c>
      <c r="H11" s="17" t="str">
        <f t="shared" si="1"/>
        <v>---</v>
      </c>
      <c r="I11" s="17">
        <v>45438</v>
      </c>
      <c r="J11" s="14" t="s">
        <v>77</v>
      </c>
      <c r="K11" s="17">
        <v>45440</v>
      </c>
      <c r="L11" s="17">
        <f>I11+3</f>
        <v>45441</v>
      </c>
      <c r="M11" s="17">
        <f>L11+3</f>
        <v>45444</v>
      </c>
      <c r="N11" s="14"/>
      <c r="O11" s="17"/>
      <c r="P11" s="17"/>
      <c r="Q11" s="25"/>
      <c r="R11" s="17"/>
      <c r="S11" s="17"/>
      <c r="T11" s="17"/>
      <c r="U11" s="17"/>
    </row>
    <row r="12" spans="1:21" s="18" customFormat="1" ht="60" customHeight="1">
      <c r="A12" s="14" t="s">
        <v>43</v>
      </c>
      <c r="B12" s="15">
        <v>45435</v>
      </c>
      <c r="C12" s="16" t="s">
        <v>44</v>
      </c>
      <c r="D12" s="16" t="s">
        <v>9</v>
      </c>
      <c r="E12" s="16" t="s">
        <v>89</v>
      </c>
      <c r="F12" s="14" t="s">
        <v>90</v>
      </c>
      <c r="G12" s="17">
        <f t="shared" si="0"/>
        <v>45436</v>
      </c>
      <c r="H12" s="17" t="str">
        <f t="shared" si="1"/>
        <v>---</v>
      </c>
      <c r="I12" s="17">
        <v>45438</v>
      </c>
      <c r="J12" s="14" t="s">
        <v>82</v>
      </c>
      <c r="K12" s="17">
        <f>L12-1</f>
        <v>45440</v>
      </c>
      <c r="L12" s="17">
        <f>I12+3</f>
        <v>45441</v>
      </c>
      <c r="M12" s="17">
        <f>L12</f>
        <v>45441</v>
      </c>
      <c r="N12" s="14" t="s">
        <v>91</v>
      </c>
      <c r="O12" s="17">
        <f>M12+2</f>
        <v>45443</v>
      </c>
      <c r="P12" s="17"/>
      <c r="Q12" s="17">
        <f>O12+3</f>
        <v>45446</v>
      </c>
      <c r="R12" s="17">
        <f>Q12</f>
        <v>45446</v>
      </c>
      <c r="S12" s="17"/>
      <c r="T12" s="17"/>
      <c r="U12" s="17"/>
    </row>
    <row r="13" spans="1:21" s="18" customFormat="1" ht="60" customHeight="1">
      <c r="A13" s="14" t="s">
        <v>48</v>
      </c>
      <c r="B13" s="15">
        <v>45435</v>
      </c>
      <c r="C13" s="16" t="s">
        <v>23</v>
      </c>
      <c r="D13" s="16" t="s">
        <v>9</v>
      </c>
      <c r="E13" s="16" t="s">
        <v>74</v>
      </c>
      <c r="F13" s="14" t="s">
        <v>75</v>
      </c>
      <c r="G13" s="17">
        <f t="shared" si="0"/>
        <v>45376.746447534351</v>
      </c>
      <c r="H13" s="17" t="str">
        <f t="shared" si="1"/>
        <v>---</v>
      </c>
      <c r="I13" s="17">
        <v>45440</v>
      </c>
      <c r="J13" s="14"/>
      <c r="K13" s="17"/>
      <c r="L13" s="17"/>
      <c r="M13" s="17"/>
      <c r="N13" s="14"/>
      <c r="O13" s="17"/>
      <c r="P13" s="17"/>
      <c r="Q13" s="17"/>
      <c r="R13" s="17"/>
      <c r="S13" s="17"/>
      <c r="T13" s="17"/>
      <c r="U13" s="17"/>
    </row>
    <row r="14" spans="1:21" s="18" customFormat="1" ht="60" customHeight="1">
      <c r="A14" s="14" t="s">
        <v>92</v>
      </c>
      <c r="B14" s="17">
        <v>45375.746447534351</v>
      </c>
      <c r="C14" s="14" t="s">
        <v>93</v>
      </c>
      <c r="D14" s="14" t="s">
        <v>94</v>
      </c>
      <c r="E14" s="16" t="s">
        <v>95</v>
      </c>
      <c r="F14" s="14" t="s">
        <v>75</v>
      </c>
      <c r="G14" s="17">
        <f t="shared" si="0"/>
        <v>45383.685732356411</v>
      </c>
      <c r="H14" s="17" t="str">
        <f t="shared" si="1"/>
        <v>---</v>
      </c>
      <c r="I14" s="17"/>
      <c r="J14" s="14"/>
      <c r="K14" s="17"/>
      <c r="L14" s="17"/>
      <c r="M14" s="17"/>
      <c r="N14" s="14"/>
      <c r="O14" s="17"/>
      <c r="P14" s="17"/>
      <c r="Q14" s="17"/>
      <c r="R14" s="17"/>
      <c r="S14" s="17"/>
      <c r="T14" s="17"/>
      <c r="U14" s="17"/>
    </row>
    <row r="15" spans="1:21" s="18" customFormat="1" ht="60" customHeight="1">
      <c r="A15" s="14" t="s">
        <v>96</v>
      </c>
      <c r="B15" s="17">
        <v>45382.685732356411</v>
      </c>
      <c r="C15" s="14" t="s">
        <v>97</v>
      </c>
      <c r="D15" s="14" t="s">
        <v>98</v>
      </c>
      <c r="E15" s="16" t="s">
        <v>81</v>
      </c>
      <c r="F15" s="14" t="s">
        <v>75</v>
      </c>
      <c r="G15" s="17">
        <f t="shared" si="0"/>
        <v>45391.607210648152</v>
      </c>
      <c r="H15" s="17" t="str">
        <f t="shared" si="1"/>
        <v>---</v>
      </c>
      <c r="I15" s="17">
        <v>45438</v>
      </c>
      <c r="J15" s="14" t="s">
        <v>99</v>
      </c>
      <c r="K15" s="17">
        <f>L15-1</f>
        <v>45438</v>
      </c>
      <c r="L15" s="17">
        <f>I15+1</f>
        <v>45439</v>
      </c>
      <c r="M15" s="17">
        <f>L15</f>
        <v>45439</v>
      </c>
      <c r="N15" s="23" t="s">
        <v>78</v>
      </c>
      <c r="O15" s="20">
        <f>M15+3</f>
        <v>45442</v>
      </c>
      <c r="P15" s="17"/>
      <c r="Q15" s="17">
        <f>O15+2</f>
        <v>45444</v>
      </c>
      <c r="R15" s="17">
        <f>Q15</f>
        <v>45444</v>
      </c>
      <c r="S15" s="17">
        <f>R15+7</f>
        <v>45451</v>
      </c>
      <c r="T15" s="17"/>
      <c r="U15" s="17"/>
    </row>
    <row r="16" spans="1:21" s="18" customFormat="1" ht="60" customHeight="1">
      <c r="A16" s="14" t="s">
        <v>100</v>
      </c>
      <c r="B16" s="17">
        <v>45390.607210648152</v>
      </c>
      <c r="C16" s="14" t="s">
        <v>101</v>
      </c>
      <c r="D16" s="14" t="s">
        <v>102</v>
      </c>
      <c r="E16" s="16" t="s">
        <v>87</v>
      </c>
      <c r="F16" s="14" t="s">
        <v>75</v>
      </c>
      <c r="G16" s="17">
        <f t="shared" si="0"/>
        <v>45398.055352681869</v>
      </c>
      <c r="H16" s="17" t="str">
        <f t="shared" si="1"/>
        <v>---</v>
      </c>
      <c r="I16" s="17">
        <f>B16 +1</f>
        <v>45391.607210648152</v>
      </c>
      <c r="J16" s="14"/>
      <c r="K16" s="17">
        <f>I16+3</f>
        <v>45394.607210648152</v>
      </c>
      <c r="L16" s="17">
        <f>K16+1</f>
        <v>45395.607210648152</v>
      </c>
      <c r="M16" s="17">
        <f>L16+2</f>
        <v>45397.607210648152</v>
      </c>
      <c r="N16" s="14"/>
      <c r="O16" s="17"/>
      <c r="P16" s="17"/>
      <c r="Q16" s="17"/>
      <c r="R16" s="17"/>
      <c r="S16" s="17"/>
      <c r="T16" s="17"/>
      <c r="U16" s="17"/>
    </row>
    <row r="17" spans="1:21" s="18" customFormat="1" ht="60" customHeight="1">
      <c r="A17" s="14" t="s">
        <v>103</v>
      </c>
      <c r="B17" s="17">
        <v>45397.055352681869</v>
      </c>
      <c r="C17" s="14" t="s">
        <v>104</v>
      </c>
      <c r="D17" s="21" t="s">
        <v>105</v>
      </c>
      <c r="E17" s="16" t="s">
        <v>89</v>
      </c>
      <c r="F17" s="16" t="s">
        <v>75</v>
      </c>
      <c r="G17" s="17">
        <f t="shared" si="0"/>
        <v>45399.788987907479</v>
      </c>
      <c r="H17" s="17" t="str">
        <f t="shared" si="1"/>
        <v>---</v>
      </c>
      <c r="I17" s="17">
        <v>45469</v>
      </c>
      <c r="J17" s="14" t="s">
        <v>82</v>
      </c>
      <c r="K17" s="17">
        <f>L17-1</f>
        <v>45471</v>
      </c>
      <c r="L17" s="17">
        <f>I17+3</f>
        <v>45472</v>
      </c>
      <c r="M17" s="17">
        <f>L17</f>
        <v>45472</v>
      </c>
      <c r="N17" s="14" t="s">
        <v>106</v>
      </c>
      <c r="O17" s="17">
        <f>M17+2</f>
        <v>45474</v>
      </c>
      <c r="P17" s="17"/>
      <c r="Q17" s="17">
        <f>O17+3</f>
        <v>45477</v>
      </c>
      <c r="R17" s="17">
        <f>Q17</f>
        <v>45477</v>
      </c>
      <c r="S17" s="17"/>
      <c r="T17" s="17"/>
      <c r="U17" s="17"/>
    </row>
    <row r="18" spans="1:21" s="18" customFormat="1" ht="60" customHeight="1">
      <c r="A18" s="14" t="s">
        <v>107</v>
      </c>
      <c r="B18" s="17">
        <v>45398.788987907479</v>
      </c>
      <c r="C18" s="14" t="s">
        <v>97</v>
      </c>
      <c r="D18" s="14" t="s">
        <v>98</v>
      </c>
      <c r="E18" s="22" t="s">
        <v>81</v>
      </c>
      <c r="F18" s="14" t="s">
        <v>90</v>
      </c>
      <c r="G18" s="17">
        <f t="shared" si="0"/>
        <v>45404.668240740742</v>
      </c>
      <c r="H18" s="17" t="str">
        <f t="shared" si="1"/>
        <v>---</v>
      </c>
      <c r="I18" s="17">
        <v>45470</v>
      </c>
      <c r="J18" s="14" t="s">
        <v>99</v>
      </c>
      <c r="K18" s="17">
        <f>L18-1</f>
        <v>45470</v>
      </c>
      <c r="L18" s="17">
        <f>I18+1</f>
        <v>45471</v>
      </c>
      <c r="M18" s="17">
        <f>L18</f>
        <v>45471</v>
      </c>
      <c r="N18" s="23" t="s">
        <v>80</v>
      </c>
      <c r="O18" s="20">
        <f>M18+3</f>
        <v>45474</v>
      </c>
      <c r="P18" s="17"/>
      <c r="Q18" s="17">
        <f>O18+2</f>
        <v>45476</v>
      </c>
      <c r="R18" s="17">
        <f>Q18</f>
        <v>45476</v>
      </c>
      <c r="S18" s="17">
        <f>R18+7</f>
        <v>45483</v>
      </c>
      <c r="T18" s="17"/>
      <c r="U18" s="17"/>
    </row>
    <row r="19" spans="1:21" s="18" customFormat="1" ht="60" customHeight="1">
      <c r="A19" s="14" t="s">
        <v>108</v>
      </c>
      <c r="B19" s="17">
        <v>45403.668240740742</v>
      </c>
      <c r="C19" s="14" t="s">
        <v>109</v>
      </c>
      <c r="D19" s="14" t="s">
        <v>110</v>
      </c>
      <c r="E19" s="16" t="s">
        <v>76</v>
      </c>
      <c r="F19" s="14" t="s">
        <v>75</v>
      </c>
      <c r="G19" s="17">
        <f>B20+1</f>
        <v>45406.62296296296</v>
      </c>
      <c r="H19" s="17" t="str">
        <f>IF(E19="Observado",G19+3,"---")</f>
        <v>---</v>
      </c>
      <c r="I19" s="17">
        <v>45467</v>
      </c>
      <c r="J19" s="28" t="s">
        <v>99</v>
      </c>
      <c r="K19" s="17">
        <v>45405</v>
      </c>
      <c r="L19" s="17">
        <v>45406</v>
      </c>
      <c r="M19" s="33">
        <v>45409</v>
      </c>
      <c r="N19" s="14"/>
      <c r="O19" s="17"/>
      <c r="P19" s="17"/>
      <c r="Q19" s="17"/>
      <c r="R19" s="17"/>
      <c r="S19" s="17"/>
      <c r="T19" s="17"/>
      <c r="U19" s="17"/>
    </row>
    <row r="20" spans="1:21" s="18" customFormat="1" ht="60" customHeight="1">
      <c r="A20" s="14" t="s">
        <v>111</v>
      </c>
      <c r="B20" s="17">
        <v>45405.62296296296</v>
      </c>
      <c r="C20" s="14" t="s">
        <v>112</v>
      </c>
      <c r="D20" s="14" t="s">
        <v>113</v>
      </c>
      <c r="E20" s="16" t="s">
        <v>87</v>
      </c>
      <c r="F20" s="14" t="s">
        <v>75</v>
      </c>
      <c r="G20" s="17">
        <f>B21-1</f>
        <v>45406.059366214758</v>
      </c>
      <c r="H20" s="17" t="str">
        <f t="shared" si="1"/>
        <v>---</v>
      </c>
      <c r="I20" s="17">
        <v>45407</v>
      </c>
      <c r="J20" s="14" t="s">
        <v>99</v>
      </c>
      <c r="K20" s="17">
        <v>45439</v>
      </c>
      <c r="L20" s="17">
        <f>I20+3</f>
        <v>45410</v>
      </c>
      <c r="M20" s="17">
        <f>L20+3</f>
        <v>45413</v>
      </c>
      <c r="N20" s="14"/>
      <c r="O20" s="17"/>
      <c r="P20" s="17"/>
      <c r="Q20" s="17"/>
      <c r="R20" s="17"/>
      <c r="S20" s="17"/>
      <c r="T20" s="17"/>
      <c r="U20" s="17"/>
    </row>
    <row r="21" spans="1:21" s="18" customFormat="1" ht="60" customHeight="1">
      <c r="A21" s="14" t="s">
        <v>114</v>
      </c>
      <c r="B21" s="17">
        <v>45407.059366214758</v>
      </c>
      <c r="C21" s="14" t="s">
        <v>115</v>
      </c>
      <c r="D21" s="14" t="s">
        <v>116</v>
      </c>
      <c r="E21" s="16" t="s">
        <v>117</v>
      </c>
      <c r="F21" s="14" t="s">
        <v>90</v>
      </c>
      <c r="G21" s="17">
        <f>B22+1</f>
        <v>45409.420277777775</v>
      </c>
      <c r="H21" s="17" t="str">
        <f t="shared" si="1"/>
        <v>---</v>
      </c>
      <c r="I21" s="17">
        <v>45472</v>
      </c>
      <c r="J21" s="14" t="s">
        <v>118</v>
      </c>
      <c r="K21" s="17">
        <f>L21-1</f>
        <v>45472</v>
      </c>
      <c r="L21" s="17">
        <f>I21+1</f>
        <v>45473</v>
      </c>
      <c r="M21" s="17">
        <f>L21</f>
        <v>45473</v>
      </c>
      <c r="N21" s="23" t="s">
        <v>80</v>
      </c>
      <c r="O21" s="17">
        <f>M21+3</f>
        <v>45476</v>
      </c>
      <c r="P21" s="17"/>
      <c r="Q21" s="17"/>
      <c r="R21" s="17"/>
      <c r="S21" s="17"/>
      <c r="T21" s="17"/>
      <c r="U21" s="17"/>
    </row>
    <row r="22" spans="1:21" s="18" customFormat="1" ht="60" customHeight="1">
      <c r="A22" s="14" t="s">
        <v>119</v>
      </c>
      <c r="B22" s="17">
        <v>45408.420277777775</v>
      </c>
      <c r="C22" s="14" t="s">
        <v>120</v>
      </c>
      <c r="D22" s="14" t="s">
        <v>121</v>
      </c>
      <c r="E22" s="16" t="s">
        <v>76</v>
      </c>
      <c r="F22" s="14" t="s">
        <v>75</v>
      </c>
      <c r="G22" s="17">
        <f>B22+1</f>
        <v>45409.420277777775</v>
      </c>
      <c r="H22" s="17" t="str">
        <f t="shared" si="1"/>
        <v>---</v>
      </c>
      <c r="I22" s="17">
        <v>45411</v>
      </c>
      <c r="J22" s="14" t="s">
        <v>99</v>
      </c>
      <c r="K22" s="17">
        <f>L22-1</f>
        <v>45413</v>
      </c>
      <c r="L22" s="17">
        <f>I22+3</f>
        <v>45414</v>
      </c>
      <c r="M22" s="17">
        <f>L22+1</f>
        <v>45415</v>
      </c>
      <c r="N22" s="14" t="s">
        <v>78</v>
      </c>
      <c r="O22" s="17">
        <f>M22+3</f>
        <v>45418</v>
      </c>
      <c r="P22" s="17"/>
      <c r="Q22" s="17"/>
      <c r="R22" s="17"/>
      <c r="S22" s="17"/>
      <c r="T22" s="17"/>
      <c r="U22" s="17"/>
    </row>
  </sheetData>
  <autoFilter ref="A5:U22" xr:uid="{29D594FA-53E3-42D5-B0BF-13800C7B0D02}"/>
  <phoneticPr fontId="7" type="noConversion"/>
  <dataValidations count="2">
    <dataValidation type="date" operator="greaterThan" allowBlank="1" showInputMessage="1" showErrorMessage="1" sqref="Q11:R22 Q6:Q9 R6:R10" xr:uid="{EC2EC0CA-8438-4E46-AE5C-D945CB44EB24}">
      <formula1>$B$6</formula1>
    </dataValidation>
    <dataValidation type="list" allowBlank="1" showInputMessage="1" showErrorMessage="1" sqref="F6:F22" xr:uid="{ECC318F9-C9D2-493D-8845-DEBFBA1ACEA8}">
      <formula1>"Estandar,Urgente,Preaprobada"</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74B576A-8725-4306-A0C4-B6CCE0033E19}">
          <x14:formula1>
            <xm:f>Estados!$B$4:$B$13</xm:f>
          </x14:formula1>
          <xm:sqref>F17 E18:E22 E6:E16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1F65C-05EE-4CFF-891B-7B93541C42E3}">
  <dimension ref="B1:C13"/>
  <sheetViews>
    <sheetView zoomScale="70" zoomScaleNormal="70" workbookViewId="0">
      <selection activeCell="B8" sqref="B8"/>
    </sheetView>
    <sheetView workbookViewId="1"/>
  </sheetViews>
  <sheetFormatPr defaultColWidth="11.42578125" defaultRowHeight="15"/>
  <cols>
    <col min="2" max="2" width="22.42578125" customWidth="1"/>
    <col min="3" max="3" width="57.140625" customWidth="1"/>
  </cols>
  <sheetData>
    <row r="1" spans="2:3" ht="15.75" thickBot="1"/>
    <row r="2" spans="2:3" ht="22.5" thickBot="1">
      <c r="B2" s="4" t="s">
        <v>122</v>
      </c>
      <c r="C2" s="4" t="s">
        <v>2</v>
      </c>
    </row>
    <row r="3" spans="2:3" ht="22.5" thickBot="1">
      <c r="B3" s="7" t="s">
        <v>123</v>
      </c>
      <c r="C3" s="7" t="s">
        <v>124</v>
      </c>
    </row>
    <row r="4" spans="2:3" ht="22.5" thickBot="1">
      <c r="B4" s="7" t="s">
        <v>95</v>
      </c>
      <c r="C4" s="7" t="s">
        <v>125</v>
      </c>
    </row>
    <row r="5" spans="2:3" ht="22.5" thickBot="1">
      <c r="B5" s="7" t="s">
        <v>126</v>
      </c>
      <c r="C5" s="7" t="s">
        <v>127</v>
      </c>
    </row>
    <row r="6" spans="2:3" ht="22.5" thickBot="1">
      <c r="B6" s="7" t="s">
        <v>74</v>
      </c>
      <c r="C6" s="7" t="s">
        <v>128</v>
      </c>
    </row>
    <row r="7" spans="2:3" ht="44.25" thickBot="1">
      <c r="B7" s="7" t="s">
        <v>87</v>
      </c>
      <c r="C7" s="7" t="s">
        <v>129</v>
      </c>
    </row>
    <row r="8" spans="2:3" ht="22.5" thickBot="1">
      <c r="B8" s="7" t="s">
        <v>117</v>
      </c>
      <c r="C8" s="7" t="s">
        <v>130</v>
      </c>
    </row>
    <row r="9" spans="2:3" ht="22.5" thickBot="1">
      <c r="B9" s="7" t="s">
        <v>76</v>
      </c>
      <c r="C9" s="7" t="s">
        <v>131</v>
      </c>
    </row>
    <row r="10" spans="2:3" ht="44.25" thickBot="1">
      <c r="B10" s="7" t="s">
        <v>89</v>
      </c>
      <c r="C10" s="7" t="s">
        <v>132</v>
      </c>
    </row>
    <row r="11" spans="2:3" ht="44.25" thickBot="1">
      <c r="B11" s="7" t="s">
        <v>81</v>
      </c>
      <c r="C11" s="7" t="s">
        <v>133</v>
      </c>
    </row>
    <row r="12" spans="2:3" ht="22.5" thickBot="1">
      <c r="B12" s="7" t="s">
        <v>79</v>
      </c>
      <c r="C12" s="7" t="s">
        <v>134</v>
      </c>
    </row>
    <row r="13" spans="2:3" ht="22.5" thickBot="1">
      <c r="B13" s="7" t="s">
        <v>83</v>
      </c>
      <c r="C13" s="7" t="s">
        <v>135</v>
      </c>
    </row>
  </sheetData>
  <dataValidations count="1">
    <dataValidation type="list" allowBlank="1" showInputMessage="1" showErrorMessage="1" promptTitle="Estado" sqref="B13:C13" xr:uid="{3A0D674D-84D8-466F-9FB4-D85AE2179E34}">
      <formula1>$B$4:$B$13</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A42C4-7957-4349-8FEB-CAF5DC7ECC82}">
  <dimension ref="B2:V26"/>
  <sheetViews>
    <sheetView workbookViewId="0">
      <selection activeCell="C20" sqref="C20"/>
    </sheetView>
    <sheetView topLeftCell="A5" workbookViewId="1">
      <selection activeCell="E8" sqref="E8"/>
    </sheetView>
  </sheetViews>
  <sheetFormatPr defaultColWidth="11.42578125" defaultRowHeight="15"/>
  <cols>
    <col min="2" max="2" width="14" customWidth="1"/>
    <col min="3" max="3" width="21.85546875" customWidth="1"/>
    <col min="4" max="4" width="35.85546875" customWidth="1"/>
    <col min="5" max="5" width="28" customWidth="1"/>
    <col min="6" max="6" width="17.140625" customWidth="1"/>
    <col min="7" max="7" width="19.7109375" customWidth="1"/>
    <col min="8" max="8" width="20.7109375" customWidth="1"/>
    <col min="9" max="9" width="27.7109375" customWidth="1"/>
  </cols>
  <sheetData>
    <row r="2" spans="2:9" s="6" customFormat="1" ht="21">
      <c r="B2" s="43" t="s">
        <v>136</v>
      </c>
      <c r="C2" s="43"/>
      <c r="D2" s="43"/>
      <c r="E2" s="43"/>
      <c r="F2" s="43"/>
      <c r="G2" s="43"/>
    </row>
    <row r="4" spans="2:9" ht="43.5">
      <c r="B4" s="8" t="s">
        <v>3</v>
      </c>
      <c r="C4" s="8" t="s">
        <v>137</v>
      </c>
      <c r="D4" s="8" t="s">
        <v>55</v>
      </c>
      <c r="E4" s="8" t="s">
        <v>56</v>
      </c>
      <c r="F4" s="8" t="s">
        <v>62</v>
      </c>
      <c r="G4" s="8" t="s">
        <v>138</v>
      </c>
      <c r="H4" s="8" t="s">
        <v>64</v>
      </c>
      <c r="I4" s="8" t="s">
        <v>65</v>
      </c>
    </row>
    <row r="5" spans="2:9" ht="72.75">
      <c r="B5" s="16" t="s">
        <v>15</v>
      </c>
      <c r="C5" s="17">
        <v>45435</v>
      </c>
      <c r="D5" s="16" t="s">
        <v>17</v>
      </c>
      <c r="E5" s="16" t="s">
        <v>18</v>
      </c>
      <c r="F5" s="16" t="s">
        <v>77</v>
      </c>
      <c r="G5" s="17">
        <v>45440</v>
      </c>
      <c r="H5" s="17">
        <v>45441</v>
      </c>
      <c r="I5" s="17">
        <v>45446</v>
      </c>
    </row>
    <row r="6" spans="2:9" ht="45" customHeight="1">
      <c r="B6" s="16" t="s">
        <v>108</v>
      </c>
      <c r="C6" s="17">
        <v>45403</v>
      </c>
      <c r="D6" s="16" t="s">
        <v>139</v>
      </c>
      <c r="E6" s="16" t="s">
        <v>140</v>
      </c>
      <c r="F6" s="16" t="s">
        <v>99</v>
      </c>
      <c r="G6" s="17">
        <v>45405</v>
      </c>
      <c r="H6" s="17">
        <v>45406</v>
      </c>
      <c r="I6" s="17">
        <v>45470</v>
      </c>
    </row>
    <row r="7" spans="2:9" ht="49.5" customHeight="1">
      <c r="B7" s="16" t="s">
        <v>119</v>
      </c>
      <c r="C7" s="17">
        <v>45408</v>
      </c>
      <c r="D7" s="16" t="s">
        <v>141</v>
      </c>
      <c r="E7" s="16" t="s">
        <v>142</v>
      </c>
      <c r="F7" s="16" t="s">
        <v>99</v>
      </c>
      <c r="G7" s="17">
        <v>45413</v>
      </c>
      <c r="H7" s="17">
        <v>45414</v>
      </c>
      <c r="I7" s="17">
        <v>45415</v>
      </c>
    </row>
    <row r="8" spans="2:9" ht="42" customHeight="1">
      <c r="B8" s="27"/>
      <c r="C8" s="27"/>
      <c r="D8" s="27"/>
      <c r="E8" s="27"/>
      <c r="F8" s="27"/>
      <c r="G8" s="27"/>
      <c r="H8" s="27"/>
      <c r="I8" s="27"/>
    </row>
    <row r="9" spans="2:9">
      <c r="B9" s="27"/>
      <c r="C9" s="27"/>
      <c r="D9" s="27"/>
      <c r="E9" s="27"/>
      <c r="F9" s="27"/>
      <c r="G9" s="27"/>
      <c r="H9" s="27"/>
      <c r="I9" s="27"/>
    </row>
    <row r="10" spans="2:9">
      <c r="B10" s="27"/>
      <c r="C10" s="27"/>
      <c r="D10" s="27"/>
      <c r="E10" s="27"/>
      <c r="F10" s="27"/>
      <c r="G10" s="27"/>
      <c r="H10" s="27"/>
      <c r="I10" s="27"/>
    </row>
    <row r="11" spans="2:9">
      <c r="B11" s="27"/>
      <c r="C11" s="27"/>
      <c r="D11" s="27"/>
      <c r="E11" s="27"/>
      <c r="F11" s="27"/>
      <c r="G11" s="27"/>
      <c r="H11" s="27"/>
      <c r="I11" s="27"/>
    </row>
    <row r="12" spans="2:9">
      <c r="B12" s="27"/>
      <c r="C12" s="27"/>
      <c r="D12" s="27"/>
      <c r="E12" s="27"/>
      <c r="F12" s="27"/>
      <c r="G12" s="27"/>
      <c r="H12" s="27"/>
      <c r="I12" s="27"/>
    </row>
    <row r="15" spans="2:9" ht="21">
      <c r="B15" s="43" t="s">
        <v>143</v>
      </c>
      <c r="C15" s="43"/>
      <c r="D15" s="43"/>
      <c r="E15" s="43"/>
      <c r="F15" s="43"/>
      <c r="G15" s="43"/>
    </row>
    <row r="17" spans="2:22" ht="21.75">
      <c r="B17" s="8" t="s">
        <v>3</v>
      </c>
      <c r="C17" s="8" t="s">
        <v>137</v>
      </c>
      <c r="D17" s="8" t="s">
        <v>55</v>
      </c>
      <c r="E17" s="8" t="s">
        <v>56</v>
      </c>
      <c r="F17" s="8" t="s">
        <v>144</v>
      </c>
      <c r="G17" s="8" t="s">
        <v>145</v>
      </c>
      <c r="H17" s="8" t="s">
        <v>138</v>
      </c>
    </row>
    <row r="18" spans="2:22" ht="51" customHeight="1">
      <c r="B18" s="36" t="s">
        <v>38</v>
      </c>
      <c r="C18" s="37">
        <v>45435</v>
      </c>
      <c r="D18" s="36" t="s">
        <v>86</v>
      </c>
      <c r="E18" s="42" t="s">
        <v>146</v>
      </c>
      <c r="F18" s="36" t="s">
        <v>88</v>
      </c>
      <c r="G18" s="38">
        <v>45438</v>
      </c>
      <c r="H18" s="38">
        <v>45440</v>
      </c>
      <c r="I18" s="34"/>
      <c r="J18" s="34"/>
      <c r="K18" s="32"/>
      <c r="L18" s="34"/>
      <c r="M18" s="34"/>
      <c r="N18" s="34"/>
      <c r="O18" s="32"/>
      <c r="P18" s="34"/>
      <c r="Q18" s="34"/>
      <c r="R18" s="34"/>
      <c r="S18" s="34"/>
      <c r="T18" s="34"/>
      <c r="U18" s="34"/>
      <c r="V18" s="34"/>
    </row>
    <row r="19" spans="2:22" ht="54.75">
      <c r="B19" s="39" t="s">
        <v>100</v>
      </c>
      <c r="C19" s="37">
        <v>45390.607210648152</v>
      </c>
      <c r="D19" s="39" t="s">
        <v>101</v>
      </c>
      <c r="E19" s="39" t="s">
        <v>102</v>
      </c>
      <c r="F19" s="40" t="s">
        <v>75</v>
      </c>
      <c r="G19" s="37">
        <v>45391</v>
      </c>
      <c r="H19" s="37">
        <v>45397</v>
      </c>
    </row>
    <row r="20" spans="2:22" ht="54.75">
      <c r="B20" s="40" t="s">
        <v>111</v>
      </c>
      <c r="C20" s="37">
        <v>45405</v>
      </c>
      <c r="D20" s="41" t="s">
        <v>112</v>
      </c>
      <c r="E20" s="41" t="s">
        <v>113</v>
      </c>
      <c r="F20" s="40" t="s">
        <v>75</v>
      </c>
      <c r="G20" s="37">
        <v>45407</v>
      </c>
      <c r="H20" s="37">
        <v>45410</v>
      </c>
    </row>
    <row r="21" spans="2:22" ht="18.75">
      <c r="B21" s="35"/>
      <c r="C21" s="35"/>
      <c r="D21" s="35"/>
      <c r="E21" s="35"/>
      <c r="F21" s="35"/>
      <c r="G21" s="35"/>
      <c r="H21" s="35"/>
    </row>
    <row r="22" spans="2:22">
      <c r="B22" s="5"/>
      <c r="C22" s="5"/>
      <c r="D22" s="5"/>
      <c r="E22" s="5"/>
      <c r="F22" s="5"/>
      <c r="G22" s="5"/>
      <c r="H22" s="5"/>
    </row>
    <row r="23" spans="2:22">
      <c r="B23" s="5"/>
      <c r="C23" s="5"/>
      <c r="D23" s="5"/>
      <c r="E23" s="5"/>
      <c r="F23" s="5"/>
      <c r="G23" s="5"/>
      <c r="H23" s="5"/>
    </row>
    <row r="24" spans="2:22">
      <c r="B24" s="5"/>
      <c r="C24" s="5"/>
      <c r="D24" s="5"/>
      <c r="E24" s="5"/>
      <c r="F24" s="5"/>
      <c r="G24" s="5"/>
      <c r="H24" s="5"/>
    </row>
    <row r="25" spans="2:22">
      <c r="B25" s="5"/>
      <c r="C25" s="5"/>
      <c r="D25" s="5"/>
      <c r="E25" s="5"/>
      <c r="F25" s="5"/>
      <c r="G25" s="5"/>
      <c r="H25" s="5"/>
    </row>
    <row r="26" spans="2:22">
      <c r="B26" s="5"/>
      <c r="C26" s="5"/>
      <c r="D26" s="5"/>
      <c r="E26" s="5"/>
      <c r="F26" s="5"/>
      <c r="G26" s="5"/>
      <c r="H26" s="5"/>
    </row>
  </sheetData>
  <mergeCells count="2">
    <mergeCell ref="B2:G2"/>
    <mergeCell ref="B15:G15"/>
  </mergeCells>
  <dataValidations count="1">
    <dataValidation type="date" operator="greaterThan" allowBlank="1" showInputMessage="1" showErrorMessage="1" sqref="R18:S18" xr:uid="{A71D5152-7938-45DE-ABFD-80CF98166399}">
      <formula1>$B$6</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197C7-9426-4C12-812B-F459FA93BDB4}">
  <dimension ref="B2:D10"/>
  <sheetViews>
    <sheetView workbookViewId="0">
      <selection activeCell="B6" sqref="B6:D6"/>
    </sheetView>
    <sheetView workbookViewId="1"/>
  </sheetViews>
  <sheetFormatPr defaultColWidth="11.42578125" defaultRowHeight="15"/>
  <cols>
    <col min="3" max="3" width="25.85546875" customWidth="1"/>
    <col min="4" max="4" width="46.5703125" customWidth="1"/>
  </cols>
  <sheetData>
    <row r="2" spans="2:4" ht="18.75">
      <c r="B2" s="19" t="s">
        <v>3</v>
      </c>
      <c r="C2" s="19" t="s">
        <v>147</v>
      </c>
      <c r="D2" s="19" t="s">
        <v>148</v>
      </c>
    </row>
    <row r="3" spans="2:4" ht="18.75">
      <c r="B3" s="14" t="s">
        <v>77</v>
      </c>
      <c r="C3" s="15" t="s">
        <v>149</v>
      </c>
      <c r="D3" s="16" t="s">
        <v>150</v>
      </c>
    </row>
    <row r="4" spans="2:4" ht="18.75">
      <c r="B4" s="14" t="s">
        <v>77</v>
      </c>
      <c r="C4" s="15" t="s">
        <v>151</v>
      </c>
      <c r="D4" s="16" t="s">
        <v>152</v>
      </c>
    </row>
    <row r="5" spans="2:4" ht="18.75">
      <c r="B5" s="14" t="s">
        <v>77</v>
      </c>
      <c r="C5" s="15" t="s">
        <v>153</v>
      </c>
      <c r="D5" s="16" t="s">
        <v>154</v>
      </c>
    </row>
    <row r="6" spans="2:4" ht="37.5">
      <c r="B6" s="14" t="s">
        <v>82</v>
      </c>
      <c r="C6" s="15" t="s">
        <v>155</v>
      </c>
      <c r="D6" s="16" t="s">
        <v>156</v>
      </c>
    </row>
    <row r="7" spans="2:4" ht="18.75">
      <c r="B7" s="14" t="s">
        <v>82</v>
      </c>
      <c r="C7" s="15" t="s">
        <v>157</v>
      </c>
      <c r="D7" s="16" t="s">
        <v>158</v>
      </c>
    </row>
    <row r="8" spans="2:4" ht="18.75">
      <c r="B8" s="14" t="s">
        <v>82</v>
      </c>
      <c r="C8" s="15" t="s">
        <v>159</v>
      </c>
      <c r="D8" s="16" t="s">
        <v>158</v>
      </c>
    </row>
    <row r="9" spans="2:4" ht="18.75">
      <c r="B9" s="14" t="s">
        <v>82</v>
      </c>
      <c r="C9" s="15" t="s">
        <v>160</v>
      </c>
      <c r="D9" s="16" t="s">
        <v>158</v>
      </c>
    </row>
    <row r="10" spans="2:4" ht="18.75">
      <c r="B10" s="14" t="s">
        <v>82</v>
      </c>
      <c r="C10" s="15" t="s">
        <v>161</v>
      </c>
      <c r="D10" s="16" t="s">
        <v>158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95766-AEF0-44E6-B7E6-C999FCA86784}">
  <dimension ref="B2:F21"/>
  <sheetViews>
    <sheetView workbookViewId="0">
      <selection activeCell="C12" sqref="C12"/>
    </sheetView>
    <sheetView workbookViewId="1">
      <selection activeCell="F21" sqref="F21"/>
    </sheetView>
  </sheetViews>
  <sheetFormatPr defaultColWidth="11.42578125" defaultRowHeight="15"/>
  <cols>
    <col min="2" max="2" width="20.85546875" customWidth="1"/>
    <col min="3" max="3" width="46.85546875" customWidth="1"/>
    <col min="6" max="6" width="22.5703125" customWidth="1"/>
  </cols>
  <sheetData>
    <row r="2" spans="2:6" ht="18.75">
      <c r="B2" s="31" t="s">
        <v>3</v>
      </c>
      <c r="C2" s="31" t="s">
        <v>162</v>
      </c>
    </row>
    <row r="3" spans="2:6" ht="18.75">
      <c r="B3" s="29" t="s">
        <v>78</v>
      </c>
      <c r="C3" s="29" t="s">
        <v>163</v>
      </c>
    </row>
    <row r="4" spans="2:6" ht="18.75">
      <c r="B4" s="29" t="s">
        <v>80</v>
      </c>
      <c r="C4" s="29" t="s">
        <v>164</v>
      </c>
    </row>
    <row r="5" spans="2:6" ht="18.75">
      <c r="B5" s="29" t="s">
        <v>165</v>
      </c>
      <c r="C5" s="29" t="s">
        <v>166</v>
      </c>
      <c r="F5" s="18"/>
    </row>
    <row r="6" spans="2:6" ht="18.75">
      <c r="B6" s="29" t="s">
        <v>167</v>
      </c>
      <c r="C6" s="29" t="s">
        <v>168</v>
      </c>
      <c r="F6" s="18"/>
    </row>
    <row r="7" spans="2:6" ht="18.75">
      <c r="B7" s="29" t="s">
        <v>85</v>
      </c>
      <c r="C7" s="29" t="s">
        <v>169</v>
      </c>
      <c r="F7" s="18"/>
    </row>
    <row r="8" spans="2:6" ht="18.75">
      <c r="B8" s="29" t="s">
        <v>170</v>
      </c>
      <c r="C8" s="29" t="s">
        <v>171</v>
      </c>
      <c r="F8" s="18"/>
    </row>
    <row r="9" spans="2:6" ht="18.75">
      <c r="B9" s="29" t="s">
        <v>91</v>
      </c>
      <c r="C9" s="29" t="s">
        <v>172</v>
      </c>
      <c r="F9" s="18"/>
    </row>
    <row r="10" spans="2:6" ht="18.75">
      <c r="B10" s="29" t="s">
        <v>106</v>
      </c>
      <c r="C10" s="30" t="s">
        <v>173</v>
      </c>
      <c r="F10" s="18"/>
    </row>
    <row r="11" spans="2:6" ht="18.75">
      <c r="F11" s="18"/>
    </row>
    <row r="12" spans="2:6" ht="18.75">
      <c r="F12" s="18"/>
    </row>
    <row r="13" spans="2:6" ht="18.75">
      <c r="F13" s="32"/>
    </row>
    <row r="14" spans="2:6" ht="18.75">
      <c r="F14" s="32"/>
    </row>
    <row r="15" spans="2:6" ht="18.75">
      <c r="F15" s="32"/>
    </row>
    <row r="16" spans="2:6" ht="18.75">
      <c r="F16" s="32"/>
    </row>
    <row r="17" spans="6:6" ht="18.75">
      <c r="F17" s="32"/>
    </row>
    <row r="18" spans="6:6" ht="18.75">
      <c r="F18" s="32"/>
    </row>
    <row r="19" spans="6:6" ht="18.75">
      <c r="F19" s="32"/>
    </row>
    <row r="20" spans="6:6" ht="18.75">
      <c r="F20" s="32"/>
    </row>
    <row r="21" spans="6:6" ht="18.75">
      <c r="F21" s="32"/>
    </row>
  </sheetData>
  <phoneticPr fontId="7"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2352A5B2331C7A4B998C1A2D8E845070" ma:contentTypeVersion="14" ma:contentTypeDescription="Crear nuevo documento." ma:contentTypeScope="" ma:versionID="f2a520253f189f82063110156854fdb0">
  <xsd:schema xmlns:xsd="http://www.w3.org/2001/XMLSchema" xmlns:xs="http://www.w3.org/2001/XMLSchema" xmlns:p="http://schemas.microsoft.com/office/2006/metadata/properties" xmlns:ns3="d8e327ac-0fce-4f44-b26b-e4a564653c2b" xmlns:ns4="e46af016-ae4d-4308-9719-feb88236cb74" targetNamespace="http://schemas.microsoft.com/office/2006/metadata/properties" ma:root="true" ma:fieldsID="2ef3a0575383ff8cb527808327ec3f65" ns3:_="" ns4:_="">
    <xsd:import namespace="d8e327ac-0fce-4f44-b26b-e4a564653c2b"/>
    <xsd:import namespace="e46af016-ae4d-4308-9719-feb88236cb74"/>
    <xsd:element name="properties">
      <xsd:complexType>
        <xsd:sequence>
          <xsd:element name="documentManagement">
            <xsd:complexType>
              <xsd:all>
                <xsd:element ref="ns3:MediaServiceMetadata" minOccurs="0"/>
                <xsd:element ref="ns3:MediaServiceFastMetadata" minOccurs="0"/>
                <xsd:element ref="ns3:_activity" minOccurs="0"/>
                <xsd:element ref="ns3:MediaServiceObjectDetectorVersions" minOccurs="0"/>
                <xsd:element ref="ns3:MediaServiceSearchProperties" minOccurs="0"/>
                <xsd:element ref="ns3:MediaServiceDateTaken" minOccurs="0"/>
                <xsd:element ref="ns3:MediaServiceSystemTags" minOccurs="0"/>
                <xsd:element ref="ns3:MediaServiceGenerationTime" minOccurs="0"/>
                <xsd:element ref="ns3:MediaServiceEventHashCode" minOccurs="0"/>
                <xsd:element ref="ns3:MediaLengthInSeconds" minOccurs="0"/>
                <xsd:element ref="ns3:MediaServiceOCR"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8e327ac-0fce-4f44-b26b-e4a564653c2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SystemTags" ma:index="14" nillable="true" ma:displayName="MediaServiceSystemTags" ma:hidden="true" ma:internalName="MediaServiceSystemTags" ma:readOnly="true">
      <xsd:simpleType>
        <xsd:restriction base="dms:Note"/>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46af016-ae4d-4308-9719-feb88236cb74" elementFormDefault="qualified">
    <xsd:import namespace="http://schemas.microsoft.com/office/2006/documentManagement/types"/>
    <xsd:import namespace="http://schemas.microsoft.com/office/infopath/2007/PartnerControls"/>
    <xsd:element name="SharedWithUsers" ma:index="19"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talles de uso compartido" ma:internalName="SharedWithDetails" ma:readOnly="true">
      <xsd:simpleType>
        <xsd:restriction base="dms:Note">
          <xsd:maxLength value="255"/>
        </xsd:restriction>
      </xsd:simpleType>
    </xsd:element>
    <xsd:element name="SharingHintHash" ma:index="21"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d8e327ac-0fce-4f44-b26b-e4a564653c2b"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4D3E165-D94A-4AF6-B02D-B21A99072DBD}"/>
</file>

<file path=customXml/itemProps2.xml><?xml version="1.0" encoding="utf-8"?>
<ds:datastoreItem xmlns:ds="http://schemas.openxmlformats.org/officeDocument/2006/customXml" ds:itemID="{9D6B7FF6-4EDD-4764-801C-42A85C2DCF48}"/>
</file>

<file path=customXml/itemProps3.xml><?xml version="1.0" encoding="utf-8"?>
<ds:datastoreItem xmlns:ds="http://schemas.openxmlformats.org/officeDocument/2006/customXml" ds:itemID="{F2481199-9E90-4DFC-800E-7461A423F18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Lenis Rossi Wong Portillo</dc:creator>
  <cp:keywords/>
  <dc:description/>
  <cp:lastModifiedBy/>
  <cp:revision/>
  <dcterms:created xsi:type="dcterms:W3CDTF">2024-06-06T18:24:27Z</dcterms:created>
  <dcterms:modified xsi:type="dcterms:W3CDTF">2024-07-04T17:49:30Z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0x0101002352A5B2331C7A4B998C1A2D8E845070</vt:lpwstr>
  </property>
</Properties>
</file>