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5. Informacion Contable\"/>
    </mc:Choice>
  </mc:AlternateContent>
  <bookViews>
    <workbookView xWindow="0" yWindow="0" windowWidth="28800" windowHeight="12330"/>
  </bookViews>
  <sheets>
    <sheet name="NOTAS" sheetId="1" r:id="rId1"/>
  </sheets>
  <definedNames>
    <definedName name="_xlnm.Print_Area" localSheetId="0">NOTAS!$A$1:$G$432</definedName>
    <definedName name="_xlnm.Print_Titles" localSheetId="0">NOTAS!$4:$8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2" i="1" l="1"/>
  <c r="D432" i="1"/>
  <c r="C432" i="1"/>
  <c r="E425" i="1"/>
  <c r="E416" i="1"/>
  <c r="D414" i="1"/>
  <c r="E397" i="1"/>
  <c r="E383" i="1"/>
  <c r="E389" i="1" s="1"/>
  <c r="E376" i="1"/>
  <c r="C362" i="1"/>
  <c r="C363" i="1" s="1"/>
  <c r="E349" i="1"/>
  <c r="D349" i="1"/>
  <c r="C349" i="1"/>
  <c r="D324" i="1"/>
  <c r="E324" i="1" s="1"/>
  <c r="C324" i="1"/>
  <c r="F323" i="1"/>
  <c r="E322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D299" i="1"/>
  <c r="C299" i="1"/>
  <c r="E298" i="1"/>
  <c r="D286" i="1"/>
  <c r="C286" i="1"/>
  <c r="C228" i="1"/>
  <c r="C223" i="1"/>
  <c r="C202" i="1"/>
  <c r="C196" i="1"/>
  <c r="C190" i="1"/>
  <c r="C184" i="1"/>
  <c r="F178" i="1"/>
  <c r="E178" i="1"/>
  <c r="D178" i="1"/>
  <c r="C178" i="1"/>
  <c r="D177" i="1"/>
  <c r="C126" i="1"/>
  <c r="C121" i="1"/>
  <c r="E115" i="1"/>
  <c r="D115" i="1"/>
  <c r="C115" i="1"/>
  <c r="E94" i="1"/>
  <c r="D94" i="1"/>
  <c r="C94" i="1"/>
  <c r="C66" i="1"/>
  <c r="C60" i="1"/>
  <c r="C52" i="1"/>
  <c r="F43" i="1"/>
  <c r="E43" i="1"/>
  <c r="D43" i="1"/>
  <c r="C43" i="1"/>
  <c r="E33" i="1"/>
  <c r="D33" i="1"/>
  <c r="C33" i="1"/>
  <c r="E23" i="1"/>
  <c r="C23" i="1"/>
</calcChain>
</file>

<file path=xl/sharedStrings.xml><?xml version="1.0" encoding="utf-8"?>
<sst xmlns="http://schemas.openxmlformats.org/spreadsheetml/2006/main" count="409" uniqueCount="340">
  <si>
    <t xml:space="preserve">NOTAS A LOS ESTADOS FINANCIEROS </t>
  </si>
  <si>
    <t>Al 31 de Marzo del 2018</t>
  </si>
  <si>
    <t>Ente Público:  INSTITUTO DE ALFABETIZACIÓN Y EDUCACIÓN BÁSICA PARA ADULTOS</t>
  </si>
  <si>
    <t>NOTAS DE DESGLOSE</t>
  </si>
  <si>
    <t>I) NOTAS AL ESTADO DE SITUACIÓN FINANCIERA</t>
  </si>
  <si>
    <t>ACTIVO</t>
  </si>
  <si>
    <t>* EFECTIVO Y EQUIVALENTES</t>
  </si>
  <si>
    <t>ESF-01 FONDOS C/INVERSIONES FINANCIERAS</t>
  </si>
  <si>
    <t>MONTO</t>
  </si>
  <si>
    <t>TIPO</t>
  </si>
  <si>
    <t>MONTO PARCIAL</t>
  </si>
  <si>
    <t>1114 Inversiones a 3 meses</t>
  </si>
  <si>
    <t>1121 Inversiones mayores a 3 meses hasta 12.</t>
  </si>
  <si>
    <t>1121106001  BAJIO INV. 3385671</t>
  </si>
  <si>
    <t>1211 INVERSIONES A LP</t>
  </si>
  <si>
    <t>* DERECHOSA RECIBIR EFECTIVO Y EQUIVALENTES Y BIENES O SERVICIOS A RECIBIR</t>
  </si>
  <si>
    <t>ESF-02 INGRESOS P/RECUPERAR</t>
  </si>
  <si>
    <t>2017</t>
  </si>
  <si>
    <t>2016</t>
  </si>
  <si>
    <t>1122 CUENTAS POR COBRAR CP</t>
  </si>
  <si>
    <t>1122602001 CUENTAS POR COBRAR A ENTIDADES Y MUNICIPIOS</t>
  </si>
  <si>
    <t>1122602002 CUENTAS POR COBRAR A LA FEDERACION</t>
  </si>
  <si>
    <t xml:space="preserve"> </t>
  </si>
  <si>
    <t>1124 INGRESOS POR RECUPERAR CP</t>
  </si>
  <si>
    <t>ESF-03 DEUDORES P/RECUPERAR</t>
  </si>
  <si>
    <t>90 DIAS</t>
  </si>
  <si>
    <t>180 DIAS</t>
  </si>
  <si>
    <t>365 DIAS</t>
  </si>
  <si>
    <t>1123 DEUDORES PENDIENTES POR RECUPERAR</t>
  </si>
  <si>
    <t>1123101002 GASTOS A RESERVA DE COMPROBAR</t>
  </si>
  <si>
    <t>1123102001 FUNCIONARIOS Y EMPLEADOS</t>
  </si>
  <si>
    <t>1123103301 SUBSIDIO AL EMPLEO</t>
  </si>
  <si>
    <t>1123106001 OTROS DEUDORES DIVERSOS</t>
  </si>
  <si>
    <t>1125 DEUDORES POR ANTICIPOS</t>
  </si>
  <si>
    <t>1125102001 FONDO FIJO</t>
  </si>
  <si>
    <t>* BIENES DISPONIBLES PARA SU TRANSFORMACIÓN O CONSUMO.</t>
  </si>
  <si>
    <t>ESF-05 INVENTARIO Y ALMACENES</t>
  </si>
  <si>
    <t>METODO</t>
  </si>
  <si>
    <t>1140 INVENTARIOS</t>
  </si>
  <si>
    <t>NO APLICA</t>
  </si>
  <si>
    <t>1150 ALMACENES</t>
  </si>
  <si>
    <t xml:space="preserve">* INVERSIONES FINANCIERAS. </t>
  </si>
  <si>
    <t>ESF-06 FIDEICOMISOS, MANDATOS Y CONTRATOS ANALOGOS</t>
  </si>
  <si>
    <t>CARACTERISTICAS</t>
  </si>
  <si>
    <t>NOMBRE DE FIDEICOMIS0O</t>
  </si>
  <si>
    <t>OBJETO</t>
  </si>
  <si>
    <t>1213 FIDEICOMISOS, MANDATOS Y CONTRATOS ANÁLOGOS</t>
  </si>
  <si>
    <t>ESF-07 PARTICIPACIONES Y APORTACIONES DE CAPITAL</t>
  </si>
  <si>
    <t>EMPRESA/OPDES</t>
  </si>
  <si>
    <t>1214 PARTICIPACIONES Y APORTACIONES DE CAPITAL</t>
  </si>
  <si>
    <t>* BIENES MUEBLES, INMUEBLES E INTAGIBLES</t>
  </si>
  <si>
    <t>ESF-08 BIENES MUEBLES E INMUEBLES</t>
  </si>
  <si>
    <t>SALDO INICIAL</t>
  </si>
  <si>
    <t>SALDO FINAL</t>
  </si>
  <si>
    <t>FLUJO</t>
  </si>
  <si>
    <t>CRITERIO</t>
  </si>
  <si>
    <t>1230 BIENES INMUEBLES, INFRAESTRUCTURA Y CONTRUCCIONES EN PROCESO</t>
  </si>
  <si>
    <t>1240 BIENES MUEBLES</t>
  </si>
  <si>
    <t>1241151100  MUEBLES DE OFICINA Y ESTANTERÍA</t>
  </si>
  <si>
    <t>1241151101  MUEB DE OFIC 2010</t>
  </si>
  <si>
    <t>1241251200  MUEB. EXCEPTO 2011</t>
  </si>
  <si>
    <t>1241351500  EQ. DE CÓMP. 2011</t>
  </si>
  <si>
    <t>1241351501  EQ. DE CÓMP. 2010</t>
  </si>
  <si>
    <t>1241951900  OTROS MOBIL. 2011</t>
  </si>
  <si>
    <t>1241951901  OTROS MOBIL. 2010</t>
  </si>
  <si>
    <t>1242152100  EQUIPO Y APARATOS AUDIOVISUALES</t>
  </si>
  <si>
    <t>1242352300  CÁMARAS FOTOGRÁFICAS Y DE VIDEO</t>
  </si>
  <si>
    <t>1244154100  AUTOMÓVILES Y CAMIONES</t>
  </si>
  <si>
    <t>1244154101  AUTOMÓVILES Y CAMIONES 2010</t>
  </si>
  <si>
    <t>1244954900  OTROS EQUIPOS DE TRANSPORTES</t>
  </si>
  <si>
    <t>1246556500  EQ. COMUNICACI 2011</t>
  </si>
  <si>
    <t>1246556501  EQ. COMUNICACI 2010</t>
  </si>
  <si>
    <t>1246656600  EQ. DE GENERACI 2011</t>
  </si>
  <si>
    <t>1246656601  EQ. DE GENERACI 2010</t>
  </si>
  <si>
    <t>1246756700  HERRAM. Y MÁQUI 2011</t>
  </si>
  <si>
    <t>1246956900  OTROS EQUIPOS</t>
  </si>
  <si>
    <t>1246956901  OTROS EQUIPOS 2010</t>
  </si>
  <si>
    <t>ESF-09 INTANGIBLES Y DIFERIDOS</t>
  </si>
  <si>
    <t>1250 ACTIVOS INTANGIBLES</t>
  </si>
  <si>
    <t>1270 ACTIVOS DIFERIDOS</t>
  </si>
  <si>
    <t>1260 DEPRECIACIÓN, DETERIORO Y AMORTIZACIÓN ACUMULADA DE BIENES</t>
  </si>
  <si>
    <t>1263151101  MUEBLES DE OFICINA Y</t>
  </si>
  <si>
    <t>1263151201  MUEBLES, EXCEPTO DE</t>
  </si>
  <si>
    <t>1263151501  EPO. DE COMPUTO Y DE</t>
  </si>
  <si>
    <t>1263151901  OTROS MOBILIARIOS Y</t>
  </si>
  <si>
    <t>1263252101  EQUIPOS Y APARATOS A</t>
  </si>
  <si>
    <t>1263252301  CAMARAS FOTOGRAFICAS</t>
  </si>
  <si>
    <t>1263454101  AUTOMÓVILES Y CAMIONES 2010</t>
  </si>
  <si>
    <t>1263454901  OTROS EQUIPOS DE TRANSPORTE 2010</t>
  </si>
  <si>
    <t>1263656501  EQUIPO DE COMUNICACI</t>
  </si>
  <si>
    <t>1263656601  EQUIPOS DE GENERACIÓ</t>
  </si>
  <si>
    <t>1263656701  HERRAMIENTAS Y MÁQUI</t>
  </si>
  <si>
    <t>1263656901  OTROS EQUIPOS 2010</t>
  </si>
  <si>
    <t>ESF-10   ESTIMACIONES Y DETERIOROS</t>
  </si>
  <si>
    <t>1280 ESTIMACIÓN POR PÉRDIDA O DETERIORO DE ACTIVOS NO CIRCULANTES</t>
  </si>
  <si>
    <t>ESF-11 OTROS ACTIVOS</t>
  </si>
  <si>
    <t>CARACTERÍSTICAS</t>
  </si>
  <si>
    <t>1191001001 DEPOSITOS EN GARANTÍA</t>
  </si>
  <si>
    <t>PASIVO</t>
  </si>
  <si>
    <t>ESF-12 CUENTAS Y DOCUMENTOS POR PAGAR</t>
  </si>
  <si>
    <t>2110 CUENTAS POR PAGAR A CORTO PLAZO</t>
  </si>
  <si>
    <t>2111101001  SUELDOS POR PAGAR</t>
  </si>
  <si>
    <t>2111102001  SUELDOS DEVENGADOS E</t>
  </si>
  <si>
    <t>2111201002  REMUN. POR PAG. A PE</t>
  </si>
  <si>
    <t>2111401001  APORTACIÓN PATRONAL ISSEG</t>
  </si>
  <si>
    <t>2111401002  APORTACION PATRONAL ISSSTE</t>
  </si>
  <si>
    <t>2112101001  PROVEEDORES DE BIENES Y SERVICIO</t>
  </si>
  <si>
    <t>2112102001  PROVEEDORES EJE ANT</t>
  </si>
  <si>
    <t>2115203002  TRANSFERENCIAS DE EN</t>
  </si>
  <si>
    <t>2117101001  ISR NOMINA</t>
  </si>
  <si>
    <t>2117101002  ISR ASIMILADOS A SALARIOS</t>
  </si>
  <si>
    <t>2117101013  ISR RETENCION ARRENDAMIENTO</t>
  </si>
  <si>
    <t>2117102001  CEDULAR  HONORARIOS 1%</t>
  </si>
  <si>
    <t>2117102002  CEDULAR  ARRENDAMIENTO 1%</t>
  </si>
  <si>
    <t>2117202002  APORTACIÓN TRABAJADOR ISSEG</t>
  </si>
  <si>
    <t>2117202003  APORTACIÓN TRABAJADOR ISSSTE</t>
  </si>
  <si>
    <t>2117202007  APORTACIÓN PATRÓN SAR 2%</t>
  </si>
  <si>
    <t>2117202008  APORTACIÓN PATRÓN CE</t>
  </si>
  <si>
    <t>2117202009  APORTACIÓN TRABAJADO</t>
  </si>
  <si>
    <t>2117202010  APORTACIÓN PATRÓN FO</t>
  </si>
  <si>
    <t>2117202011  APORTACIÓN TRABAJADO</t>
  </si>
  <si>
    <t>2117502101  IMPUESTO SOBRE NOMINAS</t>
  </si>
  <si>
    <t>2117502102  IMPUESTO NOMINAS A PAGAR</t>
  </si>
  <si>
    <t>2117901003  COUTAS SINDICALES</t>
  </si>
  <si>
    <t>2117902003  APOYO SOLIDARIO</t>
  </si>
  <si>
    <t>2117903001  PENSIÓN ALIMENTICIA</t>
  </si>
  <si>
    <t>2117904001  ASEGURADORAS VIDA</t>
  </si>
  <si>
    <t>2117906001  SERVICIOS FUNERARIOS</t>
  </si>
  <si>
    <t>2117907001  MUEBLERIAS</t>
  </si>
  <si>
    <t>2117909001  TIENDA DEPARTAMENTAL</t>
  </si>
  <si>
    <t>2117910001  VIVIENDA</t>
  </si>
  <si>
    <t>2117911001  ISSEG</t>
  </si>
  <si>
    <t>2117911003  ISSSTE PRESTAMOS</t>
  </si>
  <si>
    <t>2117911010  FOVISSTE CREDITO HIPOTECARIO</t>
  </si>
  <si>
    <t>2117912001  OPTICAS</t>
  </si>
  <si>
    <t>2117916001  FINANCIERAS</t>
  </si>
  <si>
    <t>2117917001  OTROS, UNIFORMES, A</t>
  </si>
  <si>
    <t>2119904001  ENTIDADES</t>
  </si>
  <si>
    <t>2119904002  CXP A GEG</t>
  </si>
  <si>
    <t>2119904005  CXP POR REMANENTES</t>
  </si>
  <si>
    <t>2119904006  CXP GEG 2.5% GTO DE ADMON SFA</t>
  </si>
  <si>
    <t>2119904008  CXP REMANENTE EN SOL</t>
  </si>
  <si>
    <t>2119904023  CXP FEDERACION POR INTERESES</t>
  </si>
  <si>
    <t>2119905001  ACREEDORES DIVERSOS</t>
  </si>
  <si>
    <t>2119905006  ACREEDORES VARIOS</t>
  </si>
  <si>
    <t>2119905007  ACREEDORES 2004</t>
  </si>
  <si>
    <t>2120 DOCUMENTOS POR PAGAR A CORTO PLAZO</t>
  </si>
  <si>
    <t>ESF-13 OTROS PASIVOS DIFERIDOS A CORTO PLAZO</t>
  </si>
  <si>
    <t>NATURALEZA</t>
  </si>
  <si>
    <t>2159 OTROS PASIVOS DIFERIDOS A CORTO PLAZO</t>
  </si>
  <si>
    <t>ESF-13 FONDOS Y BIENES DE TERCEROS EN GARANTÍA Y/O ADMINISTRACIÓN A CORTO PLAZO</t>
  </si>
  <si>
    <t>2160 FONDOS Y BIENES DE TERCEROS EN GARANTÍA Y/O ADMINISTRACIÓN CP</t>
  </si>
  <si>
    <t>ESF-13 PASIVO DIFERIDO A LARGO PLAZO</t>
  </si>
  <si>
    <t>2240 PASIVOS DIFERIDOS A LARGO PLAZO</t>
  </si>
  <si>
    <t>ESF-14 OTROS PASIVOS CIRCULANTES</t>
  </si>
  <si>
    <t>2199 OTROS PASIVOS CIRCULANTES</t>
  </si>
  <si>
    <t>II) NOTAS AL ESTADO DE ACTIVIDADES</t>
  </si>
  <si>
    <t>INGRESOS DE GESTIÓN</t>
  </si>
  <si>
    <t>ERA-01 INGRESOS</t>
  </si>
  <si>
    <t>NOTA</t>
  </si>
  <si>
    <t>4100 INGRESOS DE GESTIÓN</t>
  </si>
  <si>
    <t>4169610154  POR CONCEPTO DE DONATIVOS</t>
  </si>
  <si>
    <t>4173711005  INGRESOS POR LA VENTA DE BIENES Y SERVICIOS ODES</t>
  </si>
  <si>
    <t>4200 PARTICIPACIONES, APORTACIONES, TRANSFERENCIAS, ASIGNACIONES, SUBSIDIOS Y OTRAS AYUDAS</t>
  </si>
  <si>
    <t>4212826201  INEA SERVICIOS PERSONALES</t>
  </si>
  <si>
    <t>4212826202  INEA MATERIALES Y SUMINISTROS</t>
  </si>
  <si>
    <t>4212826203  INEA SERVICIOS GENERALES</t>
  </si>
  <si>
    <t>4212826204  INEA AYUDAS Y SUBSIDIOS</t>
  </si>
  <si>
    <t>4213834000  CONVENIO FED AYUDAS Y SUBSIDIOS</t>
  </si>
  <si>
    <t>4221911000  SERVICIOS PERSONALES</t>
  </si>
  <si>
    <t>4221912000  MATERIALES Y SUMINISTROS</t>
  </si>
  <si>
    <t>4221913000  SERVICIOS GENERALES</t>
  </si>
  <si>
    <t>ERA-02 OTROS INGRESOS Y BENEFICIOS</t>
  </si>
  <si>
    <t>4311511001 INTERESES NORMALES</t>
  </si>
  <si>
    <t>GASTOS Y OTRAS PÉRDIDAS</t>
  </si>
  <si>
    <t>ERA-03 GASTOS</t>
  </si>
  <si>
    <t>%GASTO</t>
  </si>
  <si>
    <t>EXPLICACION</t>
  </si>
  <si>
    <t>5000 GASTOS Y OTRAS PERDIDAS</t>
  </si>
  <si>
    <t>5111113000  SUELDOS BASE AL PERS</t>
  </si>
  <si>
    <t>5112121000  HONORARIOS ASIMILABLES A SALARIOS</t>
  </si>
  <si>
    <t>5113131000  PRIMAS POR AÑOS DE S</t>
  </si>
  <si>
    <t>5113132000  PRIMAS DE VACAS., D</t>
  </si>
  <si>
    <t>5113134000  COMPENSACIONES</t>
  </si>
  <si>
    <t>5114141000  APORTACIONES DE SEGURIDAD SOCIAL</t>
  </si>
  <si>
    <t>5114142000  APORTACIONES A FONDOS DE VIVIENDA</t>
  </si>
  <si>
    <t>5114143000  APORT. S. RETIRO.</t>
  </si>
  <si>
    <t>5114144000  SEGUROS MÚLTIPLES</t>
  </si>
  <si>
    <t>5115153000  PRESTACIONES Y HABERES DE RETIRO</t>
  </si>
  <si>
    <t>5115154000  PRESTACIONES CONTRACTUALES</t>
  </si>
  <si>
    <t>5115155000  APOYOS A LA CAPACITA</t>
  </si>
  <si>
    <t>5115159000  OTRAS PRESTACIONES S</t>
  </si>
  <si>
    <t>5121211000  MATERIALES Y ÚTILES DE OFICINA</t>
  </si>
  <si>
    <t>5121215000  MATERIAL IMPRESO E I</t>
  </si>
  <si>
    <t>5121216000  MATERIAL DE LIMPIEZA</t>
  </si>
  <si>
    <t>5122221000  ALIMENTACIÓN DE PERSONAS</t>
  </si>
  <si>
    <t>5126261000  COMBUSTIBLES, LUBRI</t>
  </si>
  <si>
    <t>5127271000  VESTUARIOS Y UNIFORMES</t>
  </si>
  <si>
    <t>5131311000  SERVICIO DE ENERGÍA ELÉCTRICA</t>
  </si>
  <si>
    <t>5131313000  SERVICIO DE AGUA POTABLE</t>
  </si>
  <si>
    <t>5131314000  TELEFONÍA TRADICIONAL</t>
  </si>
  <si>
    <t>5131315000  TELEFONÍA CELULAR</t>
  </si>
  <si>
    <t>5131316000  SERVICIO DE TELECOMU</t>
  </si>
  <si>
    <t>5131317000  SERV. ACCESO A INTE</t>
  </si>
  <si>
    <t>5131318000  SERVICIOS POSTALES Y TELEGRAFICOS</t>
  </si>
  <si>
    <t>5132322000  ARRENDAMIENTO DE EDIFICIOS</t>
  </si>
  <si>
    <t>5132328000  ARRENDAMIENTO FINANCIERO</t>
  </si>
  <si>
    <t>5132329000  OTROS ARRENDAMIENTOS</t>
  </si>
  <si>
    <t>5133333000  SERVS. CONSULT. ADM</t>
  </si>
  <si>
    <t>5133336000  SERVS. APOYO ADMVO.</t>
  </si>
  <si>
    <t>5133338000  SERVICIOS DE VIGILANCIA</t>
  </si>
  <si>
    <t>5134341000  SERVICIOS FINANCIEROS Y BANCARIOS</t>
  </si>
  <si>
    <t>5134345000  SEGUROS DE BIENES PATRIMONIALES</t>
  </si>
  <si>
    <t>5134348000  COMISIONES POR VENTAS</t>
  </si>
  <si>
    <t>5135351000  CONSERV. Y MANTENIMI</t>
  </si>
  <si>
    <t>5135355000  REPAR. Y MTTO. DE EQ</t>
  </si>
  <si>
    <t>5135358000  SERVICIOS DE LIMPIEZ</t>
  </si>
  <si>
    <t>5136361100  DIF. RADIO, T.V. Y</t>
  </si>
  <si>
    <t>5136361200  DIFUSION POR MEDIOS ALTERNATIVOS</t>
  </si>
  <si>
    <t>5136365000  SERV. DE LA INDUSTR</t>
  </si>
  <si>
    <t>5136366000  SERV. CRE INTERNET</t>
  </si>
  <si>
    <t>5137371000  PASAJES AEREOS</t>
  </si>
  <si>
    <t>5137372000  PASAJES TERRESTRES</t>
  </si>
  <si>
    <t>5137375000  VIATICOS EN EL PAIS</t>
  </si>
  <si>
    <t>5137379000  OT. SER. TRASLADO</t>
  </si>
  <si>
    <t>5138383000  CONGRESOS Y CONVENCIONES</t>
  </si>
  <si>
    <t>5138385000  GASTOS  DE REPRESENTACION</t>
  </si>
  <si>
    <t>5139392000  OTROS IMPUESTOS Y DERECHOS</t>
  </si>
  <si>
    <t>5139396000  OT. GTOS. RESPONS.</t>
  </si>
  <si>
    <t>5139398000  IMPUESTO DE NOMINA</t>
  </si>
  <si>
    <t>5241441000  AYUDAS SOCIALES A PERSONAS</t>
  </si>
  <si>
    <t>III) NOTAS AL ESTADO DE VARIACIÓN A LA HACIEDA PÚBLICA</t>
  </si>
  <si>
    <t>VHP-01 PATRIMONIO CONTRIBUIDO</t>
  </si>
  <si>
    <t>MODIFICACION</t>
  </si>
  <si>
    <t>3110 HACIENDA PUBLICA/PATRIMONIO CONTRIBUIDO</t>
  </si>
  <si>
    <t>3110000001  APORTACIONES</t>
  </si>
  <si>
    <t>3110000002  BAJA DE ACTIVO FIJO</t>
  </si>
  <si>
    <t>3110915000  BIENES MUEBLES E INMUEBLES</t>
  </si>
  <si>
    <t>3111826205  INEA BIENES MUEBLES E INMUEBLES</t>
  </si>
  <si>
    <t>3113914205  ESTATALES DE EJERCIC</t>
  </si>
  <si>
    <t>3113915000  ESTATALES DE EJERCIC</t>
  </si>
  <si>
    <t>3113924205  MUN. EJ. ANT. BIENES</t>
  </si>
  <si>
    <t>VHP-02 PATRIMONIO GENERADO</t>
  </si>
  <si>
    <t>3210 HACIENDA PUBLICA /PATRIMONIO GENERADO</t>
  </si>
  <si>
    <t>3220000013  RESULTADO EJERCICIO 2005</t>
  </si>
  <si>
    <t>3220000014  RESULTADO EJERCICIO 2006</t>
  </si>
  <si>
    <t>3220000015  RESULTADO EJERCICIO 2007</t>
  </si>
  <si>
    <t>3220000016  RESULTADO EJERCICIO 2008</t>
  </si>
  <si>
    <t>3220000017  RESULTADO EJERCICIO 2009</t>
  </si>
  <si>
    <t>3220000018  RESULTADO EJERCICIO 2010</t>
  </si>
  <si>
    <t>3220000019  RESULTADO EJERCICIO 2011</t>
  </si>
  <si>
    <t>3220000020  RESULTADO EJERCICIO 2012</t>
  </si>
  <si>
    <t>3220000021  RESULTADO EJERCICIO 2013</t>
  </si>
  <si>
    <t>3220000022  RESULTADO DEL EJERCICIO 2014</t>
  </si>
  <si>
    <t>3220000023  RESULTADO DEL EJERCICIO 2015</t>
  </si>
  <si>
    <t>3220000024  RESULTADO DEL EJERCICIO 2016</t>
  </si>
  <si>
    <t>3220000025  RESULTADO DEL EJERCICIO 2017</t>
  </si>
  <si>
    <t>3220000100  APLICACIÓN DE REMANENTE PROPIO</t>
  </si>
  <si>
    <t>3220001000  CAPITALIZACIÓN RECURSOS PROPIOS</t>
  </si>
  <si>
    <t>3220001001  CAPITALIZACIÓN REMANENTES</t>
  </si>
  <si>
    <t>3220690201  APLICACIÓN DE REMANENTE PROPIO</t>
  </si>
  <si>
    <t>3220690204  APLICACIÓN DE REMANENTE MUNICIPAL</t>
  </si>
  <si>
    <t>3220690212  APLICACIÓN DE REMANENTE FEDERAL</t>
  </si>
  <si>
    <t>3252000001  AJUSTES Y CORECCIONES</t>
  </si>
  <si>
    <t>IV) NOTAS AL ESTADO DE FLUJO DE EFECTIVO</t>
  </si>
  <si>
    <t>EFE-01 FLUJO DE EFECTIVO</t>
  </si>
  <si>
    <t>1110 EFECTIVO Y EQUIVALENTES</t>
  </si>
  <si>
    <t>1111201002  FONDO FIJO</t>
  </si>
  <si>
    <t>1112102001  BANCOMER CTA. 0157901747</t>
  </si>
  <si>
    <t>1112102002  BANCOMER CTA. 0165251842</t>
  </si>
  <si>
    <t>1112102003  BANCOMER 0192361086 INEA 2013</t>
  </si>
  <si>
    <t>1112102004  BANCOMER 0192361221 CONVENIOS</t>
  </si>
  <si>
    <t>1112102005  BANCOMER 0195071941</t>
  </si>
  <si>
    <t>1112102006  BANCOMER 0192785625</t>
  </si>
  <si>
    <t>1112102007  BANCOMER 01 92 46 98</t>
  </si>
  <si>
    <t>1112102008  BANCOMER 0198214328 FAETA</t>
  </si>
  <si>
    <t>1112102009  BBVA Bancomer 019821</t>
  </si>
  <si>
    <t>1112102010  BBVA Bancomer 001927</t>
  </si>
  <si>
    <t>1112102012  BBVA Bancomer 010384</t>
  </si>
  <si>
    <t>1112102013  BBVA Bancomer 010635</t>
  </si>
  <si>
    <t>1112102014  BBVA Bancomer 010982</t>
  </si>
  <si>
    <t>1112102015  BBVA Bancomer 010982</t>
  </si>
  <si>
    <t>1112102016  BBVA Bancomer  01112</t>
  </si>
  <si>
    <t>1112102017  BBVA Bancomer  01114</t>
  </si>
  <si>
    <t>1112106001  BANCO BAJIO 3385671</t>
  </si>
  <si>
    <t>EFE-02 ADQ. BIENES MUEBLES E INMUEBLES</t>
  </si>
  <si>
    <t>% SUB</t>
  </si>
  <si>
    <t>1210 INVERSIONES FINANCIERAS A LARGO PLAZO</t>
  </si>
  <si>
    <t>1230 BIENES INMUEBLES, INFRAESTRUCTURA Y CONSTRUCCIONES EN PROCESO</t>
  </si>
  <si>
    <t>Bienes Inmuebles, Infraestructura y Construcciones en Proceso</t>
  </si>
  <si>
    <t xml:space="preserve">IV) CONCILIACIÓN DE LOS INGRESOS PRESUPUESTARIOS Y CONTABLES, ASI COMO ENTRE LOS EGRESOS </t>
  </si>
  <si>
    <t>PRESUPUESTARIOS Y LOS GASTOS</t>
  </si>
  <si>
    <t>Conciliación entre los Ingresos Presupuestarios y Contables</t>
  </si>
  <si>
    <t>Correspondiente del 1 de enero al 31 de Marzo de 2018</t>
  </si>
  <si>
    <t>(Cifras en pesos)</t>
  </si>
  <si>
    <t>1. Ingresos Presupuestarios</t>
  </si>
  <si>
    <t>2. Más ingresos contables no presupuestarios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</si>
  <si>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</si>
  <si>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</si>
  <si>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</si>
  <si>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</si>
  <si>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Otros ingresos contables no presupuestarios</t>
  </si>
  <si>
    <t>3. Menos ingresos presupuestarios no contables</t>
  </si>
  <si>
    <t>Productos de capital</t>
  </si>
  <si>
    <t>Aprovechamientos capital</t>
  </si>
  <si>
    <t>Ingresos derivados de financiamientos</t>
  </si>
  <si>
    <t>Otros Ingresos presupuestarios no contables</t>
  </si>
  <si>
    <t>4. Ingresos Contables (4 = 1 + 2 - 3)</t>
  </si>
  <si>
    <t>Conciliación entre los Egresos Presupuestarios y los Gastos Contables</t>
  </si>
  <si>
    <t>1. Total de egresos (presupuestarios)</t>
  </si>
  <si>
    <t>2. Menos egresos presupuestarios no contables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</si>
  <si>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</si>
  <si>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</si>
  <si>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</si>
  <si>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</si>
  <si>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</si>
  <si>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</si>
  <si>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</si>
  <si>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</si>
  <si>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</si>
  <si>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propios</t>
  </si>
  <si>
    <t>Acciones y participaciones de capital</t>
  </si>
  <si>
    <t>Compra de títulos y valores</t>
  </si>
  <si>
    <t>Inversiones en fideicomisos, mandatos y otros análogos</t>
  </si>
  <si>
    <t>Provisiones para contingencias y otras erogaciones especiales</t>
  </si>
  <si>
    <t>Amortización de la deuda publica</t>
  </si>
  <si>
    <t>Adeudos de ejercicios fiscales anteriores (ADEFAS)</t>
  </si>
  <si>
    <t>Otros Egresos Presupuestales No Contables</t>
  </si>
  <si>
    <t>3. Más Gasto Contables No Presupuestales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</si>
  <si>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</si>
  <si>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</si>
  <si>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</si>
  <si>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</si>
  <si>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</si>
  <si>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</si>
  <si>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Otros Gastos Contables No Presupuestales</t>
  </si>
  <si>
    <t>4. Total de Gasto Contable (4 = 1 - 2 + 3)</t>
  </si>
  <si>
    <t>NOTAS DE MEMORIA</t>
  </si>
  <si>
    <t>NOTAS DE MEMORIA.</t>
  </si>
  <si>
    <t>7000 CUENTAS DE ORDEN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</si>
</sst>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#,##0.00;\-#,##0.00;&quot; &quot;"/>
    <numFmt numFmtId="166" formatCode="#,##0;\-#,##0;&quot; &quot;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Soberana Sans Light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2060"/>
      <name val="Arial"/>
      <family val="2"/>
    </font>
    <font>
      <b/>
      <sz val="10"/>
      <color rgb="FF0070C0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1">
    <xf numFmtId="0" fontId="0" fillId="0" borderId="0" xfId="0"/>
    <xf numFmtId="0" fontId="2" fillId="0" borderId="0" xfId="0" applyFont="1" applyFill="1" applyAlignment="1"/>
    <xf numFmtId="0" fontId="2" fillId="3" borderId="0" xfId="0" applyFont="1" applyFill="1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3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6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3" fillId="3" borderId="0" xfId="0" applyNumberFormat="1" applyFont="1" applyFill="1" applyBorder="1" applyAlignment="1" applyProtection="1">
      <protection locked="0"/>
    </xf>
    <xf numFmtId="0" fontId="2" fillId="3" borderId="0" xfId="0" applyFont="1" applyFill="1" applyBorder="1"/>
    <xf numFmtId="0" fontId="7" fillId="0" borderId="0" xfId="0" applyFont="1" applyBorder="1" applyAlignment="1"/>
    <xf numFmtId="0" fontId="8" fillId="3" borderId="0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9" fillId="0" borderId="0" xfId="0" applyFont="1" applyBorder="1" applyAlignment="1">
      <alignment horizontal="left"/>
    </xf>
    <xf numFmtId="0" fontId="11" fillId="3" borderId="0" xfId="0" applyFont="1" applyFill="1" applyBorder="1"/>
    <xf numFmtId="0" fontId="10" fillId="3" borderId="0" xfId="0" applyFont="1" applyFill="1" applyBorder="1"/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/>
    </xf>
    <xf numFmtId="165" fontId="5" fillId="3" borderId="3" xfId="0" applyNumberFormat="1" applyFont="1" applyFill="1" applyBorder="1"/>
    <xf numFmtId="49" fontId="3" fillId="3" borderId="4" xfId="0" applyNumberFormat="1" applyFont="1" applyFill="1" applyBorder="1" applyAlignment="1">
      <alignment horizontal="left"/>
    </xf>
    <xf numFmtId="165" fontId="5" fillId="3" borderId="4" xfId="0" applyNumberFormat="1" applyFont="1" applyFill="1" applyBorder="1"/>
    <xf numFmtId="165" fontId="2" fillId="3" borderId="4" xfId="0" applyNumberFormat="1" applyFont="1" applyFill="1" applyBorder="1"/>
    <xf numFmtId="49" fontId="3" fillId="3" borderId="5" xfId="0" applyNumberFormat="1" applyFont="1" applyFill="1" applyBorder="1" applyAlignment="1">
      <alignment horizontal="left"/>
    </xf>
    <xf numFmtId="165" fontId="5" fillId="3" borderId="5" xfId="0" applyNumberFormat="1" applyFont="1" applyFill="1" applyBorder="1"/>
    <xf numFmtId="0" fontId="12" fillId="3" borderId="0" xfId="0" applyFont="1" applyFill="1" applyBorder="1"/>
    <xf numFmtId="49" fontId="3" fillId="2" borderId="3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left"/>
    </xf>
    <xf numFmtId="165" fontId="2" fillId="3" borderId="3" xfId="0" applyNumberFormat="1" applyFont="1" applyFill="1" applyBorder="1"/>
    <xf numFmtId="49" fontId="2" fillId="0" borderId="7" xfId="0" applyNumberFormat="1" applyFont="1" applyFill="1" applyBorder="1" applyAlignment="1">
      <alignment wrapText="1"/>
    </xf>
    <xf numFmtId="4" fontId="2" fillId="0" borderId="4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left"/>
    </xf>
    <xf numFmtId="165" fontId="2" fillId="3" borderId="5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/>
    <xf numFmtId="165" fontId="2" fillId="0" borderId="9" xfId="0" applyNumberFormat="1" applyFont="1" applyFill="1" applyBorder="1"/>
    <xf numFmtId="165" fontId="2" fillId="3" borderId="10" xfId="0" applyNumberFormat="1" applyFont="1" applyFill="1" applyBorder="1"/>
    <xf numFmtId="4" fontId="2" fillId="0" borderId="4" xfId="2" applyNumberFormat="1" applyFont="1" applyFill="1" applyBorder="1" applyAlignment="1">
      <alignment wrapText="1"/>
    </xf>
    <xf numFmtId="165" fontId="2" fillId="0" borderId="4" xfId="0" applyNumberFormat="1" applyFont="1" applyFill="1" applyBorder="1"/>
    <xf numFmtId="165" fontId="2" fillId="0" borderId="10" xfId="0" applyNumberFormat="1" applyFont="1" applyFill="1" applyBorder="1"/>
    <xf numFmtId="49" fontId="2" fillId="0" borderId="8" xfId="0" applyNumberFormat="1" applyFont="1" applyFill="1" applyBorder="1" applyAlignment="1">
      <alignment wrapText="1"/>
    </xf>
    <xf numFmtId="4" fontId="2" fillId="0" borderId="5" xfId="0" applyNumberFormat="1" applyFont="1" applyFill="1" applyBorder="1" applyAlignment="1">
      <alignment wrapText="1"/>
    </xf>
    <xf numFmtId="4" fontId="2" fillId="0" borderId="11" xfId="0" applyNumberFormat="1" applyFont="1" applyFill="1" applyBorder="1" applyAlignment="1">
      <alignment wrapText="1"/>
    </xf>
    <xf numFmtId="165" fontId="2" fillId="3" borderId="11" xfId="0" applyNumberFormat="1" applyFont="1" applyFill="1" applyBorder="1"/>
    <xf numFmtId="165" fontId="3" fillId="2" borderId="5" xfId="0" applyNumberFormat="1" applyFont="1" applyFill="1" applyBorder="1" applyAlignment="1">
      <alignment horizontal="center" vertical="center"/>
    </xf>
    <xf numFmtId="0" fontId="10" fillId="3" borderId="0" xfId="0" applyFont="1" applyFill="1"/>
    <xf numFmtId="49" fontId="3" fillId="3" borderId="0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 vertical="center" wrapText="1"/>
    </xf>
    <xf numFmtId="165" fontId="5" fillId="3" borderId="0" xfId="0" applyNumberFormat="1" applyFont="1" applyFill="1" applyBorder="1"/>
    <xf numFmtId="165" fontId="5" fillId="3" borderId="10" xfId="0" applyNumberFormat="1" applyFont="1" applyFill="1" applyBorder="1"/>
    <xf numFmtId="165" fontId="5" fillId="3" borderId="1" xfId="0" applyNumberFormat="1" applyFont="1" applyFill="1" applyBorder="1"/>
    <xf numFmtId="165" fontId="5" fillId="3" borderId="11" xfId="0" applyNumberFormat="1" applyFont="1" applyFill="1" applyBorder="1"/>
    <xf numFmtId="165" fontId="3" fillId="2" borderId="12" xfId="0" applyNumberFormat="1" applyFont="1" applyFill="1" applyBorder="1"/>
    <xf numFmtId="165" fontId="3" fillId="2" borderId="13" xfId="0" applyNumberFormat="1" applyFont="1" applyFill="1" applyBorder="1"/>
    <xf numFmtId="165" fontId="3" fillId="2" borderId="14" xfId="0" applyNumberFormat="1" applyFont="1" applyFill="1" applyBorder="1"/>
    <xf numFmtId="165" fontId="3" fillId="3" borderId="0" xfId="0" applyNumberFormat="1" applyFont="1" applyFill="1" applyBorder="1"/>
    <xf numFmtId="166" fontId="2" fillId="3" borderId="3" xfId="0" applyNumberFormat="1" applyFont="1" applyFill="1" applyBorder="1"/>
    <xf numFmtId="0" fontId="0" fillId="0" borderId="4" xfId="0" applyBorder="1"/>
    <xf numFmtId="166" fontId="2" fillId="3" borderId="4" xfId="0" applyNumberFormat="1" applyFont="1" applyFill="1" applyBorder="1"/>
    <xf numFmtId="166" fontId="10" fillId="3" borderId="4" xfId="0" applyNumberFormat="1" applyFont="1" applyFill="1" applyBorder="1"/>
    <xf numFmtId="49" fontId="6" fillId="3" borderId="4" xfId="0" applyNumberFormat="1" applyFont="1" applyFill="1" applyBorder="1" applyAlignment="1">
      <alignment horizontal="left"/>
    </xf>
    <xf numFmtId="4" fontId="2" fillId="0" borderId="4" xfId="0" applyNumberFormat="1" applyFont="1" applyBorder="1" applyAlignment="1">
      <alignment wrapText="1"/>
    </xf>
    <xf numFmtId="166" fontId="2" fillId="3" borderId="5" xfId="0" applyNumberFormat="1" applyFont="1" applyFill="1" applyBorder="1"/>
    <xf numFmtId="166" fontId="3" fillId="2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/>
    <xf numFmtId="165" fontId="5" fillId="3" borderId="9" xfId="0" applyNumberFormat="1" applyFont="1" applyFill="1" applyBorder="1"/>
    <xf numFmtId="165" fontId="5" fillId="0" borderId="4" xfId="0" applyNumberFormat="1" applyFont="1" applyFill="1" applyBorder="1"/>
    <xf numFmtId="49" fontId="6" fillId="3" borderId="7" xfId="0" applyNumberFormat="1" applyFont="1" applyFill="1" applyBorder="1" applyAlignment="1">
      <alignment horizontal="left"/>
    </xf>
    <xf numFmtId="49" fontId="6" fillId="3" borderId="8" xfId="0" applyNumberFormat="1" applyFont="1" applyFill="1" applyBorder="1" applyAlignment="1">
      <alignment horizontal="left"/>
    </xf>
    <xf numFmtId="0" fontId="2" fillId="2" borderId="2" xfId="0" applyFont="1" applyFill="1" applyBorder="1"/>
    <xf numFmtId="0" fontId="10" fillId="2" borderId="3" xfId="3" applyFont="1" applyFill="1" applyBorder="1" applyAlignment="1">
      <alignment horizontal="left" vertical="center" wrapText="1"/>
    </xf>
    <xf numFmtId="4" fontId="10" fillId="2" borderId="3" xfId="4" applyNumberFormat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4" fontId="2" fillId="0" borderId="3" xfId="0" applyNumberFormat="1" applyFont="1" applyBorder="1" applyAlignment="1"/>
    <xf numFmtId="0" fontId="2" fillId="3" borderId="5" xfId="0" applyFont="1" applyFill="1" applyBorder="1"/>
    <xf numFmtId="4" fontId="3" fillId="2" borderId="2" xfId="0" applyNumberFormat="1" applyFont="1" applyFill="1" applyBorder="1" applyAlignment="1">
      <alignment horizontal="center" vertical="center"/>
    </xf>
    <xf numFmtId="165" fontId="2" fillId="3" borderId="9" xfId="0" applyNumberFormat="1" applyFont="1" applyFill="1" applyBorder="1"/>
    <xf numFmtId="4" fontId="3" fillId="2" borderId="5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wrapText="1"/>
    </xf>
    <xf numFmtId="4" fontId="2" fillId="0" borderId="16" xfId="4" applyNumberFormat="1" applyFont="1" applyFill="1" applyBorder="1" applyAlignment="1">
      <alignment wrapText="1"/>
    </xf>
    <xf numFmtId="4" fontId="2" fillId="0" borderId="3" xfId="4" applyNumberFormat="1" applyFont="1" applyFill="1" applyBorder="1" applyAlignment="1">
      <alignment wrapText="1"/>
    </xf>
    <xf numFmtId="49" fontId="2" fillId="0" borderId="4" xfId="0" applyNumberFormat="1" applyFont="1" applyFill="1" applyBorder="1" applyAlignment="1">
      <alignment wrapText="1"/>
    </xf>
    <xf numFmtId="4" fontId="2" fillId="0" borderId="0" xfId="4" applyNumberFormat="1" applyFont="1" applyFill="1" applyBorder="1" applyAlignment="1">
      <alignment wrapText="1"/>
    </xf>
    <xf numFmtId="4" fontId="2" fillId="0" borderId="4" xfId="4" applyNumberFormat="1" applyFont="1" applyFill="1" applyBorder="1" applyAlignment="1">
      <alignment wrapText="1"/>
    </xf>
    <xf numFmtId="49" fontId="2" fillId="0" borderId="5" xfId="0" applyNumberFormat="1" applyFont="1" applyFill="1" applyBorder="1" applyAlignment="1">
      <alignment wrapText="1"/>
    </xf>
    <xf numFmtId="4" fontId="2" fillId="0" borderId="1" xfId="4" applyNumberFormat="1" applyFont="1" applyFill="1" applyBorder="1" applyAlignment="1">
      <alignment wrapText="1"/>
    </xf>
    <xf numFmtId="4" fontId="2" fillId="0" borderId="5" xfId="4" applyNumberFormat="1" applyFont="1" applyFill="1" applyBorder="1" applyAlignment="1">
      <alignment wrapText="1"/>
    </xf>
    <xf numFmtId="165" fontId="3" fillId="3" borderId="5" xfId="0" applyNumberFormat="1" applyFont="1" applyFill="1" applyBorder="1"/>
    <xf numFmtId="0" fontId="10" fillId="2" borderId="2" xfId="3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left" wrapText="1"/>
    </xf>
    <xf numFmtId="49" fontId="6" fillId="3" borderId="7" xfId="0" applyNumberFormat="1" applyFont="1" applyFill="1" applyBorder="1" applyAlignment="1">
      <alignment horizontal="left" wrapText="1"/>
    </xf>
    <xf numFmtId="4" fontId="2" fillId="3" borderId="4" xfId="0" applyNumberFormat="1" applyFont="1" applyFill="1" applyBorder="1"/>
    <xf numFmtId="165" fontId="2" fillId="0" borderId="5" xfId="0" applyNumberFormat="1" applyFont="1" applyFill="1" applyBorder="1"/>
    <xf numFmtId="49" fontId="2" fillId="0" borderId="7" xfId="0" applyNumberFormat="1" applyFont="1" applyBorder="1"/>
    <xf numFmtId="4" fontId="2" fillId="0" borderId="3" xfId="5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" fontId="10" fillId="2" borderId="2" xfId="4" applyNumberFormat="1" applyFont="1" applyFill="1" applyBorder="1" applyAlignment="1">
      <alignment horizontal="center" vertical="center" wrapText="1"/>
    </xf>
    <xf numFmtId="165" fontId="6" fillId="3" borderId="4" xfId="0" applyNumberFormat="1" applyFont="1" applyFill="1" applyBorder="1"/>
    <xf numFmtId="0" fontId="10" fillId="2" borderId="3" xfId="3" applyFont="1" applyFill="1" applyBorder="1" applyAlignment="1">
      <alignment horizontal="center" vertical="center" wrapText="1"/>
    </xf>
    <xf numFmtId="0" fontId="5" fillId="3" borderId="0" xfId="0" applyFont="1" applyFill="1"/>
    <xf numFmtId="165" fontId="2" fillId="3" borderId="6" xfId="0" applyNumberFormat="1" applyFont="1" applyFill="1" applyBorder="1"/>
    <xf numFmtId="165" fontId="2" fillId="3" borderId="7" xfId="0" applyNumberFormat="1" applyFont="1" applyFill="1" applyBorder="1"/>
    <xf numFmtId="165" fontId="2" fillId="3" borderId="8" xfId="0" applyNumberFormat="1" applyFont="1" applyFill="1" applyBorder="1"/>
    <xf numFmtId="49" fontId="3" fillId="2" borderId="11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horizontal="left"/>
    </xf>
    <xf numFmtId="0" fontId="2" fillId="0" borderId="0" xfId="0" applyFont="1"/>
    <xf numFmtId="4" fontId="2" fillId="3" borderId="0" xfId="0" applyNumberFormat="1" applyFont="1" applyFill="1" applyBorder="1"/>
    <xf numFmtId="4" fontId="14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2" fillId="3" borderId="2" xfId="0" applyFont="1" applyFill="1" applyBorder="1"/>
    <xf numFmtId="164" fontId="15" fillId="0" borderId="2" xfId="1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4" fontId="14" fillId="2" borderId="2" xfId="1" applyFont="1" applyFill="1" applyBorder="1" applyAlignment="1">
      <alignment horizontal="center" vertical="center"/>
    </xf>
    <xf numFmtId="4" fontId="14" fillId="2" borderId="2" xfId="0" applyNumberFormat="1" applyFont="1" applyFill="1" applyBorder="1" applyAlignment="1">
      <alignment horizontal="right" vertical="center"/>
    </xf>
    <xf numFmtId="164" fontId="14" fillId="0" borderId="2" xfId="1" applyFont="1" applyBorder="1" applyAlignment="1">
      <alignment horizontal="center" vertical="center"/>
    </xf>
    <xf numFmtId="4" fontId="16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" fontId="2" fillId="3" borderId="2" xfId="0" applyNumberFormat="1" applyFont="1" applyFill="1" applyBorder="1" applyAlignment="1">
      <alignment horizontal="center"/>
    </xf>
    <xf numFmtId="4" fontId="16" fillId="0" borderId="2" xfId="0" applyNumberFormat="1" applyFont="1" applyBorder="1" applyAlignment="1">
      <alignment horizontal="center"/>
    </xf>
    <xf numFmtId="4" fontId="2" fillId="3" borderId="0" xfId="0" applyNumberFormat="1" applyFont="1" applyFill="1"/>
    <xf numFmtId="0" fontId="17" fillId="0" borderId="0" xfId="0" applyFont="1"/>
    <xf numFmtId="0" fontId="14" fillId="2" borderId="2" xfId="0" applyFont="1" applyFill="1" applyBorder="1" applyAlignment="1">
      <alignment vertical="center"/>
    </xf>
    <xf numFmtId="164" fontId="2" fillId="3" borderId="0" xfId="1" applyNumberFormat="1" applyFont="1" applyFill="1" applyBorder="1"/>
    <xf numFmtId="0" fontId="9" fillId="0" borderId="0" xfId="0" applyFont="1" applyBorder="1" applyAlignment="1">
      <alignment horizontal="center"/>
    </xf>
    <xf numFmtId="166" fontId="5" fillId="3" borderId="9" xfId="0" applyNumberFormat="1" applyFont="1" applyFill="1" applyBorder="1"/>
    <xf numFmtId="166" fontId="3" fillId="3" borderId="11" xfId="0" applyNumberFormat="1" applyFont="1" applyFill="1" applyBorder="1"/>
    <xf numFmtId="165" fontId="3" fillId="3" borderId="11" xfId="0" applyNumberFormat="1" applyFont="1" applyFill="1" applyBorder="1"/>
    <xf numFmtId="0" fontId="15" fillId="0" borderId="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2" fillId="3" borderId="0" xfId="0" applyFont="1" applyFill="1" applyBorder="1"/>
    <xf numFmtId="0" fontId="9" fillId="0" borderId="0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5" fillId="0" borderId="12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2" fillId="2" borderId="1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</cellXfs>
  <cellStyles count="6">
    <cellStyle name="Millares" xfId="1" builtinId="3"/>
    <cellStyle name="Millares 2" xfId="4"/>
    <cellStyle name="Millares 2 16 2" xfId="5"/>
    <cellStyle name="Normal" xfId="0" builtinId="0"/>
    <cellStyle name="Normal 2 2" xfId="3"/>
    <cellStyle name="Normal 5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L433"/>
  <sheetViews>
    <sheetView showGridLines="0" tabSelected="1" zoomScale="85" zoomScaleNormal="85" workbookViewId="0">
      <selection sqref="A1:G432"/>
    </sheetView>
  </sheetViews>
  <sheetFormatPr baseColWidth="10" defaultRowHeight="12.75"/>
  <cols>
    <col min="1" max="1" width="11.42578125" style="2"/>
    <col min="2" max="2" width="70.28515625" style="2" customWidth="1"/>
    <col min="3" max="6" width="26.7109375" style="2" customWidth="1"/>
    <col min="7" max="7" width="14.85546875" style="2" bestFit="1" customWidth="1"/>
    <col min="8" max="8" width="1.42578125" style="2" customWidth="1"/>
    <col min="9" max="16384" width="11.42578125" style="2"/>
  </cols>
  <sheetData>
    <row r="2" spans="1:12" ht="4.5" customHeight="1">
      <c r="A2" s="168"/>
      <c r="B2" s="168"/>
      <c r="C2" s="168"/>
      <c r="D2" s="168"/>
      <c r="E2" s="168"/>
      <c r="F2" s="168"/>
      <c r="G2" s="168"/>
      <c r="H2" s="1"/>
      <c r="I2" s="1"/>
      <c r="J2" s="1"/>
      <c r="K2" s="1"/>
      <c r="L2" s="1"/>
    </row>
    <row r="3" spans="1:12" ht="15" customHeight="1">
      <c r="A3" s="169" t="s">
        <v>0</v>
      </c>
      <c r="B3" s="169"/>
      <c r="C3" s="169"/>
      <c r="D3" s="169"/>
      <c r="E3" s="169"/>
      <c r="F3" s="169"/>
      <c r="G3" s="169"/>
      <c r="H3" s="3"/>
      <c r="I3" s="3"/>
      <c r="J3" s="3"/>
      <c r="K3" s="3"/>
      <c r="L3" s="3"/>
    </row>
    <row r="4" spans="1:12" ht="24" customHeight="1">
      <c r="A4" s="169" t="s">
        <v>1</v>
      </c>
      <c r="B4" s="169"/>
      <c r="C4" s="169"/>
      <c r="D4" s="169"/>
      <c r="E4" s="169"/>
      <c r="F4" s="169"/>
      <c r="G4" s="169"/>
      <c r="H4" s="3"/>
      <c r="I4" s="3"/>
      <c r="J4" s="3"/>
      <c r="K4" s="3"/>
      <c r="L4" s="3"/>
    </row>
    <row r="5" spans="1:12">
      <c r="B5" s="4"/>
      <c r="C5" s="5"/>
      <c r="D5" s="6"/>
      <c r="E5" s="6"/>
      <c r="F5" s="6"/>
    </row>
    <row r="7" spans="1:12">
      <c r="B7" s="7" t="s">
        <v>2</v>
      </c>
      <c r="C7" s="7"/>
      <c r="D7" s="7"/>
      <c r="E7" s="7"/>
      <c r="F7" s="8"/>
      <c r="G7" s="9"/>
      <c r="H7" s="10"/>
      <c r="I7" s="11"/>
      <c r="J7" s="12"/>
      <c r="K7" s="8"/>
      <c r="L7" s="12"/>
    </row>
    <row r="9" spans="1:12" ht="15">
      <c r="A9" s="170" t="s">
        <v>3</v>
      </c>
      <c r="B9" s="170"/>
      <c r="C9" s="170"/>
      <c r="D9" s="170"/>
      <c r="E9" s="170"/>
      <c r="F9" s="170"/>
      <c r="G9" s="170"/>
      <c r="H9" s="13"/>
      <c r="I9" s="13"/>
      <c r="J9" s="13"/>
      <c r="K9" s="13"/>
      <c r="L9" s="13"/>
    </row>
    <row r="10" spans="1:12">
      <c r="B10" s="14"/>
      <c r="C10" s="10"/>
      <c r="D10" s="11"/>
      <c r="E10" s="12"/>
      <c r="F10" s="8"/>
    </row>
    <row r="11" spans="1:12">
      <c r="B11" s="15" t="s">
        <v>4</v>
      </c>
      <c r="C11" s="16"/>
      <c r="D11" s="6"/>
      <c r="E11" s="6"/>
      <c r="F11" s="6"/>
    </row>
    <row r="12" spans="1:12">
      <c r="B12" s="17"/>
      <c r="C12" s="5"/>
      <c r="D12" s="6"/>
      <c r="E12" s="6"/>
      <c r="F12" s="6"/>
    </row>
    <row r="13" spans="1:12">
      <c r="B13" s="18" t="s">
        <v>5</v>
      </c>
      <c r="C13" s="5"/>
      <c r="D13" s="6"/>
      <c r="E13" s="6"/>
      <c r="F13" s="6"/>
    </row>
    <row r="14" spans="1:12">
      <c r="C14" s="5"/>
    </row>
    <row r="15" spans="1:12">
      <c r="B15" s="19" t="s">
        <v>6</v>
      </c>
      <c r="C15" s="12"/>
      <c r="D15" s="12"/>
      <c r="E15" s="12"/>
    </row>
    <row r="16" spans="1:12">
      <c r="B16" s="20"/>
      <c r="C16" s="12"/>
      <c r="D16" s="12"/>
      <c r="E16" s="12"/>
    </row>
    <row r="17" spans="2:6" ht="20.25" customHeight="1">
      <c r="B17" s="21" t="s">
        <v>7</v>
      </c>
      <c r="C17" s="22" t="s">
        <v>8</v>
      </c>
      <c r="D17" s="22" t="s">
        <v>9</v>
      </c>
      <c r="E17" s="22" t="s">
        <v>10</v>
      </c>
    </row>
    <row r="18" spans="2:6">
      <c r="B18" s="23" t="s">
        <v>11</v>
      </c>
      <c r="C18" s="24"/>
      <c r="D18" s="24">
        <v>0</v>
      </c>
      <c r="E18" s="24">
        <v>0</v>
      </c>
    </row>
    <row r="19" spans="2:6">
      <c r="B19" s="25"/>
      <c r="C19" s="26"/>
      <c r="D19" s="26">
        <v>0</v>
      </c>
      <c r="E19" s="26">
        <v>0</v>
      </c>
    </row>
    <row r="20" spans="2:6">
      <c r="B20" s="25" t="s">
        <v>12</v>
      </c>
      <c r="C20" s="26"/>
      <c r="D20" s="26">
        <v>0</v>
      </c>
      <c r="E20" s="26">
        <v>0</v>
      </c>
    </row>
    <row r="21" spans="2:6">
      <c r="B21" s="25" t="s">
        <v>13</v>
      </c>
      <c r="C21" s="27"/>
      <c r="D21" s="26">
        <v>0</v>
      </c>
      <c r="E21" s="26">
        <v>0</v>
      </c>
    </row>
    <row r="22" spans="2:6">
      <c r="B22" s="28" t="s">
        <v>14</v>
      </c>
      <c r="C22" s="29"/>
      <c r="D22" s="29">
        <v>0</v>
      </c>
      <c r="E22" s="29">
        <v>0</v>
      </c>
    </row>
    <row r="23" spans="2:6">
      <c r="B23" s="20"/>
      <c r="C23" s="22">
        <f>SUM(C18:C22)</f>
        <v>0</v>
      </c>
      <c r="D23" s="22"/>
      <c r="E23" s="22">
        <f t="shared" ref="E23" si="0">SUM(E18:E22)</f>
        <v>0</v>
      </c>
    </row>
    <row r="24" spans="2:6">
      <c r="B24" s="20"/>
      <c r="C24" s="12"/>
      <c r="D24" s="12"/>
      <c r="E24" s="12"/>
    </row>
    <row r="25" spans="2:6">
      <c r="B25" s="19" t="s">
        <v>15</v>
      </c>
      <c r="C25" s="30"/>
      <c r="D25" s="12"/>
      <c r="E25" s="12"/>
    </row>
    <row r="27" spans="2:6" ht="18.75" customHeight="1">
      <c r="B27" s="21" t="s">
        <v>16</v>
      </c>
      <c r="C27" s="31" t="s">
        <v>8</v>
      </c>
      <c r="D27" s="31" t="s">
        <v>17</v>
      </c>
      <c r="E27" s="31" t="s">
        <v>18</v>
      </c>
    </row>
    <row r="28" spans="2:6">
      <c r="B28" s="32" t="s">
        <v>19</v>
      </c>
      <c r="C28" s="33"/>
      <c r="D28" s="33"/>
      <c r="E28" s="33"/>
    </row>
    <row r="29" spans="2:6">
      <c r="B29" s="34" t="s">
        <v>20</v>
      </c>
      <c r="C29" s="35">
        <v>12724242.470000001</v>
      </c>
      <c r="D29" s="35">
        <v>14752795.470000001</v>
      </c>
      <c r="E29" s="35">
        <v>179773.44</v>
      </c>
    </row>
    <row r="30" spans="2:6">
      <c r="B30" s="34" t="s">
        <v>21</v>
      </c>
      <c r="C30" s="35">
        <v>0</v>
      </c>
      <c r="D30" s="35">
        <v>0</v>
      </c>
      <c r="E30" s="35" t="s">
        <v>22</v>
      </c>
      <c r="F30" s="2" t="s">
        <v>22</v>
      </c>
    </row>
    <row r="31" spans="2:6" ht="14.25" customHeight="1">
      <c r="B31" s="36" t="s">
        <v>23</v>
      </c>
      <c r="C31" s="27"/>
      <c r="D31" s="27"/>
      <c r="E31" s="27"/>
    </row>
    <row r="32" spans="2:6" ht="14.25" customHeight="1">
      <c r="B32" s="37"/>
      <c r="C32" s="38"/>
      <c r="D32" s="38"/>
      <c r="E32" s="38"/>
    </row>
    <row r="33" spans="2:6" ht="14.25" customHeight="1">
      <c r="C33" s="39">
        <f>SUM(C28:C32)</f>
        <v>12724242.470000001</v>
      </c>
      <c r="D33" s="39">
        <f>SUM(D28:D32)</f>
        <v>14752795.470000001</v>
      </c>
      <c r="E33" s="39">
        <f>SUM(E28:E32)</f>
        <v>179773.44</v>
      </c>
    </row>
    <row r="34" spans="2:6" ht="14.25" customHeight="1"/>
    <row r="35" spans="2:6" ht="23.25" customHeight="1">
      <c r="B35" s="21" t="s">
        <v>24</v>
      </c>
      <c r="C35" s="31" t="s">
        <v>8</v>
      </c>
      <c r="D35" s="31" t="s">
        <v>25</v>
      </c>
      <c r="E35" s="22" t="s">
        <v>26</v>
      </c>
      <c r="F35" s="22" t="s">
        <v>27</v>
      </c>
    </row>
    <row r="36" spans="2:6" ht="14.25" customHeight="1">
      <c r="B36" s="32" t="s">
        <v>28</v>
      </c>
      <c r="C36" s="40"/>
      <c r="D36" s="41"/>
      <c r="E36" s="42"/>
      <c r="F36" s="27"/>
    </row>
    <row r="37" spans="2:6" ht="14.25" customHeight="1">
      <c r="B37" s="34" t="s">
        <v>29</v>
      </c>
      <c r="C37" s="35">
        <v>3442.34</v>
      </c>
      <c r="D37" s="35">
        <v>3442.34</v>
      </c>
      <c r="E37" s="42"/>
      <c r="F37" s="27"/>
    </row>
    <row r="38" spans="2:6" ht="14.25" customHeight="1">
      <c r="B38" s="34" t="s">
        <v>30</v>
      </c>
      <c r="C38" s="35">
        <v>248534.02</v>
      </c>
      <c r="D38" s="35">
        <v>248534.02</v>
      </c>
      <c r="E38" s="42"/>
      <c r="F38" s="27"/>
    </row>
    <row r="39" spans="2:6" ht="14.25" customHeight="1">
      <c r="B39" s="34" t="s">
        <v>31</v>
      </c>
      <c r="C39" s="43">
        <v>30371.74</v>
      </c>
      <c r="D39" s="43">
        <v>30371.74</v>
      </c>
      <c r="E39" s="42"/>
      <c r="F39" s="27"/>
    </row>
    <row r="40" spans="2:6" ht="14.25" customHeight="1">
      <c r="B40" s="34" t="s">
        <v>32</v>
      </c>
      <c r="C40" s="43">
        <v>278565.14</v>
      </c>
      <c r="D40" s="43">
        <v>278565.14</v>
      </c>
      <c r="E40" s="42"/>
      <c r="F40" s="27"/>
    </row>
    <row r="41" spans="2:6" ht="14.25" customHeight="1">
      <c r="B41" s="36" t="s">
        <v>33</v>
      </c>
      <c r="C41" s="44"/>
      <c r="D41" s="45"/>
      <c r="E41" s="42"/>
      <c r="F41" s="27"/>
    </row>
    <row r="42" spans="2:6" ht="14.25" customHeight="1">
      <c r="B42" s="46" t="s">
        <v>34</v>
      </c>
      <c r="C42" s="47">
        <v>71168.58</v>
      </c>
      <c r="D42" s="48">
        <v>71168.58</v>
      </c>
      <c r="E42" s="49"/>
      <c r="F42" s="38"/>
    </row>
    <row r="43" spans="2:6" ht="14.25" customHeight="1">
      <c r="C43" s="50">
        <f>SUM(C36:C42)</f>
        <v>632081.81999999995</v>
      </c>
      <c r="D43" s="50">
        <f>SUM(D36:D42)</f>
        <v>632081.81999999995</v>
      </c>
      <c r="E43" s="50">
        <f>SUM(E36:E42)</f>
        <v>0</v>
      </c>
      <c r="F43" s="50">
        <f>SUM(F36:F42)</f>
        <v>0</v>
      </c>
    </row>
    <row r="44" spans="2:6" ht="14.25" customHeight="1"/>
    <row r="45" spans="2:6" ht="14.25" customHeight="1">
      <c r="B45" s="19" t="s">
        <v>35</v>
      </c>
    </row>
    <row r="46" spans="2:6" ht="14.25" customHeight="1">
      <c r="B46" s="51"/>
    </row>
    <row r="47" spans="2:6" ht="24" customHeight="1">
      <c r="B47" s="21" t="s">
        <v>36</v>
      </c>
      <c r="C47" s="22" t="s">
        <v>8</v>
      </c>
      <c r="D47" s="22" t="s">
        <v>37</v>
      </c>
    </row>
    <row r="48" spans="2:6" ht="14.25" customHeight="1">
      <c r="B48" s="23" t="s">
        <v>38</v>
      </c>
      <c r="C48" s="24"/>
      <c r="D48" s="24">
        <v>0</v>
      </c>
    </row>
    <row r="49" spans="2:7" ht="14.25" customHeight="1">
      <c r="B49" s="25" t="s">
        <v>39</v>
      </c>
      <c r="C49" s="26"/>
      <c r="D49" s="26">
        <v>0</v>
      </c>
    </row>
    <row r="50" spans="2:7" ht="14.25" customHeight="1">
      <c r="B50" s="25" t="s">
        <v>40</v>
      </c>
      <c r="C50" s="26"/>
      <c r="D50" s="26"/>
    </row>
    <row r="51" spans="2:7" ht="14.25" customHeight="1">
      <c r="B51" s="28" t="s">
        <v>39</v>
      </c>
      <c r="C51" s="29"/>
      <c r="D51" s="29">
        <v>0</v>
      </c>
    </row>
    <row r="52" spans="2:7" ht="14.25" customHeight="1">
      <c r="B52" s="52"/>
      <c r="C52" s="22">
        <f>SUM(C47:C51)</f>
        <v>0</v>
      </c>
      <c r="D52" s="22"/>
    </row>
    <row r="53" spans="2:7" ht="14.25" customHeight="1">
      <c r="B53" s="19" t="s">
        <v>41</v>
      </c>
    </row>
    <row r="54" spans="2:7" ht="14.25" customHeight="1">
      <c r="B54" s="51"/>
    </row>
    <row r="55" spans="2:7" ht="27.75" customHeight="1">
      <c r="B55" s="21" t="s">
        <v>42</v>
      </c>
      <c r="C55" s="22" t="s">
        <v>8</v>
      </c>
      <c r="D55" s="22" t="s">
        <v>9</v>
      </c>
      <c r="E55" s="22" t="s">
        <v>43</v>
      </c>
      <c r="F55" s="53" t="s">
        <v>44</v>
      </c>
      <c r="G55" s="22" t="s">
        <v>45</v>
      </c>
    </row>
    <row r="56" spans="2:7" ht="14.25" customHeight="1">
      <c r="B56" s="36" t="s">
        <v>46</v>
      </c>
      <c r="C56" s="54"/>
      <c r="D56" s="54">
        <v>0</v>
      </c>
      <c r="E56" s="54">
        <v>0</v>
      </c>
      <c r="F56" s="54">
        <v>0</v>
      </c>
      <c r="G56" s="55">
        <v>0</v>
      </c>
    </row>
    <row r="57" spans="2:7" ht="14.25" customHeight="1">
      <c r="B57" s="36" t="s">
        <v>39</v>
      </c>
      <c r="C57" s="54"/>
      <c r="D57" s="54">
        <v>0</v>
      </c>
      <c r="E57" s="54">
        <v>0</v>
      </c>
      <c r="F57" s="54">
        <v>0</v>
      </c>
      <c r="G57" s="55">
        <v>0</v>
      </c>
    </row>
    <row r="58" spans="2:7" ht="14.25" customHeight="1">
      <c r="B58" s="36"/>
      <c r="C58" s="54"/>
      <c r="D58" s="54">
        <v>0</v>
      </c>
      <c r="E58" s="54">
        <v>0</v>
      </c>
      <c r="F58" s="54">
        <v>0</v>
      </c>
      <c r="G58" s="55">
        <v>0</v>
      </c>
    </row>
    <row r="59" spans="2:7" ht="14.25" customHeight="1">
      <c r="B59" s="37"/>
      <c r="C59" s="56"/>
      <c r="D59" s="56">
        <v>0</v>
      </c>
      <c r="E59" s="56">
        <v>0</v>
      </c>
      <c r="F59" s="56">
        <v>0</v>
      </c>
      <c r="G59" s="57">
        <v>0</v>
      </c>
    </row>
    <row r="60" spans="2:7" ht="15" customHeight="1">
      <c r="B60" s="52"/>
      <c r="C60" s="22">
        <f>SUM(C55:C59)</f>
        <v>0</v>
      </c>
      <c r="D60" s="58">
        <v>0</v>
      </c>
      <c r="E60" s="59">
        <v>0</v>
      </c>
      <c r="F60" s="59">
        <v>0</v>
      </c>
      <c r="G60" s="60">
        <v>0</v>
      </c>
    </row>
    <row r="61" spans="2:7">
      <c r="B61" s="52"/>
      <c r="C61" s="61"/>
      <c r="D61" s="61"/>
      <c r="E61" s="61"/>
      <c r="F61" s="61"/>
      <c r="G61" s="61"/>
    </row>
    <row r="62" spans="2:7">
      <c r="B62" s="52"/>
      <c r="C62" s="61"/>
      <c r="D62" s="61"/>
      <c r="E62" s="61"/>
      <c r="F62" s="61"/>
      <c r="G62" s="61"/>
    </row>
    <row r="63" spans="2:7" ht="26.25" customHeight="1">
      <c r="B63" s="21" t="s">
        <v>47</v>
      </c>
      <c r="C63" s="22" t="s">
        <v>8</v>
      </c>
      <c r="D63" s="22" t="s">
        <v>9</v>
      </c>
      <c r="E63" s="22" t="s">
        <v>48</v>
      </c>
      <c r="F63" s="61"/>
      <c r="G63" s="61"/>
    </row>
    <row r="64" spans="2:7">
      <c r="B64" s="23" t="s">
        <v>49</v>
      </c>
      <c r="C64" s="55"/>
      <c r="D64" s="26">
        <v>0</v>
      </c>
      <c r="E64" s="26">
        <v>0</v>
      </c>
      <c r="F64" s="61"/>
      <c r="G64" s="61"/>
    </row>
    <row r="65" spans="2:7">
      <c r="B65" s="28" t="s">
        <v>39</v>
      </c>
      <c r="C65" s="55"/>
      <c r="D65" s="26">
        <v>0</v>
      </c>
      <c r="E65" s="26">
        <v>0</v>
      </c>
      <c r="F65" s="61"/>
      <c r="G65" s="61"/>
    </row>
    <row r="66" spans="2:7" ht="16.5" customHeight="1">
      <c r="B66" s="52"/>
      <c r="C66" s="22">
        <f>SUM(C64:C65)</f>
        <v>0</v>
      </c>
      <c r="D66" s="165"/>
      <c r="E66" s="167"/>
      <c r="F66" s="61"/>
      <c r="G66" s="61"/>
    </row>
    <row r="67" spans="2:7">
      <c r="B67" s="51"/>
    </row>
    <row r="68" spans="2:7">
      <c r="B68" s="19" t="s">
        <v>50</v>
      </c>
    </row>
    <row r="69" spans="2:7">
      <c r="B69" s="51"/>
    </row>
    <row r="70" spans="2:7" ht="24" customHeight="1">
      <c r="B70" s="21" t="s">
        <v>51</v>
      </c>
      <c r="C70" s="22" t="s">
        <v>52</v>
      </c>
      <c r="D70" s="22" t="s">
        <v>53</v>
      </c>
      <c r="E70" s="22" t="s">
        <v>54</v>
      </c>
      <c r="F70" s="22" t="s">
        <v>55</v>
      </c>
    </row>
    <row r="71" spans="2:7">
      <c r="B71" s="23" t="s">
        <v>56</v>
      </c>
      <c r="C71" s="62"/>
      <c r="D71" s="33"/>
      <c r="E71" s="33"/>
      <c r="F71" s="33">
        <v>0</v>
      </c>
    </row>
    <row r="72" spans="2:7" ht="15">
      <c r="B72" s="63" t="s">
        <v>39</v>
      </c>
      <c r="C72" s="64"/>
      <c r="D72" s="27"/>
      <c r="E72" s="27"/>
      <c r="F72" s="27">
        <v>0</v>
      </c>
    </row>
    <row r="73" spans="2:7">
      <c r="B73" s="25" t="s">
        <v>57</v>
      </c>
      <c r="C73" s="65"/>
      <c r="D73" s="65"/>
      <c r="E73" s="65"/>
      <c r="F73" s="27">
        <v>0</v>
      </c>
    </row>
    <row r="74" spans="2:7">
      <c r="B74" s="66" t="s">
        <v>58</v>
      </c>
      <c r="C74" s="67">
        <v>4338890.4000000004</v>
      </c>
      <c r="D74" s="27">
        <v>4338890.4000000004</v>
      </c>
      <c r="E74" s="27"/>
      <c r="F74" s="27"/>
    </row>
    <row r="75" spans="2:7">
      <c r="B75" s="66" t="s">
        <v>59</v>
      </c>
      <c r="C75" s="67">
        <v>1724053.4</v>
      </c>
      <c r="D75" s="27">
        <v>1724053.4</v>
      </c>
      <c r="E75" s="27"/>
      <c r="F75" s="27"/>
    </row>
    <row r="76" spans="2:7">
      <c r="B76" s="66" t="s">
        <v>60</v>
      </c>
      <c r="C76" s="67">
        <v>104410.8</v>
      </c>
      <c r="D76" s="27">
        <v>104410.8</v>
      </c>
      <c r="E76" s="27"/>
      <c r="F76" s="27"/>
    </row>
    <row r="77" spans="2:7">
      <c r="B77" s="66" t="s">
        <v>61</v>
      </c>
      <c r="C77" s="67">
        <v>7747173.0199999996</v>
      </c>
      <c r="D77" s="27">
        <v>7747173.0199999996</v>
      </c>
      <c r="E77" s="27"/>
      <c r="F77" s="27"/>
    </row>
    <row r="78" spans="2:7">
      <c r="B78" s="66" t="s">
        <v>62</v>
      </c>
      <c r="C78" s="67">
        <v>7145019.4000000004</v>
      </c>
      <c r="D78" s="27">
        <v>7145019.4000000004</v>
      </c>
      <c r="E78" s="27"/>
      <c r="F78" s="27"/>
    </row>
    <row r="79" spans="2:7">
      <c r="B79" s="66" t="s">
        <v>63</v>
      </c>
      <c r="C79" s="67">
        <v>346033.18</v>
      </c>
      <c r="D79" s="27">
        <v>346033.18</v>
      </c>
      <c r="E79" s="27"/>
      <c r="F79" s="27"/>
    </row>
    <row r="80" spans="2:7">
      <c r="B80" s="66" t="s">
        <v>64</v>
      </c>
      <c r="C80" s="67">
        <v>1188444.5</v>
      </c>
      <c r="D80" s="27">
        <v>1188444.5</v>
      </c>
      <c r="E80" s="27"/>
      <c r="F80" s="27"/>
    </row>
    <row r="81" spans="2:6">
      <c r="B81" s="66" t="s">
        <v>65</v>
      </c>
      <c r="C81" s="67">
        <v>159149.32999999999</v>
      </c>
      <c r="D81" s="27">
        <v>159149.32999999999</v>
      </c>
      <c r="E81" s="27"/>
      <c r="F81" s="27"/>
    </row>
    <row r="82" spans="2:6">
      <c r="B82" s="66" t="s">
        <v>66</v>
      </c>
      <c r="C82" s="67">
        <v>289432</v>
      </c>
      <c r="D82" s="27">
        <v>289432</v>
      </c>
      <c r="E82" s="27"/>
      <c r="F82" s="27"/>
    </row>
    <row r="83" spans="2:6">
      <c r="B83" s="66" t="s">
        <v>67</v>
      </c>
      <c r="C83" s="67">
        <v>21063921.140000001</v>
      </c>
      <c r="D83" s="27">
        <v>21063921.140000001</v>
      </c>
      <c r="E83" s="27"/>
      <c r="F83" s="27"/>
    </row>
    <row r="84" spans="2:6">
      <c r="B84" s="66" t="s">
        <v>68</v>
      </c>
      <c r="C84" s="67">
        <v>3102685</v>
      </c>
      <c r="D84" s="27">
        <v>3102685</v>
      </c>
      <c r="E84" s="27"/>
      <c r="F84" s="27"/>
    </row>
    <row r="85" spans="2:6">
      <c r="B85" s="66" t="s">
        <v>69</v>
      </c>
      <c r="C85" s="67">
        <v>146496</v>
      </c>
      <c r="D85" s="27">
        <v>146496</v>
      </c>
      <c r="E85" s="27"/>
      <c r="F85" s="27"/>
    </row>
    <row r="86" spans="2:6">
      <c r="B86" s="66" t="s">
        <v>70</v>
      </c>
      <c r="C86" s="67">
        <v>283201.15000000002</v>
      </c>
      <c r="D86" s="27">
        <v>283201.15000000002</v>
      </c>
      <c r="E86" s="27"/>
      <c r="F86" s="27"/>
    </row>
    <row r="87" spans="2:6">
      <c r="B87" s="66" t="s">
        <v>71</v>
      </c>
      <c r="C87" s="67">
        <v>44154</v>
      </c>
      <c r="D87" s="27">
        <v>44154</v>
      </c>
      <c r="E87" s="27"/>
      <c r="F87" s="27"/>
    </row>
    <row r="88" spans="2:6">
      <c r="B88" s="66" t="s">
        <v>72</v>
      </c>
      <c r="C88" s="67">
        <v>289351</v>
      </c>
      <c r="D88" s="27">
        <v>289351</v>
      </c>
      <c r="E88" s="27"/>
      <c r="F88" s="27"/>
    </row>
    <row r="89" spans="2:6">
      <c r="B89" s="66" t="s">
        <v>73</v>
      </c>
      <c r="C89" s="67">
        <v>119588.88</v>
      </c>
      <c r="D89" s="27">
        <v>119588.88</v>
      </c>
      <c r="E89" s="27"/>
      <c r="F89" s="27"/>
    </row>
    <row r="90" spans="2:6">
      <c r="B90" s="66" t="s">
        <v>74</v>
      </c>
      <c r="C90" s="67">
        <v>6960</v>
      </c>
      <c r="D90" s="27">
        <v>6960</v>
      </c>
      <c r="E90" s="27"/>
      <c r="F90" s="27"/>
    </row>
    <row r="91" spans="2:6">
      <c r="B91" s="66" t="s">
        <v>75</v>
      </c>
      <c r="C91" s="67">
        <v>3914</v>
      </c>
      <c r="D91" s="27">
        <v>3914</v>
      </c>
      <c r="E91" s="27"/>
      <c r="F91" s="27"/>
    </row>
    <row r="92" spans="2:6">
      <c r="B92" s="66" t="s">
        <v>76</v>
      </c>
      <c r="C92" s="67">
        <v>2000</v>
      </c>
      <c r="D92" s="27">
        <v>2000</v>
      </c>
      <c r="E92" s="27"/>
      <c r="F92" s="27"/>
    </row>
    <row r="93" spans="2:6">
      <c r="B93" s="28"/>
      <c r="C93" s="68"/>
      <c r="D93" s="38"/>
      <c r="E93" s="27"/>
      <c r="F93" s="27">
        <v>0</v>
      </c>
    </row>
    <row r="94" spans="2:6" ht="18" customHeight="1">
      <c r="C94" s="69">
        <f>SUM(C72:C93)</f>
        <v>48104877.200000003</v>
      </c>
      <c r="D94" s="69">
        <f>SUM(D72:D93)</f>
        <v>48104877.200000003</v>
      </c>
      <c r="E94" s="69">
        <f t="shared" ref="E94" si="1">SUM(E72:E93)</f>
        <v>0</v>
      </c>
      <c r="F94" s="70"/>
    </row>
    <row r="96" spans="2:6" ht="21.75" customHeight="1">
      <c r="B96" s="21" t="s">
        <v>77</v>
      </c>
      <c r="C96" s="31" t="s">
        <v>52</v>
      </c>
      <c r="D96" s="31" t="s">
        <v>53</v>
      </c>
      <c r="E96" s="22" t="s">
        <v>54</v>
      </c>
      <c r="F96" s="22" t="s">
        <v>55</v>
      </c>
    </row>
    <row r="97" spans="2:6">
      <c r="B97" s="32" t="s">
        <v>78</v>
      </c>
      <c r="C97" s="71"/>
      <c r="D97" s="71"/>
      <c r="E97" s="72"/>
      <c r="F97" s="24"/>
    </row>
    <row r="98" spans="2:6">
      <c r="B98" s="36" t="s">
        <v>39</v>
      </c>
      <c r="C98" s="73"/>
      <c r="D98" s="73"/>
      <c r="E98" s="55"/>
      <c r="F98" s="26"/>
    </row>
    <row r="99" spans="2:6">
      <c r="B99" s="36" t="s">
        <v>79</v>
      </c>
      <c r="C99" s="73"/>
      <c r="D99" s="73"/>
      <c r="E99" s="55"/>
      <c r="F99" s="26"/>
    </row>
    <row r="100" spans="2:6">
      <c r="B100" s="36" t="s">
        <v>39</v>
      </c>
      <c r="C100" s="73"/>
      <c r="D100" s="73"/>
      <c r="E100" s="55"/>
      <c r="F100" s="26"/>
    </row>
    <row r="101" spans="2:6">
      <c r="B101" s="36" t="s">
        <v>80</v>
      </c>
      <c r="C101" s="73"/>
      <c r="D101" s="73"/>
      <c r="E101" s="55"/>
      <c r="F101" s="26"/>
    </row>
    <row r="102" spans="2:6">
      <c r="B102" s="74" t="s">
        <v>81</v>
      </c>
      <c r="C102" s="35">
        <v>-1939337.8</v>
      </c>
      <c r="D102" s="35">
        <v>-1939337.8</v>
      </c>
      <c r="E102" s="42"/>
      <c r="F102" s="26"/>
    </row>
    <row r="103" spans="2:6">
      <c r="B103" s="74" t="s">
        <v>82</v>
      </c>
      <c r="C103" s="35">
        <v>-60735.8</v>
      </c>
      <c r="D103" s="35">
        <v>-60735.8</v>
      </c>
      <c r="E103" s="42"/>
      <c r="F103" s="26"/>
    </row>
    <row r="104" spans="2:6">
      <c r="B104" s="74" t="s">
        <v>83</v>
      </c>
      <c r="C104" s="35">
        <v>-12139058.42</v>
      </c>
      <c r="D104" s="35">
        <v>-12139058.42</v>
      </c>
      <c r="E104" s="42"/>
      <c r="F104" s="26"/>
    </row>
    <row r="105" spans="2:6">
      <c r="B105" s="74" t="s">
        <v>84</v>
      </c>
      <c r="C105" s="35">
        <v>-1336446.68</v>
      </c>
      <c r="D105" s="35">
        <v>-1336446.68</v>
      </c>
      <c r="E105" s="42"/>
      <c r="F105" s="26"/>
    </row>
    <row r="106" spans="2:6">
      <c r="B106" s="74" t="s">
        <v>85</v>
      </c>
      <c r="C106" s="35">
        <v>-20318.330000000002</v>
      </c>
      <c r="D106" s="35">
        <v>-20318.330000000002</v>
      </c>
      <c r="E106" s="42"/>
      <c r="F106" s="26"/>
    </row>
    <row r="107" spans="2:6">
      <c r="B107" s="74" t="s">
        <v>86</v>
      </c>
      <c r="C107" s="35">
        <v>-134751</v>
      </c>
      <c r="D107" s="35">
        <v>-134751</v>
      </c>
      <c r="E107" s="42"/>
      <c r="F107" s="26"/>
    </row>
    <row r="108" spans="2:6">
      <c r="B108" s="74" t="s">
        <v>87</v>
      </c>
      <c r="C108" s="35">
        <v>-10855491.140000001</v>
      </c>
      <c r="D108" s="35">
        <v>-10855491.140000001</v>
      </c>
      <c r="E108" s="42"/>
      <c r="F108" s="26"/>
    </row>
    <row r="109" spans="2:6">
      <c r="B109" s="74" t="s">
        <v>88</v>
      </c>
      <c r="C109" s="35">
        <v>-45174</v>
      </c>
      <c r="D109" s="35">
        <v>-45174</v>
      </c>
      <c r="E109" s="42"/>
      <c r="F109" s="26"/>
    </row>
    <row r="110" spans="2:6">
      <c r="B110" s="74" t="s">
        <v>89</v>
      </c>
      <c r="C110" s="35">
        <v>-257916.15</v>
      </c>
      <c r="D110" s="35">
        <v>-257916.15</v>
      </c>
      <c r="E110" s="42"/>
      <c r="F110" s="26"/>
    </row>
    <row r="111" spans="2:6">
      <c r="B111" s="74" t="s">
        <v>90</v>
      </c>
      <c r="C111" s="35">
        <v>-148085.88</v>
      </c>
      <c r="D111" s="35">
        <v>-148085.88</v>
      </c>
      <c r="E111" s="42"/>
      <c r="F111" s="26"/>
    </row>
    <row r="112" spans="2:6">
      <c r="B112" s="74" t="s">
        <v>91</v>
      </c>
      <c r="C112" s="35">
        <v>-3634</v>
      </c>
      <c r="D112" s="35">
        <v>-3634</v>
      </c>
      <c r="E112" s="42"/>
      <c r="F112" s="26"/>
    </row>
    <row r="113" spans="2:6">
      <c r="B113" s="74" t="s">
        <v>92</v>
      </c>
      <c r="C113" s="35">
        <v>-3662</v>
      </c>
      <c r="D113" s="35">
        <v>-3662</v>
      </c>
      <c r="E113" s="42"/>
      <c r="F113" s="26"/>
    </row>
    <row r="114" spans="2:6">
      <c r="B114" s="75"/>
      <c r="C114" s="47"/>
      <c r="D114" s="47"/>
      <c r="E114" s="42"/>
      <c r="F114" s="26"/>
    </row>
    <row r="115" spans="2:6" ht="16.5" customHeight="1">
      <c r="C115" s="50">
        <f>SUM(C97:C114)</f>
        <v>-26944611.199999999</v>
      </c>
      <c r="D115" s="50">
        <f t="shared" ref="D115:E115" si="2">SUM(D97:D114)</f>
        <v>-26944611.199999999</v>
      </c>
      <c r="E115" s="50">
        <f t="shared" si="2"/>
        <v>0</v>
      </c>
      <c r="F115" s="76"/>
    </row>
    <row r="117" spans="2:6" ht="27" customHeight="1">
      <c r="B117" s="21" t="s">
        <v>93</v>
      </c>
      <c r="C117" s="22" t="s">
        <v>8</v>
      </c>
    </row>
    <row r="118" spans="2:6">
      <c r="B118" s="23" t="s">
        <v>94</v>
      </c>
      <c r="C118" s="24"/>
    </row>
    <row r="119" spans="2:6">
      <c r="B119" s="25"/>
      <c r="C119" s="26"/>
    </row>
    <row r="120" spans="2:6">
      <c r="B120" s="28"/>
      <c r="C120" s="29"/>
    </row>
    <row r="121" spans="2:6" ht="15" customHeight="1">
      <c r="C121" s="22">
        <f>SUM(C119:C120)</f>
        <v>0</v>
      </c>
    </row>
    <row r="123" spans="2:6" ht="22.5" customHeight="1">
      <c r="B123" s="77" t="s">
        <v>95</v>
      </c>
      <c r="C123" s="78" t="s">
        <v>8</v>
      </c>
      <c r="D123" s="79" t="s">
        <v>96</v>
      </c>
    </row>
    <row r="124" spans="2:6">
      <c r="B124" s="80" t="s">
        <v>97</v>
      </c>
      <c r="C124" s="81">
        <v>138736.85999999999</v>
      </c>
      <c r="D124" s="81"/>
    </row>
    <row r="125" spans="2:6">
      <c r="B125" s="82"/>
      <c r="C125" s="82"/>
      <c r="D125" s="82"/>
    </row>
    <row r="126" spans="2:6" ht="14.25" customHeight="1">
      <c r="C126" s="83">
        <f>SUM(C124:C125)</f>
        <v>138736.85999999999</v>
      </c>
      <c r="D126" s="22"/>
    </row>
    <row r="128" spans="2:6">
      <c r="B128" s="15" t="s">
        <v>98</v>
      </c>
    </row>
    <row r="130" spans="2:6" ht="20.25" customHeight="1">
      <c r="B130" s="77" t="s">
        <v>99</v>
      </c>
      <c r="C130" s="78" t="s">
        <v>8</v>
      </c>
      <c r="D130" s="22" t="s">
        <v>25</v>
      </c>
      <c r="E130" s="22" t="s">
        <v>26</v>
      </c>
      <c r="F130" s="22" t="s">
        <v>27</v>
      </c>
    </row>
    <row r="131" spans="2:6">
      <c r="B131" s="32" t="s">
        <v>100</v>
      </c>
      <c r="C131" s="33"/>
      <c r="D131" s="33"/>
      <c r="E131" s="84"/>
      <c r="F131" s="33"/>
    </row>
    <row r="132" spans="2:6">
      <c r="B132" s="74" t="s">
        <v>101</v>
      </c>
      <c r="C132" s="35">
        <v>-5923477.3099999996</v>
      </c>
      <c r="D132" s="35"/>
      <c r="E132" s="42"/>
      <c r="F132" s="27"/>
    </row>
    <row r="133" spans="2:6">
      <c r="B133" s="74" t="s">
        <v>102</v>
      </c>
      <c r="C133" s="35">
        <v>-387335.53</v>
      </c>
      <c r="D133" s="35"/>
      <c r="E133" s="42"/>
      <c r="F133" s="27"/>
    </row>
    <row r="134" spans="2:6">
      <c r="B134" s="74" t="s">
        <v>103</v>
      </c>
      <c r="C134" s="35">
        <v>-850581.28</v>
      </c>
      <c r="D134" s="35"/>
      <c r="E134" s="42"/>
      <c r="F134" s="27"/>
    </row>
    <row r="135" spans="2:6">
      <c r="B135" s="74" t="s">
        <v>104</v>
      </c>
      <c r="C135" s="35">
        <v>-82481.09</v>
      </c>
      <c r="D135" s="35"/>
      <c r="E135" s="42"/>
      <c r="F135" s="27"/>
    </row>
    <row r="136" spans="2:6">
      <c r="B136" s="74" t="s">
        <v>105</v>
      </c>
      <c r="C136" s="35">
        <v>-259241.24</v>
      </c>
      <c r="D136" s="35"/>
      <c r="E136" s="42"/>
      <c r="F136" s="27"/>
    </row>
    <row r="137" spans="2:6">
      <c r="B137" s="74" t="s">
        <v>106</v>
      </c>
      <c r="C137" s="35">
        <v>392937.37</v>
      </c>
      <c r="D137" s="35"/>
      <c r="E137" s="42"/>
      <c r="F137" s="27"/>
    </row>
    <row r="138" spans="2:6">
      <c r="B138" s="74" t="s">
        <v>107</v>
      </c>
      <c r="C138" s="35">
        <v>24019.99</v>
      </c>
      <c r="D138" s="35"/>
      <c r="E138" s="42"/>
      <c r="F138" s="27"/>
    </row>
    <row r="139" spans="2:6">
      <c r="B139" s="74" t="s">
        <v>108</v>
      </c>
      <c r="C139" s="35">
        <v>0.14000000000000001</v>
      </c>
      <c r="D139" s="35"/>
      <c r="E139" s="42"/>
      <c r="F139" s="27"/>
    </row>
    <row r="140" spans="2:6">
      <c r="B140" s="74" t="s">
        <v>109</v>
      </c>
      <c r="C140" s="35">
        <v>-1044454.65</v>
      </c>
      <c r="D140" s="35"/>
      <c r="E140" s="42"/>
      <c r="F140" s="27"/>
    </row>
    <row r="141" spans="2:6">
      <c r="B141" s="74" t="s">
        <v>110</v>
      </c>
      <c r="C141" s="35">
        <v>-118562.72</v>
      </c>
      <c r="D141" s="35"/>
      <c r="E141" s="42"/>
      <c r="F141" s="27"/>
    </row>
    <row r="142" spans="2:6">
      <c r="B142" s="74" t="s">
        <v>111</v>
      </c>
      <c r="C142" s="35">
        <v>84110.84</v>
      </c>
      <c r="D142" s="35"/>
      <c r="E142" s="42"/>
      <c r="F142" s="27"/>
    </row>
    <row r="143" spans="2:6">
      <c r="B143" s="74" t="s">
        <v>112</v>
      </c>
      <c r="C143" s="35">
        <v>184389.35</v>
      </c>
      <c r="D143" s="35"/>
      <c r="E143" s="42"/>
      <c r="F143" s="27"/>
    </row>
    <row r="144" spans="2:6">
      <c r="B144" s="74" t="s">
        <v>113</v>
      </c>
      <c r="C144" s="35">
        <v>90864.3</v>
      </c>
      <c r="D144" s="35"/>
      <c r="E144" s="42"/>
      <c r="F144" s="27"/>
    </row>
    <row r="145" spans="2:6">
      <c r="B145" s="74" t="s">
        <v>114</v>
      </c>
      <c r="C145" s="35">
        <v>222282.78</v>
      </c>
      <c r="D145" s="35"/>
      <c r="E145" s="42"/>
      <c r="F145" s="27"/>
    </row>
    <row r="146" spans="2:6">
      <c r="B146" s="74" t="s">
        <v>115</v>
      </c>
      <c r="C146" s="35">
        <v>-176802.52</v>
      </c>
      <c r="D146" s="35"/>
      <c r="E146" s="42"/>
      <c r="F146" s="27"/>
    </row>
    <row r="147" spans="2:6">
      <c r="B147" s="74" t="s">
        <v>116</v>
      </c>
      <c r="C147" s="35">
        <v>-445445.87</v>
      </c>
      <c r="D147" s="35"/>
      <c r="E147" s="42"/>
      <c r="F147" s="27"/>
    </row>
    <row r="148" spans="2:6">
      <c r="B148" s="74" t="s">
        <v>117</v>
      </c>
      <c r="C148" s="35">
        <v>-1951364.92</v>
      </c>
      <c r="D148" s="35"/>
      <c r="E148" s="42"/>
      <c r="F148" s="27"/>
    </row>
    <row r="149" spans="2:6">
      <c r="B149" s="74" t="s">
        <v>118</v>
      </c>
      <c r="C149" s="35">
        <v>-270653.56</v>
      </c>
      <c r="D149" s="35"/>
      <c r="E149" s="42"/>
      <c r="F149" s="27"/>
    </row>
    <row r="150" spans="2:6">
      <c r="B150" s="74" t="s">
        <v>119</v>
      </c>
      <c r="C150" s="35">
        <v>-25706.58</v>
      </c>
      <c r="D150" s="35"/>
      <c r="E150" s="42"/>
      <c r="F150" s="27"/>
    </row>
    <row r="151" spans="2:6">
      <c r="B151" s="74" t="s">
        <v>120</v>
      </c>
      <c r="C151" s="35">
        <v>-7909.64</v>
      </c>
      <c r="D151" s="35"/>
      <c r="E151" s="42"/>
      <c r="F151" s="27"/>
    </row>
    <row r="152" spans="2:6">
      <c r="B152" s="74" t="s">
        <v>121</v>
      </c>
      <c r="C152" s="35">
        <v>-1239332.98</v>
      </c>
      <c r="D152" s="35"/>
      <c r="E152" s="42"/>
      <c r="F152" s="27"/>
    </row>
    <row r="153" spans="2:6">
      <c r="B153" s="74" t="s">
        <v>122</v>
      </c>
      <c r="C153" s="35">
        <v>-5010.6499999999996</v>
      </c>
      <c r="D153" s="35"/>
      <c r="E153" s="42"/>
      <c r="F153" s="27"/>
    </row>
    <row r="154" spans="2:6">
      <c r="B154" s="74" t="s">
        <v>123</v>
      </c>
      <c r="C154" s="35">
        <v>-252531.27</v>
      </c>
      <c r="D154" s="35"/>
      <c r="E154" s="42"/>
      <c r="F154" s="27"/>
    </row>
    <row r="155" spans="2:6">
      <c r="B155" s="74" t="s">
        <v>124</v>
      </c>
      <c r="C155" s="35">
        <v>1085693.03</v>
      </c>
      <c r="D155" s="35"/>
      <c r="E155" s="42"/>
      <c r="F155" s="27"/>
    </row>
    <row r="156" spans="2:6">
      <c r="B156" s="74" t="s">
        <v>125</v>
      </c>
      <c r="C156" s="35">
        <v>1901.65</v>
      </c>
      <c r="D156" s="35"/>
      <c r="E156" s="42"/>
      <c r="F156" s="27"/>
    </row>
    <row r="157" spans="2:6">
      <c r="B157" s="74" t="s">
        <v>126</v>
      </c>
      <c r="C157" s="35">
        <v>-741304.84</v>
      </c>
      <c r="D157" s="35"/>
      <c r="E157" s="42"/>
      <c r="F157" s="27"/>
    </row>
    <row r="158" spans="2:6">
      <c r="B158" s="74" t="s">
        <v>127</v>
      </c>
      <c r="C158" s="35">
        <v>-267786.82</v>
      </c>
      <c r="D158" s="35"/>
      <c r="E158" s="42"/>
      <c r="F158" s="27"/>
    </row>
    <row r="159" spans="2:6">
      <c r="B159" s="74" t="s">
        <v>128</v>
      </c>
      <c r="C159" s="35">
        <v>480.28</v>
      </c>
      <c r="D159" s="35"/>
      <c r="E159" s="42"/>
      <c r="F159" s="27"/>
    </row>
    <row r="160" spans="2:6">
      <c r="B160" s="74" t="s">
        <v>129</v>
      </c>
      <c r="C160" s="35">
        <v>-73097.42</v>
      </c>
      <c r="D160" s="35"/>
      <c r="E160" s="42"/>
      <c r="F160" s="27"/>
    </row>
    <row r="161" spans="2:6">
      <c r="B161" s="74" t="s">
        <v>130</v>
      </c>
      <c r="C161" s="35">
        <v>-1034754.24</v>
      </c>
      <c r="D161" s="35"/>
      <c r="E161" s="42"/>
      <c r="F161" s="27"/>
    </row>
    <row r="162" spans="2:6">
      <c r="B162" s="74" t="s">
        <v>131</v>
      </c>
      <c r="C162" s="35">
        <v>377266.87</v>
      </c>
      <c r="D162" s="35"/>
      <c r="E162" s="42"/>
      <c r="F162" s="27"/>
    </row>
    <row r="163" spans="2:6">
      <c r="B163" s="74" t="s">
        <v>132</v>
      </c>
      <c r="C163" s="35">
        <v>-3787431.64</v>
      </c>
      <c r="D163" s="35"/>
      <c r="E163" s="42"/>
      <c r="F163" s="27"/>
    </row>
    <row r="164" spans="2:6">
      <c r="B164" s="74" t="s">
        <v>133</v>
      </c>
      <c r="C164" s="35">
        <v>-519694.1</v>
      </c>
      <c r="D164" s="35"/>
      <c r="E164" s="42"/>
      <c r="F164" s="27"/>
    </row>
    <row r="165" spans="2:6">
      <c r="B165" s="74" t="s">
        <v>134</v>
      </c>
      <c r="C165" s="35">
        <v>-110647.89</v>
      </c>
      <c r="D165" s="35"/>
      <c r="E165" s="42"/>
      <c r="F165" s="27"/>
    </row>
    <row r="166" spans="2:6">
      <c r="B166" s="74" t="s">
        <v>135</v>
      </c>
      <c r="C166" s="35">
        <v>-547917.36</v>
      </c>
      <c r="D166" s="35"/>
      <c r="E166" s="42"/>
      <c r="F166" s="27"/>
    </row>
    <row r="167" spans="2:6">
      <c r="B167" s="74" t="s">
        <v>136</v>
      </c>
      <c r="C167" s="35">
        <v>19442.39</v>
      </c>
      <c r="D167" s="35"/>
      <c r="E167" s="42"/>
      <c r="F167" s="27"/>
    </row>
    <row r="168" spans="2:6">
      <c r="B168" s="74" t="s">
        <v>137</v>
      </c>
      <c r="C168" s="35">
        <v>-2720424.26</v>
      </c>
      <c r="D168" s="35"/>
      <c r="E168" s="42"/>
      <c r="F168" s="27"/>
    </row>
    <row r="169" spans="2:6">
      <c r="B169" s="74" t="s">
        <v>138</v>
      </c>
      <c r="C169" s="35">
        <v>-1711.63</v>
      </c>
      <c r="D169" s="35"/>
      <c r="E169" s="42"/>
      <c r="F169" s="27"/>
    </row>
    <row r="170" spans="2:6">
      <c r="B170" s="74" t="s">
        <v>139</v>
      </c>
      <c r="C170" s="35">
        <v>-2580519.4500000002</v>
      </c>
      <c r="D170" s="35"/>
      <c r="E170" s="42"/>
      <c r="F170" s="27"/>
    </row>
    <row r="171" spans="2:6">
      <c r="B171" s="74" t="s">
        <v>140</v>
      </c>
      <c r="C171" s="35">
        <v>-0.02</v>
      </c>
      <c r="D171" s="35"/>
      <c r="E171" s="42"/>
      <c r="F171" s="27"/>
    </row>
    <row r="172" spans="2:6">
      <c r="B172" s="74" t="s">
        <v>141</v>
      </c>
      <c r="C172" s="35">
        <v>-97117.07</v>
      </c>
      <c r="D172" s="35"/>
      <c r="E172" s="42"/>
      <c r="F172" s="27"/>
    </row>
    <row r="173" spans="2:6">
      <c r="B173" s="74" t="s">
        <v>142</v>
      </c>
      <c r="C173" s="35">
        <v>-24996.44</v>
      </c>
      <c r="D173" s="35"/>
      <c r="E173" s="42"/>
      <c r="F173" s="27"/>
    </row>
    <row r="174" spans="2:6">
      <c r="B174" s="74" t="s">
        <v>143</v>
      </c>
      <c r="C174" s="35">
        <v>-7419743.4000000004</v>
      </c>
      <c r="D174" s="35"/>
      <c r="E174" s="42"/>
      <c r="F174" s="27"/>
    </row>
    <row r="175" spans="2:6">
      <c r="B175" s="74" t="s">
        <v>144</v>
      </c>
      <c r="C175" s="35">
        <v>11216375.949999999</v>
      </c>
      <c r="D175" s="35"/>
      <c r="E175" s="42"/>
      <c r="F175" s="27"/>
    </row>
    <row r="176" spans="2:6">
      <c r="B176" s="74" t="s">
        <v>145</v>
      </c>
      <c r="C176" s="35">
        <v>-317131.36</v>
      </c>
      <c r="D176" s="35"/>
      <c r="E176" s="42"/>
      <c r="F176" s="27"/>
    </row>
    <row r="177" spans="2:6">
      <c r="B177" s="37" t="s">
        <v>146</v>
      </c>
      <c r="C177" s="38"/>
      <c r="D177" s="38">
        <f>SUM(D132:D176)</f>
        <v>0</v>
      </c>
      <c r="E177" s="42"/>
      <c r="F177" s="27"/>
    </row>
    <row r="178" spans="2:6" ht="16.5" customHeight="1">
      <c r="C178" s="85">
        <f>SUM(C131:C177)</f>
        <v>-19585404.809999999</v>
      </c>
      <c r="D178" s="85">
        <f>SUM(D131:D177)</f>
        <v>0</v>
      </c>
      <c r="E178" s="85">
        <f>SUM(E131:E177)</f>
        <v>0</v>
      </c>
      <c r="F178" s="85">
        <f>SUM(F131:F177)</f>
        <v>0</v>
      </c>
    </row>
    <row r="180" spans="2:6" ht="20.25" customHeight="1">
      <c r="B180" s="77" t="s">
        <v>147</v>
      </c>
      <c r="C180" s="78" t="s">
        <v>8</v>
      </c>
      <c r="D180" s="22" t="s">
        <v>148</v>
      </c>
      <c r="E180" s="22" t="s">
        <v>96</v>
      </c>
    </row>
    <row r="181" spans="2:6">
      <c r="B181" s="32" t="s">
        <v>149</v>
      </c>
      <c r="C181" s="86"/>
      <c r="D181" s="87"/>
      <c r="E181" s="88"/>
    </row>
    <row r="182" spans="2:6">
      <c r="B182" s="34" t="s">
        <v>39</v>
      </c>
      <c r="C182" s="89"/>
      <c r="D182" s="90"/>
      <c r="E182" s="91"/>
    </row>
    <row r="183" spans="2:6">
      <c r="B183" s="46"/>
      <c r="C183" s="92"/>
      <c r="D183" s="93"/>
      <c r="E183" s="94"/>
    </row>
    <row r="184" spans="2:6" ht="16.5" customHeight="1">
      <c r="C184" s="22">
        <f>SUM(C182:C183)</f>
        <v>0</v>
      </c>
      <c r="D184" s="163"/>
      <c r="E184" s="164"/>
    </row>
    <row r="186" spans="2:6" ht="27.75" customHeight="1">
      <c r="B186" s="77" t="s">
        <v>150</v>
      </c>
      <c r="C186" s="78" t="s">
        <v>8</v>
      </c>
      <c r="D186" s="22" t="s">
        <v>148</v>
      </c>
      <c r="E186" s="22" t="s">
        <v>96</v>
      </c>
    </row>
    <row r="187" spans="2:6">
      <c r="B187" s="32" t="s">
        <v>151</v>
      </c>
      <c r="C187" s="86"/>
      <c r="D187" s="87"/>
      <c r="E187" s="88"/>
    </row>
    <row r="188" spans="2:6">
      <c r="B188" s="34" t="s">
        <v>39</v>
      </c>
      <c r="C188" s="89"/>
      <c r="D188" s="90"/>
      <c r="E188" s="91"/>
    </row>
    <row r="189" spans="2:6">
      <c r="B189" s="46"/>
      <c r="C189" s="92"/>
      <c r="D189" s="93"/>
      <c r="E189" s="94"/>
    </row>
    <row r="190" spans="2:6" ht="15" customHeight="1">
      <c r="C190" s="22">
        <f>SUM(C188:C189)</f>
        <v>0</v>
      </c>
      <c r="D190" s="163"/>
      <c r="E190" s="164"/>
    </row>
    <row r="192" spans="2:6" ht="24" customHeight="1">
      <c r="B192" s="77" t="s">
        <v>152</v>
      </c>
      <c r="C192" s="78" t="s">
        <v>8</v>
      </c>
      <c r="D192" s="22" t="s">
        <v>148</v>
      </c>
      <c r="E192" s="22" t="s">
        <v>96</v>
      </c>
    </row>
    <row r="193" spans="2:5">
      <c r="B193" s="32" t="s">
        <v>153</v>
      </c>
      <c r="C193" s="86"/>
      <c r="D193" s="87"/>
      <c r="E193" s="88"/>
    </row>
    <row r="194" spans="2:5">
      <c r="B194" s="34" t="s">
        <v>39</v>
      </c>
      <c r="C194" s="89"/>
      <c r="D194" s="90"/>
      <c r="E194" s="91"/>
    </row>
    <row r="195" spans="2:5">
      <c r="B195" s="46"/>
      <c r="C195" s="92"/>
      <c r="D195" s="93"/>
      <c r="E195" s="94"/>
    </row>
    <row r="196" spans="2:5" ht="16.5" customHeight="1">
      <c r="C196" s="22">
        <f>SUM(C194:C195)</f>
        <v>0</v>
      </c>
      <c r="D196" s="163"/>
      <c r="E196" s="164"/>
    </row>
    <row r="198" spans="2:5" ht="24" customHeight="1">
      <c r="B198" s="77" t="s">
        <v>154</v>
      </c>
      <c r="C198" s="78" t="s">
        <v>8</v>
      </c>
      <c r="D198" s="31" t="s">
        <v>148</v>
      </c>
      <c r="E198" s="31" t="s">
        <v>43</v>
      </c>
    </row>
    <row r="199" spans="2:5">
      <c r="B199" s="32" t="s">
        <v>155</v>
      </c>
      <c r="C199" s="24"/>
      <c r="D199" s="24">
        <v>0</v>
      </c>
      <c r="E199" s="24">
        <v>0</v>
      </c>
    </row>
    <row r="200" spans="2:5">
      <c r="B200" s="66" t="s">
        <v>39</v>
      </c>
      <c r="C200" s="26"/>
      <c r="D200" s="26">
        <v>0</v>
      </c>
      <c r="E200" s="26">
        <v>0</v>
      </c>
    </row>
    <row r="201" spans="2:5">
      <c r="B201" s="28"/>
      <c r="C201" s="95"/>
      <c r="D201" s="95">
        <v>0</v>
      </c>
      <c r="E201" s="95">
        <v>0</v>
      </c>
    </row>
    <row r="202" spans="2:5" ht="18.75" customHeight="1">
      <c r="C202" s="22">
        <f>SUM(C200:C201)</f>
        <v>0</v>
      </c>
      <c r="D202" s="163"/>
      <c r="E202" s="164"/>
    </row>
    <row r="204" spans="2:5">
      <c r="B204" s="15" t="s">
        <v>156</v>
      </c>
    </row>
    <row r="205" spans="2:5">
      <c r="B205" s="15"/>
    </row>
    <row r="206" spans="2:5">
      <c r="B206" s="15" t="s">
        <v>157</v>
      </c>
    </row>
    <row r="208" spans="2:5" ht="24" customHeight="1">
      <c r="B208" s="96" t="s">
        <v>158</v>
      </c>
      <c r="C208" s="78" t="s">
        <v>8</v>
      </c>
      <c r="D208" s="22" t="s">
        <v>159</v>
      </c>
      <c r="E208" s="22" t="s">
        <v>43</v>
      </c>
    </row>
    <row r="209" spans="2:5">
      <c r="B209" s="32" t="s">
        <v>160</v>
      </c>
      <c r="C209" s="40"/>
      <c r="D209" s="84"/>
      <c r="E209" s="33"/>
    </row>
    <row r="210" spans="2:5">
      <c r="B210" s="74" t="s">
        <v>161</v>
      </c>
      <c r="C210" s="35">
        <v>14015.11</v>
      </c>
      <c r="D210" s="42"/>
      <c r="E210" s="27"/>
    </row>
    <row r="211" spans="2:5">
      <c r="B211" s="74" t="s">
        <v>162</v>
      </c>
      <c r="C211" s="35">
        <v>219.65</v>
      </c>
      <c r="D211" s="42"/>
      <c r="E211" s="27"/>
    </row>
    <row r="212" spans="2:5">
      <c r="B212" s="36"/>
      <c r="C212" s="44"/>
      <c r="D212" s="42"/>
      <c r="E212" s="27"/>
    </row>
    <row r="213" spans="2:5" ht="25.5">
      <c r="B213" s="97" t="s">
        <v>163</v>
      </c>
      <c r="C213" s="44"/>
      <c r="D213" s="42"/>
      <c r="E213" s="27"/>
    </row>
    <row r="214" spans="2:5">
      <c r="B214" s="98" t="s">
        <v>164</v>
      </c>
      <c r="C214" s="35">
        <v>18691892.73</v>
      </c>
      <c r="D214" s="42"/>
      <c r="E214" s="27"/>
    </row>
    <row r="215" spans="2:5">
      <c r="B215" s="98" t="s">
        <v>165</v>
      </c>
      <c r="C215" s="35">
        <v>1540252.55</v>
      </c>
      <c r="D215" s="42"/>
      <c r="E215" s="27"/>
    </row>
    <row r="216" spans="2:5">
      <c r="B216" s="98" t="s">
        <v>166</v>
      </c>
      <c r="C216" s="35">
        <v>2886303.53</v>
      </c>
      <c r="D216" s="42"/>
      <c r="E216" s="27"/>
    </row>
    <row r="217" spans="2:5">
      <c r="B217" s="98" t="s">
        <v>167</v>
      </c>
      <c r="C217" s="35">
        <v>2957653.19</v>
      </c>
      <c r="D217" s="42"/>
      <c r="E217" s="27"/>
    </row>
    <row r="218" spans="2:5">
      <c r="B218" s="98" t="s">
        <v>168</v>
      </c>
      <c r="C218" s="99">
        <v>8319727.9299999997</v>
      </c>
      <c r="D218" s="42"/>
      <c r="E218" s="27"/>
    </row>
    <row r="219" spans="2:5">
      <c r="B219" s="98" t="s">
        <v>169</v>
      </c>
      <c r="C219" s="35">
        <v>28380010.550000001</v>
      </c>
      <c r="D219" s="42"/>
      <c r="E219" s="27"/>
    </row>
    <row r="220" spans="2:5">
      <c r="B220" s="98" t="s">
        <v>170</v>
      </c>
      <c r="C220" s="35">
        <v>683670.42</v>
      </c>
      <c r="D220" s="42"/>
      <c r="E220" s="27"/>
    </row>
    <row r="221" spans="2:5">
      <c r="B221" s="98" t="s">
        <v>171</v>
      </c>
      <c r="C221" s="35">
        <v>2954699.29</v>
      </c>
      <c r="D221" s="42"/>
      <c r="E221" s="27"/>
    </row>
    <row r="222" spans="2:5">
      <c r="B222" s="37"/>
      <c r="C222" s="100"/>
      <c r="D222" s="49"/>
      <c r="E222" s="38"/>
    </row>
    <row r="223" spans="2:5" ht="15.75" customHeight="1">
      <c r="C223" s="85">
        <f>SUM(C210:C222)</f>
        <v>66428444.95000001</v>
      </c>
      <c r="D223" s="163"/>
      <c r="E223" s="164"/>
    </row>
    <row r="225" spans="2:5" ht="24.75" customHeight="1">
      <c r="B225" s="96" t="s">
        <v>172</v>
      </c>
      <c r="C225" s="78" t="s">
        <v>8</v>
      </c>
      <c r="D225" s="22" t="s">
        <v>159</v>
      </c>
      <c r="E225" s="22" t="s">
        <v>43</v>
      </c>
    </row>
    <row r="226" spans="2:5">
      <c r="B226" s="101" t="s">
        <v>173</v>
      </c>
      <c r="C226" s="102">
        <v>15492.87</v>
      </c>
      <c r="D226" s="42"/>
      <c r="E226" s="27"/>
    </row>
    <row r="227" spans="2:5">
      <c r="B227" s="37"/>
      <c r="C227" s="100"/>
      <c r="D227" s="49"/>
      <c r="E227" s="38"/>
    </row>
    <row r="228" spans="2:5" ht="16.5" customHeight="1">
      <c r="C228" s="85">
        <f>SUM(C226:C227)</f>
        <v>15492.87</v>
      </c>
      <c r="D228" s="163"/>
      <c r="E228" s="164"/>
    </row>
    <row r="229" spans="2:5" ht="16.5" customHeight="1">
      <c r="C229" s="103"/>
      <c r="D229" s="104"/>
      <c r="E229" s="104"/>
    </row>
    <row r="230" spans="2:5">
      <c r="B230" s="15" t="s">
        <v>174</v>
      </c>
    </row>
    <row r="232" spans="2:5" ht="26.25" customHeight="1">
      <c r="B232" s="96" t="s">
        <v>175</v>
      </c>
      <c r="C232" s="105" t="s">
        <v>8</v>
      </c>
      <c r="D232" s="22" t="s">
        <v>176</v>
      </c>
      <c r="E232" s="22" t="s">
        <v>177</v>
      </c>
    </row>
    <row r="233" spans="2:5">
      <c r="B233" s="23" t="s">
        <v>178</v>
      </c>
      <c r="C233" s="33"/>
      <c r="D233" s="33"/>
      <c r="E233" s="33">
        <v>0</v>
      </c>
    </row>
    <row r="234" spans="2:5">
      <c r="B234" s="66" t="s">
        <v>179</v>
      </c>
      <c r="C234" s="27">
        <v>13181914.949999999</v>
      </c>
      <c r="D234" s="27">
        <v>24.5</v>
      </c>
      <c r="E234" s="27"/>
    </row>
    <row r="235" spans="2:5">
      <c r="B235" s="66" t="s">
        <v>180</v>
      </c>
      <c r="C235" s="27">
        <v>2522344.5099999998</v>
      </c>
      <c r="D235" s="27">
        <v>4.6900000000000004</v>
      </c>
      <c r="E235" s="27"/>
    </row>
    <row r="236" spans="2:5">
      <c r="B236" s="66" t="s">
        <v>181</v>
      </c>
      <c r="C236" s="27">
        <v>25629.78</v>
      </c>
      <c r="D236" s="27">
        <v>0.05</v>
      </c>
      <c r="E236" s="27"/>
    </row>
    <row r="237" spans="2:5">
      <c r="B237" s="66" t="s">
        <v>182</v>
      </c>
      <c r="C237" s="27">
        <v>249484.14</v>
      </c>
      <c r="D237" s="27">
        <v>0.46</v>
      </c>
      <c r="E237" s="27"/>
    </row>
    <row r="238" spans="2:5">
      <c r="B238" s="66" t="s">
        <v>183</v>
      </c>
      <c r="C238" s="27">
        <v>3967046.25</v>
      </c>
      <c r="D238" s="27">
        <v>7.37</v>
      </c>
      <c r="E238" s="27"/>
    </row>
    <row r="239" spans="2:5">
      <c r="B239" s="66" t="s">
        <v>184</v>
      </c>
      <c r="C239" s="27">
        <v>3216244.58</v>
      </c>
      <c r="D239" s="27">
        <v>5.98</v>
      </c>
      <c r="E239" s="27"/>
    </row>
    <row r="240" spans="2:5">
      <c r="B240" s="66" t="s">
        <v>185</v>
      </c>
      <c r="C240" s="27">
        <v>381304.98</v>
      </c>
      <c r="D240" s="27">
        <v>0.71</v>
      </c>
      <c r="E240" s="27"/>
    </row>
    <row r="241" spans="2:5">
      <c r="B241" s="66" t="s">
        <v>186</v>
      </c>
      <c r="C241" s="27">
        <v>226007.9</v>
      </c>
      <c r="D241" s="27">
        <v>0.42</v>
      </c>
      <c r="E241" s="27"/>
    </row>
    <row r="242" spans="2:5">
      <c r="B242" s="66" t="s">
        <v>187</v>
      </c>
      <c r="C242" s="27">
        <v>157013</v>
      </c>
      <c r="D242" s="27">
        <v>0.28999999999999998</v>
      </c>
      <c r="E242" s="27"/>
    </row>
    <row r="243" spans="2:5">
      <c r="B243" s="66" t="s">
        <v>188</v>
      </c>
      <c r="C243" s="27">
        <v>502218.28</v>
      </c>
      <c r="D243" s="27">
        <v>0.93</v>
      </c>
      <c r="E243" s="27"/>
    </row>
    <row r="244" spans="2:5">
      <c r="B244" s="66" t="s">
        <v>189</v>
      </c>
      <c r="C244" s="27">
        <v>11426961.220000001</v>
      </c>
      <c r="D244" s="27">
        <v>21.24</v>
      </c>
      <c r="E244" s="27"/>
    </row>
    <row r="245" spans="2:5">
      <c r="B245" s="66" t="s">
        <v>190</v>
      </c>
      <c r="C245" s="27">
        <v>36986</v>
      </c>
      <c r="D245" s="27">
        <v>7.0000000000000007E-2</v>
      </c>
      <c r="E245" s="27"/>
    </row>
    <row r="246" spans="2:5">
      <c r="B246" s="66" t="s">
        <v>191</v>
      </c>
      <c r="C246" s="27">
        <v>4213086.58</v>
      </c>
      <c r="D246" s="27">
        <v>7.83</v>
      </c>
      <c r="E246" s="27"/>
    </row>
    <row r="247" spans="2:5">
      <c r="B247" s="66" t="s">
        <v>192</v>
      </c>
      <c r="C247" s="27">
        <v>190145.35</v>
      </c>
      <c r="D247" s="27">
        <v>0.35</v>
      </c>
      <c r="E247" s="27"/>
    </row>
    <row r="248" spans="2:5">
      <c r="B248" s="66" t="s">
        <v>193</v>
      </c>
      <c r="C248" s="27">
        <v>13922.6</v>
      </c>
      <c r="D248" s="27">
        <v>0.03</v>
      </c>
      <c r="E248" s="27"/>
    </row>
    <row r="249" spans="2:5">
      <c r="B249" s="66" t="s">
        <v>194</v>
      </c>
      <c r="C249" s="27">
        <v>135430.44</v>
      </c>
      <c r="D249" s="27">
        <v>0.25</v>
      </c>
      <c r="E249" s="27"/>
    </row>
    <row r="250" spans="2:5">
      <c r="B250" s="66" t="s">
        <v>195</v>
      </c>
      <c r="C250" s="27">
        <v>95412.33</v>
      </c>
      <c r="D250" s="27">
        <v>0.18</v>
      </c>
      <c r="E250" s="27"/>
    </row>
    <row r="251" spans="2:5">
      <c r="B251" s="66" t="s">
        <v>196</v>
      </c>
      <c r="C251" s="27">
        <v>994008.15</v>
      </c>
      <c r="D251" s="27">
        <v>1.85</v>
      </c>
      <c r="E251" s="27"/>
    </row>
    <row r="252" spans="2:5">
      <c r="B252" s="66" t="s">
        <v>197</v>
      </c>
      <c r="C252" s="27">
        <v>40428</v>
      </c>
      <c r="D252" s="27">
        <v>0.08</v>
      </c>
      <c r="E252" s="27"/>
    </row>
    <row r="253" spans="2:5">
      <c r="B253" s="66" t="s">
        <v>198</v>
      </c>
      <c r="C253" s="27">
        <v>94826</v>
      </c>
      <c r="D253" s="27">
        <v>0.18</v>
      </c>
      <c r="E253" s="27"/>
    </row>
    <row r="254" spans="2:5">
      <c r="B254" s="66" t="s">
        <v>199</v>
      </c>
      <c r="C254" s="27">
        <v>28731.98</v>
      </c>
      <c r="D254" s="27">
        <v>0.05</v>
      </c>
      <c r="E254" s="27"/>
    </row>
    <row r="255" spans="2:5">
      <c r="B255" s="66" t="s">
        <v>200</v>
      </c>
      <c r="C255" s="27">
        <v>43686.43</v>
      </c>
      <c r="D255" s="27">
        <v>0.08</v>
      </c>
      <c r="E255" s="27"/>
    </row>
    <row r="256" spans="2:5">
      <c r="B256" s="66" t="s">
        <v>201</v>
      </c>
      <c r="C256" s="27">
        <v>957</v>
      </c>
      <c r="D256" s="27">
        <v>0.01</v>
      </c>
      <c r="E256" s="27"/>
    </row>
    <row r="257" spans="2:5">
      <c r="B257" s="66" t="s">
        <v>202</v>
      </c>
      <c r="C257" s="27">
        <v>259999.97</v>
      </c>
      <c r="D257" s="27">
        <v>0.48</v>
      </c>
      <c r="E257" s="27"/>
    </row>
    <row r="258" spans="2:5">
      <c r="B258" s="66" t="s">
        <v>203</v>
      </c>
      <c r="C258" s="27">
        <v>17397.96</v>
      </c>
      <c r="D258" s="27">
        <v>0.03</v>
      </c>
      <c r="E258" s="27"/>
    </row>
    <row r="259" spans="2:5">
      <c r="B259" s="66" t="s">
        <v>204</v>
      </c>
      <c r="C259" s="27">
        <v>13069.95</v>
      </c>
      <c r="D259" s="27">
        <v>0.02</v>
      </c>
      <c r="E259" s="27"/>
    </row>
    <row r="260" spans="2:5">
      <c r="B260" s="66" t="s">
        <v>205</v>
      </c>
      <c r="C260" s="27">
        <v>1308551.79</v>
      </c>
      <c r="D260" s="27">
        <v>2.4300000000000002</v>
      </c>
      <c r="E260" s="27"/>
    </row>
    <row r="261" spans="2:5">
      <c r="B261" s="66" t="s">
        <v>206</v>
      </c>
      <c r="C261" s="27">
        <v>592328.02</v>
      </c>
      <c r="D261" s="27">
        <v>1.1000000000000001</v>
      </c>
      <c r="E261" s="27"/>
    </row>
    <row r="262" spans="2:5">
      <c r="B262" s="66" t="s">
        <v>207</v>
      </c>
      <c r="C262" s="27">
        <v>1160</v>
      </c>
      <c r="D262" s="27">
        <v>0.01</v>
      </c>
      <c r="E262" s="27"/>
    </row>
    <row r="263" spans="2:5">
      <c r="B263" s="66" t="s">
        <v>208</v>
      </c>
      <c r="C263" s="27">
        <v>705000</v>
      </c>
      <c r="D263" s="27">
        <v>1.31</v>
      </c>
      <c r="E263" s="27"/>
    </row>
    <row r="264" spans="2:5">
      <c r="B264" s="66" t="s">
        <v>209</v>
      </c>
      <c r="C264" s="27">
        <v>170652.54</v>
      </c>
      <c r="D264" s="27">
        <v>0.32</v>
      </c>
      <c r="E264" s="27"/>
    </row>
    <row r="265" spans="2:5">
      <c r="B265" s="66" t="s">
        <v>210</v>
      </c>
      <c r="C265" s="27">
        <v>174703.12</v>
      </c>
      <c r="D265" s="27">
        <v>0.32</v>
      </c>
      <c r="E265" s="27"/>
    </row>
    <row r="266" spans="2:5">
      <c r="B266" s="66" t="s">
        <v>211</v>
      </c>
      <c r="C266" s="27">
        <v>3725.92</v>
      </c>
      <c r="D266" s="27">
        <v>0.01</v>
      </c>
      <c r="E266" s="27"/>
    </row>
    <row r="267" spans="2:5">
      <c r="B267" s="66" t="s">
        <v>212</v>
      </c>
      <c r="C267" s="27">
        <v>27418.799999999999</v>
      </c>
      <c r="D267" s="27">
        <v>0.05</v>
      </c>
      <c r="E267" s="27"/>
    </row>
    <row r="268" spans="2:5">
      <c r="B268" s="66" t="s">
        <v>213</v>
      </c>
      <c r="C268" s="27">
        <v>49098.33</v>
      </c>
      <c r="D268" s="27">
        <v>0.09</v>
      </c>
      <c r="E268" s="27"/>
    </row>
    <row r="269" spans="2:5">
      <c r="B269" s="66" t="s">
        <v>214</v>
      </c>
      <c r="C269" s="27">
        <v>344415.88</v>
      </c>
      <c r="D269" s="27">
        <v>0.64</v>
      </c>
      <c r="E269" s="27"/>
    </row>
    <row r="270" spans="2:5">
      <c r="B270" s="66" t="s">
        <v>215</v>
      </c>
      <c r="C270" s="27">
        <v>171474.29</v>
      </c>
      <c r="D270" s="27">
        <v>0.32</v>
      </c>
      <c r="E270" s="27"/>
    </row>
    <row r="271" spans="2:5">
      <c r="B271" s="66" t="s">
        <v>216</v>
      </c>
      <c r="C271" s="27">
        <v>395392.7</v>
      </c>
      <c r="D271" s="27">
        <v>0.73</v>
      </c>
      <c r="E271" s="27"/>
    </row>
    <row r="272" spans="2:5">
      <c r="B272" s="66" t="s">
        <v>217</v>
      </c>
      <c r="C272" s="27">
        <v>33896.410000000003</v>
      </c>
      <c r="D272" s="27">
        <v>0.06</v>
      </c>
      <c r="E272" s="27"/>
    </row>
    <row r="273" spans="2:5">
      <c r="B273" s="66" t="s">
        <v>218</v>
      </c>
      <c r="C273" s="27">
        <v>597001.5</v>
      </c>
      <c r="D273" s="27">
        <v>1.1100000000000001</v>
      </c>
      <c r="E273" s="27"/>
    </row>
    <row r="274" spans="2:5">
      <c r="B274" s="66" t="s">
        <v>219</v>
      </c>
      <c r="C274" s="27">
        <v>78824</v>
      </c>
      <c r="D274" s="27">
        <v>0.15</v>
      </c>
      <c r="E274" s="27"/>
    </row>
    <row r="275" spans="2:5">
      <c r="B275" s="66" t="s">
        <v>220</v>
      </c>
      <c r="C275" s="27">
        <v>149743.38</v>
      </c>
      <c r="D275" s="27">
        <v>0.28000000000000003</v>
      </c>
      <c r="E275" s="27"/>
    </row>
    <row r="276" spans="2:5">
      <c r="B276" s="66" t="s">
        <v>221</v>
      </c>
      <c r="C276" s="27">
        <v>16051.72</v>
      </c>
      <c r="D276" s="27">
        <v>0.03</v>
      </c>
      <c r="E276" s="27"/>
    </row>
    <row r="277" spans="2:5">
      <c r="B277" s="66" t="s">
        <v>222</v>
      </c>
      <c r="C277" s="27">
        <v>29740.65</v>
      </c>
      <c r="D277" s="27">
        <v>0.06</v>
      </c>
      <c r="E277" s="27"/>
    </row>
    <row r="278" spans="2:5">
      <c r="B278" s="66" t="s">
        <v>223</v>
      </c>
      <c r="C278" s="27">
        <v>421833.44</v>
      </c>
      <c r="D278" s="27">
        <v>0.78</v>
      </c>
      <c r="E278" s="27"/>
    </row>
    <row r="279" spans="2:5">
      <c r="B279" s="66" t="s">
        <v>224</v>
      </c>
      <c r="C279" s="27">
        <v>120</v>
      </c>
      <c r="D279" s="106">
        <v>0</v>
      </c>
      <c r="E279" s="27"/>
    </row>
    <row r="280" spans="2:5">
      <c r="B280" s="66" t="s">
        <v>225</v>
      </c>
      <c r="C280" s="27">
        <v>800000</v>
      </c>
      <c r="D280" s="27">
        <v>1.49</v>
      </c>
      <c r="E280" s="27"/>
    </row>
    <row r="281" spans="2:5">
      <c r="B281" s="66" t="s">
        <v>226</v>
      </c>
      <c r="C281" s="27">
        <v>5948</v>
      </c>
      <c r="D281" s="27">
        <v>0.01</v>
      </c>
      <c r="E281" s="27"/>
    </row>
    <row r="282" spans="2:5">
      <c r="B282" s="66" t="s">
        <v>227</v>
      </c>
      <c r="C282" s="27">
        <v>3759.96</v>
      </c>
      <c r="D282" s="27">
        <v>0.01</v>
      </c>
      <c r="E282" s="27"/>
    </row>
    <row r="283" spans="2:5">
      <c r="B283" s="66" t="s">
        <v>228</v>
      </c>
      <c r="C283" s="27">
        <v>32940.410000000003</v>
      </c>
      <c r="D283" s="27">
        <v>0.06</v>
      </c>
      <c r="E283" s="27"/>
    </row>
    <row r="284" spans="2:5">
      <c r="B284" s="66" t="s">
        <v>229</v>
      </c>
      <c r="C284" s="27">
        <v>674163.78</v>
      </c>
      <c r="D284" s="27">
        <v>1.25</v>
      </c>
      <c r="E284" s="27"/>
    </row>
    <row r="285" spans="2:5">
      <c r="B285" s="66" t="s">
        <v>230</v>
      </c>
      <c r="C285" s="27">
        <v>4979109</v>
      </c>
      <c r="D285" s="27">
        <v>9.25</v>
      </c>
      <c r="E285" s="27"/>
    </row>
    <row r="286" spans="2:5" ht="15.75" customHeight="1">
      <c r="C286" s="70">
        <f>SUM(C234:C285)</f>
        <v>53801311.969999991</v>
      </c>
      <c r="D286" s="70">
        <f>SUM(D234:D285)</f>
        <v>100.00000000000001</v>
      </c>
      <c r="E286" s="22"/>
    </row>
    <row r="287" spans="2:5">
      <c r="B287" s="15" t="s">
        <v>231</v>
      </c>
    </row>
    <row r="289" spans="2:7" ht="28.5" customHeight="1">
      <c r="B289" s="77" t="s">
        <v>232</v>
      </c>
      <c r="C289" s="78" t="s">
        <v>52</v>
      </c>
      <c r="D289" s="31" t="s">
        <v>53</v>
      </c>
      <c r="E289" s="31" t="s">
        <v>233</v>
      </c>
      <c r="F289" s="107" t="s">
        <v>9</v>
      </c>
      <c r="G289" s="78" t="s">
        <v>148</v>
      </c>
    </row>
    <row r="290" spans="2:7">
      <c r="B290" s="32" t="s">
        <v>234</v>
      </c>
      <c r="C290" s="24"/>
      <c r="D290" s="24"/>
      <c r="E290" s="24">
        <v>0</v>
      </c>
      <c r="F290" s="24">
        <v>0</v>
      </c>
      <c r="G290" s="72">
        <v>0</v>
      </c>
    </row>
    <row r="291" spans="2:7">
      <c r="B291" s="74" t="s">
        <v>235</v>
      </c>
      <c r="C291" s="27">
        <v>-46870702.560000002</v>
      </c>
      <c r="D291" s="27">
        <v>-46870702.560000002</v>
      </c>
      <c r="E291" s="27"/>
      <c r="F291" s="26"/>
      <c r="G291" s="55"/>
    </row>
    <row r="292" spans="2:7">
      <c r="B292" s="74" t="s">
        <v>236</v>
      </c>
      <c r="C292" s="27">
        <v>245278</v>
      </c>
      <c r="D292" s="27">
        <v>245278</v>
      </c>
      <c r="E292" s="27"/>
      <c r="F292" s="26"/>
      <c r="G292" s="55"/>
    </row>
    <row r="293" spans="2:7">
      <c r="B293" s="74" t="s">
        <v>237</v>
      </c>
      <c r="C293" s="27">
        <v>-2432492.29</v>
      </c>
      <c r="D293" s="27">
        <v>-2432492.29</v>
      </c>
      <c r="E293" s="27"/>
      <c r="F293" s="26"/>
      <c r="G293" s="55"/>
    </row>
    <row r="294" spans="2:7">
      <c r="B294" s="74" t="s">
        <v>238</v>
      </c>
      <c r="C294" s="27">
        <v>-10471712.76</v>
      </c>
      <c r="D294" s="27">
        <v>-10471712.76</v>
      </c>
      <c r="E294" s="27"/>
      <c r="F294" s="26"/>
      <c r="G294" s="55"/>
    </row>
    <row r="295" spans="2:7">
      <c r="B295" s="74" t="s">
        <v>239</v>
      </c>
      <c r="C295" s="27">
        <v>-5870752.6699999999</v>
      </c>
      <c r="D295" s="27">
        <v>-5870752.6699999999</v>
      </c>
      <c r="E295" s="27"/>
      <c r="F295" s="26"/>
      <c r="G295" s="55"/>
    </row>
    <row r="296" spans="2:7">
      <c r="B296" s="74" t="s">
        <v>240</v>
      </c>
      <c r="C296" s="27">
        <v>-11400506.380000001</v>
      </c>
      <c r="D296" s="27">
        <v>-11400506.380000001</v>
      </c>
      <c r="E296" s="27"/>
      <c r="F296" s="26"/>
      <c r="G296" s="55"/>
    </row>
    <row r="297" spans="2:7">
      <c r="B297" s="74" t="s">
        <v>241</v>
      </c>
      <c r="C297" s="27">
        <v>-2010375</v>
      </c>
      <c r="D297" s="27">
        <v>-2010375</v>
      </c>
      <c r="E297" s="27"/>
      <c r="F297" s="26"/>
      <c r="G297" s="55"/>
    </row>
    <row r="298" spans="2:7">
      <c r="B298" s="37"/>
      <c r="C298" s="29"/>
      <c r="D298" s="29"/>
      <c r="E298" s="29">
        <f>SUM(E291:E297)</f>
        <v>0</v>
      </c>
      <c r="F298" s="29"/>
      <c r="G298" s="57"/>
    </row>
    <row r="299" spans="2:7" ht="19.5" customHeight="1">
      <c r="C299" s="70">
        <f>SUM(C291:C298)</f>
        <v>-78811263.659999996</v>
      </c>
      <c r="D299" s="70">
        <f>SUM(D291:D298)</f>
        <v>-78811263.659999996</v>
      </c>
      <c r="E299" s="165"/>
      <c r="F299" s="166"/>
      <c r="G299" s="167"/>
    </row>
    <row r="300" spans="2:7">
      <c r="B300" s="108"/>
      <c r="C300" s="108"/>
      <c r="D300" s="108"/>
      <c r="E300" s="108"/>
      <c r="F300" s="108"/>
    </row>
    <row r="301" spans="2:7" ht="27" customHeight="1">
      <c r="B301" s="96" t="s">
        <v>242</v>
      </c>
      <c r="C301" s="105" t="s">
        <v>52</v>
      </c>
      <c r="D301" s="22" t="s">
        <v>53</v>
      </c>
      <c r="E301" s="22" t="s">
        <v>233</v>
      </c>
      <c r="F301" s="107" t="s">
        <v>148</v>
      </c>
    </row>
    <row r="302" spans="2:7">
      <c r="B302" s="32" t="s">
        <v>243</v>
      </c>
      <c r="C302" s="33">
        <v>46827964.969999999</v>
      </c>
      <c r="D302" s="33">
        <v>-12642625.85</v>
      </c>
      <c r="E302" s="109">
        <v>-59470590.82</v>
      </c>
      <c r="F302" s="24"/>
    </row>
    <row r="303" spans="2:7">
      <c r="B303" s="74" t="s">
        <v>244</v>
      </c>
      <c r="C303" s="27">
        <v>85142.7</v>
      </c>
      <c r="D303" s="27">
        <v>85142.7</v>
      </c>
      <c r="E303" s="110">
        <f>+C303-D303</f>
        <v>0</v>
      </c>
      <c r="F303" s="26"/>
    </row>
    <row r="304" spans="2:7">
      <c r="B304" s="74" t="s">
        <v>245</v>
      </c>
      <c r="C304" s="27">
        <v>893178.98</v>
      </c>
      <c r="D304" s="27">
        <v>893178.98</v>
      </c>
      <c r="E304" s="110">
        <f t="shared" ref="E304:E311" si="3">+C304-D304</f>
        <v>0</v>
      </c>
      <c r="F304" s="26"/>
    </row>
    <row r="305" spans="2:6">
      <c r="B305" s="74" t="s">
        <v>246</v>
      </c>
      <c r="C305" s="27">
        <v>1535401.13</v>
      </c>
      <c r="D305" s="27">
        <v>1535401.13</v>
      </c>
      <c r="E305" s="110">
        <f t="shared" si="3"/>
        <v>0</v>
      </c>
      <c r="F305" s="26"/>
    </row>
    <row r="306" spans="2:6">
      <c r="B306" s="74" t="s">
        <v>247</v>
      </c>
      <c r="C306" s="27">
        <v>3504317.29</v>
      </c>
      <c r="D306" s="27">
        <v>3504317.29</v>
      </c>
      <c r="E306" s="110">
        <f t="shared" si="3"/>
        <v>0</v>
      </c>
      <c r="F306" s="26"/>
    </row>
    <row r="307" spans="2:6">
      <c r="B307" s="74" t="s">
        <v>248</v>
      </c>
      <c r="C307" s="27">
        <v>2728132.82</v>
      </c>
      <c r="D307" s="27">
        <v>2728132.82</v>
      </c>
      <c r="E307" s="110">
        <f t="shared" si="3"/>
        <v>0</v>
      </c>
      <c r="F307" s="26"/>
    </row>
    <row r="308" spans="2:6">
      <c r="B308" s="74" t="s">
        <v>249</v>
      </c>
      <c r="C308" s="27">
        <v>2510439.89</v>
      </c>
      <c r="D308" s="27">
        <v>2510439.89</v>
      </c>
      <c r="E308" s="110">
        <f t="shared" si="3"/>
        <v>0</v>
      </c>
      <c r="F308" s="26"/>
    </row>
    <row r="309" spans="2:6">
      <c r="B309" s="74" t="s">
        <v>250</v>
      </c>
      <c r="C309" s="27">
        <v>4817052.46</v>
      </c>
      <c r="D309" s="27">
        <v>4817052.46</v>
      </c>
      <c r="E309" s="110">
        <f t="shared" si="3"/>
        <v>0</v>
      </c>
      <c r="F309" s="26"/>
    </row>
    <row r="310" spans="2:6">
      <c r="B310" s="74" t="s">
        <v>251</v>
      </c>
      <c r="C310" s="27">
        <v>3942460.04</v>
      </c>
      <c r="D310" s="27">
        <v>-331435.59999999998</v>
      </c>
      <c r="E310" s="110">
        <f>-C310+D310</f>
        <v>-4273895.6399999997</v>
      </c>
      <c r="F310" s="26"/>
    </row>
    <row r="311" spans="2:6">
      <c r="B311" s="74" t="s">
        <v>252</v>
      </c>
      <c r="C311" s="27">
        <v>-10216691.18</v>
      </c>
      <c r="D311" s="27">
        <v>-10216691.18</v>
      </c>
      <c r="E311" s="110">
        <f t="shared" si="3"/>
        <v>0</v>
      </c>
      <c r="F311" s="26"/>
    </row>
    <row r="312" spans="2:6">
      <c r="B312" s="74" t="s">
        <v>253</v>
      </c>
      <c r="C312" s="27">
        <v>6845608.5700000003</v>
      </c>
      <c r="D312" s="27">
        <v>6975608.5700000003</v>
      </c>
      <c r="E312" s="110">
        <f>+D312-C312</f>
        <v>130000</v>
      </c>
      <c r="F312" s="26"/>
    </row>
    <row r="313" spans="2:6">
      <c r="B313" s="74" t="s">
        <v>254</v>
      </c>
      <c r="C313" s="27">
        <v>-3364462.75</v>
      </c>
      <c r="D313" s="27">
        <v>-3364462.75</v>
      </c>
      <c r="E313" s="110">
        <f t="shared" ref="E313:E322" si="4">+D313-C313</f>
        <v>0</v>
      </c>
      <c r="F313" s="26"/>
    </row>
    <row r="314" spans="2:6">
      <c r="B314" s="74" t="s">
        <v>255</v>
      </c>
      <c r="C314" s="27">
        <v>2830049.01</v>
      </c>
      <c r="D314" s="27">
        <v>2730049.01</v>
      </c>
      <c r="E314" s="110">
        <f t="shared" si="4"/>
        <v>-100000</v>
      </c>
      <c r="F314" s="26"/>
    </row>
    <row r="315" spans="2:6">
      <c r="B315" s="74" t="s">
        <v>256</v>
      </c>
      <c r="C315" s="27"/>
      <c r="D315" s="27">
        <v>35612738.759999998</v>
      </c>
      <c r="E315" s="110">
        <f t="shared" si="4"/>
        <v>35612738.759999998</v>
      </c>
      <c r="F315" s="26"/>
    </row>
    <row r="316" spans="2:6">
      <c r="B316" s="74" t="s">
        <v>257</v>
      </c>
      <c r="C316" s="27">
        <v>-19980435.579999998</v>
      </c>
      <c r="D316" s="27">
        <v>-2043983.28</v>
      </c>
      <c r="E316" s="110">
        <f t="shared" si="4"/>
        <v>17936452.299999997</v>
      </c>
      <c r="F316" s="26"/>
    </row>
    <row r="317" spans="2:6">
      <c r="B317" s="74" t="s">
        <v>258</v>
      </c>
      <c r="C317" s="27">
        <v>-1247144.69</v>
      </c>
      <c r="D317" s="27">
        <v>-1247144.69</v>
      </c>
      <c r="E317" s="110">
        <f t="shared" si="4"/>
        <v>0</v>
      </c>
      <c r="F317" s="26"/>
    </row>
    <row r="318" spans="2:6">
      <c r="B318" s="74" t="s">
        <v>259</v>
      </c>
      <c r="C318" s="27">
        <v>-13119486.439999999</v>
      </c>
      <c r="D318" s="27">
        <v>-13119486.439999999</v>
      </c>
      <c r="E318" s="110">
        <f t="shared" si="4"/>
        <v>0</v>
      </c>
      <c r="F318" s="26"/>
    </row>
    <row r="319" spans="2:6">
      <c r="B319" s="74" t="s">
        <v>260</v>
      </c>
      <c r="C319" s="27">
        <v>-1216952.72</v>
      </c>
      <c r="D319" s="27">
        <v>-1216952.72</v>
      </c>
      <c r="E319" s="110">
        <f t="shared" si="4"/>
        <v>0</v>
      </c>
      <c r="F319" s="26"/>
    </row>
    <row r="320" spans="2:6">
      <c r="B320" s="74" t="s">
        <v>261</v>
      </c>
      <c r="C320" s="27">
        <v>-2020059.61</v>
      </c>
      <c r="D320" s="27">
        <v>-2020059.61</v>
      </c>
      <c r="E320" s="110">
        <f t="shared" si="4"/>
        <v>0</v>
      </c>
      <c r="F320" s="26"/>
    </row>
    <row r="321" spans="2:6">
      <c r="B321" s="74" t="s">
        <v>262</v>
      </c>
      <c r="C321" s="27"/>
      <c r="D321" s="27">
        <v>-21975352.300000001</v>
      </c>
      <c r="E321" s="110">
        <v>-21975352.300000001</v>
      </c>
      <c r="F321" s="26"/>
    </row>
    <row r="322" spans="2:6">
      <c r="B322" s="74" t="s">
        <v>263</v>
      </c>
      <c r="C322" s="27">
        <v>-10264.049999999999</v>
      </c>
      <c r="D322" s="27">
        <v>-9985.61</v>
      </c>
      <c r="E322" s="110">
        <f t="shared" si="4"/>
        <v>278.43999999999869</v>
      </c>
      <c r="F322" s="26"/>
    </row>
    <row r="323" spans="2:6">
      <c r="B323" s="28"/>
      <c r="C323" s="38"/>
      <c r="D323" s="38"/>
      <c r="E323" s="111"/>
      <c r="F323" s="29">
        <f t="shared" ref="F323" si="5">+C323-D323</f>
        <v>0</v>
      </c>
    </row>
    <row r="324" spans="2:6" ht="20.25" customHeight="1">
      <c r="C324" s="70">
        <f>SUM(C302:C323)</f>
        <v>25344250.840000007</v>
      </c>
      <c r="D324" s="70">
        <f>SUM(D302:D323)</f>
        <v>-6796118.4200000064</v>
      </c>
      <c r="E324" s="70">
        <f>+C324-D324</f>
        <v>32140369.260000013</v>
      </c>
      <c r="F324" s="112"/>
    </row>
    <row r="326" spans="2:6">
      <c r="B326" s="15" t="s">
        <v>264</v>
      </c>
    </row>
    <row r="328" spans="2:6" ht="30.75" customHeight="1">
      <c r="B328" s="96" t="s">
        <v>265</v>
      </c>
      <c r="C328" s="105" t="s">
        <v>52</v>
      </c>
      <c r="D328" s="22" t="s">
        <v>53</v>
      </c>
      <c r="E328" s="22" t="s">
        <v>54</v>
      </c>
    </row>
    <row r="329" spans="2:6">
      <c r="B329" s="113" t="s">
        <v>266</v>
      </c>
      <c r="C329" s="24"/>
      <c r="D329" s="24"/>
      <c r="E329" s="24"/>
    </row>
    <row r="330" spans="2:6">
      <c r="B330" s="74" t="s">
        <v>267</v>
      </c>
      <c r="C330" s="27">
        <v>8725.39</v>
      </c>
      <c r="D330" s="27"/>
      <c r="E330" s="27">
        <v>-8725.39</v>
      </c>
    </row>
    <row r="331" spans="2:6">
      <c r="B331" s="74" t="s">
        <v>268</v>
      </c>
      <c r="C331" s="27">
        <v>2027126.36</v>
      </c>
      <c r="D331" s="27">
        <v>625823.26</v>
      </c>
      <c r="E331" s="27">
        <v>-1401303.1</v>
      </c>
    </row>
    <row r="332" spans="2:6">
      <c r="B332" s="74" t="s">
        <v>269</v>
      </c>
      <c r="C332" s="27">
        <v>1074565.78</v>
      </c>
      <c r="D332" s="27">
        <v>1471134.82</v>
      </c>
      <c r="E332" s="27">
        <v>396569.04</v>
      </c>
    </row>
    <row r="333" spans="2:6">
      <c r="B333" s="74" t="s">
        <v>270</v>
      </c>
      <c r="C333" s="27">
        <v>3133801.91</v>
      </c>
      <c r="D333" s="27">
        <v>-802433.79</v>
      </c>
      <c r="E333" s="27">
        <v>-3936235.7</v>
      </c>
    </row>
    <row r="334" spans="2:6">
      <c r="B334" s="74" t="s">
        <v>271</v>
      </c>
      <c r="C334" s="27">
        <v>2122023.73</v>
      </c>
      <c r="D334" s="27">
        <v>28364.86</v>
      </c>
      <c r="E334" s="27">
        <v>-2093658.87</v>
      </c>
    </row>
    <row r="335" spans="2:6">
      <c r="B335" s="74" t="s">
        <v>272</v>
      </c>
      <c r="C335" s="27">
        <v>20764457.93</v>
      </c>
      <c r="D335" s="27">
        <v>18080934.059999999</v>
      </c>
      <c r="E335" s="27">
        <v>-2683523.87</v>
      </c>
    </row>
    <row r="336" spans="2:6">
      <c r="B336" s="66" t="s">
        <v>273</v>
      </c>
      <c r="C336" s="27">
        <v>2286779.27</v>
      </c>
      <c r="D336" s="27">
        <v>2286779.27</v>
      </c>
      <c r="E336" s="27"/>
    </row>
    <row r="337" spans="2:5">
      <c r="B337" s="66" t="s">
        <v>274</v>
      </c>
      <c r="C337" s="27">
        <v>3314082.33</v>
      </c>
      <c r="D337" s="27">
        <v>3314082.33</v>
      </c>
      <c r="E337" s="27"/>
    </row>
    <row r="338" spans="2:5">
      <c r="B338" s="66" t="s">
        <v>275</v>
      </c>
      <c r="C338" s="27">
        <v>1410625.26</v>
      </c>
      <c r="D338" s="27">
        <v>48261.15</v>
      </c>
      <c r="E338" s="27">
        <v>-1362364.11</v>
      </c>
    </row>
    <row r="339" spans="2:5">
      <c r="B339" s="66" t="s">
        <v>276</v>
      </c>
      <c r="C339" s="27">
        <v>1819630.5</v>
      </c>
      <c r="D339" s="27">
        <v>1853823.73</v>
      </c>
      <c r="E339" s="27">
        <v>34193.230000000003</v>
      </c>
    </row>
    <row r="340" spans="2:5">
      <c r="B340" s="66" t="s">
        <v>277</v>
      </c>
      <c r="C340" s="27">
        <v>7632.56</v>
      </c>
      <c r="D340" s="27">
        <v>8386851.4000000004</v>
      </c>
      <c r="E340" s="27">
        <v>8379218.8399999999</v>
      </c>
    </row>
    <row r="341" spans="2:5">
      <c r="B341" s="66" t="s">
        <v>278</v>
      </c>
      <c r="C341" s="27">
        <v>14804812.9</v>
      </c>
      <c r="D341" s="27">
        <v>15388630.65</v>
      </c>
      <c r="E341" s="27">
        <v>583817.75</v>
      </c>
    </row>
    <row r="342" spans="2:5">
      <c r="B342" s="66" t="s">
        <v>279</v>
      </c>
      <c r="C342" s="27">
        <v>408433.85</v>
      </c>
      <c r="D342" s="27">
        <v>416466.49</v>
      </c>
      <c r="E342" s="27">
        <v>8032.64</v>
      </c>
    </row>
    <row r="343" spans="2:5">
      <c r="B343" s="66" t="s">
        <v>280</v>
      </c>
      <c r="C343" s="27">
        <v>5428560.04</v>
      </c>
      <c r="D343" s="27"/>
      <c r="E343" s="27">
        <v>-5428560.04</v>
      </c>
    </row>
    <row r="344" spans="2:5">
      <c r="B344" s="66" t="s">
        <v>281</v>
      </c>
      <c r="C344" s="27">
        <v>10395046.369999999</v>
      </c>
      <c r="D344" s="27">
        <v>471767.03999999998</v>
      </c>
      <c r="E344" s="27">
        <v>-9923279.3300000001</v>
      </c>
    </row>
    <row r="345" spans="2:5">
      <c r="B345" s="66" t="s">
        <v>282</v>
      </c>
      <c r="C345" s="27"/>
      <c r="D345" s="27">
        <v>8053620.96</v>
      </c>
      <c r="E345" s="27">
        <v>8053620.96</v>
      </c>
    </row>
    <row r="346" spans="2:5">
      <c r="B346" s="66" t="s">
        <v>283</v>
      </c>
      <c r="C346" s="27"/>
      <c r="D346" s="27">
        <v>6673990.9299999997</v>
      </c>
      <c r="E346" s="27">
        <v>6673990.9299999997</v>
      </c>
    </row>
    <row r="347" spans="2:5">
      <c r="B347" s="66" t="s">
        <v>284</v>
      </c>
      <c r="C347" s="27">
        <v>3224289.73</v>
      </c>
      <c r="D347" s="27">
        <v>4239362.67</v>
      </c>
      <c r="E347" s="27">
        <v>1015072.94</v>
      </c>
    </row>
    <row r="348" spans="2:5">
      <c r="B348" s="28"/>
      <c r="C348" s="29"/>
      <c r="D348" s="29"/>
      <c r="E348" s="29"/>
    </row>
    <row r="349" spans="2:5" ht="21.75" customHeight="1">
      <c r="C349" s="70">
        <f>SUM(C329:C348)</f>
        <v>72230593.910000011</v>
      </c>
      <c r="D349" s="70">
        <f>SUM(D331:D347)</f>
        <v>70537459.829999998</v>
      </c>
      <c r="E349" s="70">
        <f t="shared" ref="E349" si="6">SUM(E329:E348)</f>
        <v>-1693134.0799999996</v>
      </c>
    </row>
    <row r="350" spans="2:5" ht="21.75" customHeight="1">
      <c r="C350" s="103"/>
      <c r="D350" s="103"/>
      <c r="E350" s="103"/>
    </row>
    <row r="351" spans="2:5" ht="21.75" customHeight="1">
      <c r="C351" s="103"/>
      <c r="D351" s="103"/>
      <c r="E351" s="103"/>
    </row>
    <row r="353" spans="2:7" ht="24" customHeight="1">
      <c r="B353" s="77" t="s">
        <v>285</v>
      </c>
      <c r="C353" s="105" t="s">
        <v>54</v>
      </c>
      <c r="D353" s="22" t="s">
        <v>286</v>
      </c>
      <c r="E353" s="12"/>
    </row>
    <row r="354" spans="2:7">
      <c r="B354" s="23" t="s">
        <v>287</v>
      </c>
      <c r="C354" s="72"/>
      <c r="D354" s="24"/>
      <c r="E354" s="54"/>
    </row>
    <row r="355" spans="2:7">
      <c r="B355" s="25" t="s">
        <v>39</v>
      </c>
      <c r="C355" s="55"/>
      <c r="D355" s="26"/>
      <c r="E355" s="54"/>
    </row>
    <row r="356" spans="2:7">
      <c r="B356" s="25" t="s">
        <v>288</v>
      </c>
      <c r="C356" s="55"/>
      <c r="D356" s="26"/>
      <c r="E356" s="54"/>
    </row>
    <row r="357" spans="2:7">
      <c r="B357" s="25" t="s">
        <v>39</v>
      </c>
      <c r="C357" s="55"/>
      <c r="D357" s="26"/>
      <c r="E357" s="54"/>
    </row>
    <row r="358" spans="2:7">
      <c r="B358" s="25" t="s">
        <v>57</v>
      </c>
      <c r="C358" s="55"/>
      <c r="D358" s="26"/>
      <c r="E358" s="54"/>
    </row>
    <row r="359" spans="2:7">
      <c r="B359" s="25" t="s">
        <v>39</v>
      </c>
      <c r="C359" s="55"/>
      <c r="D359" s="26"/>
      <c r="E359" s="54"/>
    </row>
    <row r="360" spans="2:7">
      <c r="B360" s="25" t="s">
        <v>78</v>
      </c>
      <c r="C360" s="55"/>
      <c r="D360" s="26"/>
      <c r="E360" s="54"/>
      <c r="F360" s="12"/>
      <c r="G360" s="12"/>
    </row>
    <row r="361" spans="2:7">
      <c r="B361" s="25" t="s">
        <v>39</v>
      </c>
      <c r="C361" s="55"/>
      <c r="D361" s="26"/>
      <c r="E361" s="54"/>
      <c r="F361" s="12"/>
      <c r="G361" s="12"/>
    </row>
    <row r="362" spans="2:7">
      <c r="B362" s="82"/>
      <c r="C362" s="57">
        <f>SUM(C360:C361)</f>
        <v>0</v>
      </c>
      <c r="D362" s="29"/>
      <c r="E362" s="54"/>
      <c r="F362" s="12"/>
      <c r="G362" s="12"/>
    </row>
    <row r="363" spans="2:7" ht="18" customHeight="1">
      <c r="C363" s="70">
        <f>SUM(C354:C362)</f>
        <v>0</v>
      </c>
      <c r="D363" s="22"/>
      <c r="E363" s="12"/>
      <c r="F363" s="12"/>
      <c r="G363" s="12"/>
    </row>
    <row r="364" spans="2:7">
      <c r="F364" s="12"/>
      <c r="G364" s="12"/>
    </row>
    <row r="365" spans="2:7" ht="15">
      <c r="B365" t="s">
        <v>289</v>
      </c>
      <c r="F365" s="12"/>
      <c r="G365" s="12"/>
    </row>
    <row r="366" spans="2:7">
      <c r="B366" s="2" t="s">
        <v>39</v>
      </c>
      <c r="F366" s="12"/>
      <c r="G366" s="12"/>
    </row>
    <row r="367" spans="2:7">
      <c r="B367" s="15" t="s">
        <v>290</v>
      </c>
      <c r="F367" s="12"/>
      <c r="G367" s="12"/>
    </row>
    <row r="368" spans="2:7" ht="12" customHeight="1">
      <c r="B368" s="15" t="s">
        <v>291</v>
      </c>
      <c r="F368" s="12"/>
      <c r="G368" s="12"/>
    </row>
    <row r="369" spans="2:7">
      <c r="B369" s="162"/>
      <c r="C369" s="162"/>
      <c r="D369" s="162"/>
      <c r="E369" s="162"/>
      <c r="F369" s="12"/>
      <c r="G369" s="12"/>
    </row>
    <row r="370" spans="2:7">
      <c r="B370" s="114"/>
      <c r="C370" s="114"/>
      <c r="D370" s="114"/>
      <c r="E370" s="114"/>
      <c r="F370" s="12"/>
      <c r="G370" s="12"/>
    </row>
    <row r="371" spans="2:7">
      <c r="B371" s="146" t="s">
        <v>292</v>
      </c>
      <c r="C371" s="147"/>
      <c r="D371" s="147"/>
      <c r="E371" s="148"/>
      <c r="F371" s="12"/>
      <c r="G371" s="12"/>
    </row>
    <row r="372" spans="2:7">
      <c r="B372" s="149" t="s">
        <v>293</v>
      </c>
      <c r="C372" s="150"/>
      <c r="D372" s="150"/>
      <c r="E372" s="151"/>
      <c r="F372" s="12"/>
      <c r="G372" s="115"/>
    </row>
    <row r="373" spans="2:7">
      <c r="B373" s="152" t="s">
        <v>294</v>
      </c>
      <c r="C373" s="153"/>
      <c r="D373" s="153"/>
      <c r="E373" s="154"/>
      <c r="F373" s="12"/>
      <c r="G373" s="115"/>
    </row>
    <row r="374" spans="2:7">
      <c r="B374" s="155" t="s">
        <v>295</v>
      </c>
      <c r="C374" s="156"/>
      <c r="E374" s="116">
        <v>66443937.82</v>
      </c>
      <c r="F374" s="12"/>
      <c r="G374" s="115"/>
    </row>
    <row r="375" spans="2:7">
      <c r="B375" s="142"/>
      <c r="C375" s="142"/>
      <c r="D375" s="12"/>
      <c r="F375" s="12"/>
      <c r="G375" s="115"/>
    </row>
    <row r="376" spans="2:7">
      <c r="B376" s="157" t="s">
        <v>296</v>
      </c>
      <c r="C376" s="157"/>
      <c r="D376" s="117"/>
      <c r="E376" s="118">
        <f>SUM(D376:D381)</f>
        <v>0</v>
      </c>
      <c r="F376" s="12"/>
      <c r="G376" s="12"/>
    </row>
    <row r="377" spans="2:7">
      <c r="B377" s="139" t="s">
        <v>297</v>
      </c>
      <c r="C377" s="139"/>
      <c r="D377" s="119"/>
      <c r="E377" s="120"/>
      <c r="F377" s="12"/>
      <c r="G377" s="12"/>
    </row>
    <row r="378" spans="2:7">
      <c r="B378" s="139" t="s">
        <v>298</v>
      </c>
      <c r="C378" s="139"/>
      <c r="D378" s="119"/>
      <c r="E378" s="120"/>
      <c r="F378" s="12"/>
      <c r="G378" s="12"/>
    </row>
    <row r="379" spans="2:7">
      <c r="B379" s="139" t="s">
        <v>299</v>
      </c>
      <c r="C379" s="139"/>
      <c r="D379" s="119"/>
      <c r="E379" s="120"/>
      <c r="F379" s="12"/>
      <c r="G379" s="12"/>
    </row>
    <row r="380" spans="2:7">
      <c r="B380" s="139" t="s">
        <v>300</v>
      </c>
      <c r="C380" s="139"/>
      <c r="D380" s="121"/>
      <c r="E380" s="120"/>
      <c r="F380" s="12"/>
      <c r="G380" s="12"/>
    </row>
    <row r="381" spans="2:7">
      <c r="B381" s="160" t="s">
        <v>301</v>
      </c>
      <c r="C381" s="161"/>
      <c r="D381" s="121"/>
      <c r="E381" s="120"/>
      <c r="F381" s="12"/>
      <c r="G381" s="12"/>
    </row>
    <row r="382" spans="2:7">
      <c r="B382" s="142"/>
      <c r="C382" s="142"/>
      <c r="D382" s="12"/>
      <c r="F382" s="12"/>
      <c r="G382" s="12"/>
    </row>
    <row r="383" spans="2:7">
      <c r="B383" s="157" t="s">
        <v>302</v>
      </c>
      <c r="C383" s="157"/>
      <c r="D383" s="117"/>
      <c r="E383" s="122">
        <f>SUM(D383:D387)</f>
        <v>0</v>
      </c>
      <c r="F383" s="12"/>
      <c r="G383" s="12"/>
    </row>
    <row r="384" spans="2:7">
      <c r="B384" s="139" t="s">
        <v>303</v>
      </c>
      <c r="C384" s="139"/>
      <c r="D384" s="119"/>
      <c r="E384" s="120"/>
      <c r="F384" s="12"/>
      <c r="G384" s="12"/>
    </row>
    <row r="385" spans="2:7">
      <c r="B385" s="139" t="s">
        <v>304</v>
      </c>
      <c r="C385" s="139"/>
      <c r="D385" s="119"/>
      <c r="E385" s="120"/>
      <c r="F385" s="12"/>
      <c r="G385" s="12"/>
    </row>
    <row r="386" spans="2:7">
      <c r="B386" s="139" t="s">
        <v>305</v>
      </c>
      <c r="C386" s="139"/>
      <c r="D386" s="119"/>
      <c r="E386" s="120"/>
      <c r="F386" s="12"/>
      <c r="G386" s="12"/>
    </row>
    <row r="387" spans="2:7">
      <c r="B387" s="158" t="s">
        <v>306</v>
      </c>
      <c r="C387" s="159"/>
      <c r="D387" s="119"/>
      <c r="E387" s="123"/>
      <c r="F387" s="12"/>
      <c r="G387" s="12"/>
    </row>
    <row r="388" spans="2:7">
      <c r="B388" s="142"/>
      <c r="C388" s="142"/>
      <c r="F388" s="12"/>
      <c r="G388" s="12"/>
    </row>
    <row r="389" spans="2:7">
      <c r="B389" s="145" t="s">
        <v>307</v>
      </c>
      <c r="C389" s="145"/>
      <c r="E389" s="124">
        <f>+E374+E376-E383</f>
        <v>66443937.82</v>
      </c>
      <c r="F389" s="12"/>
      <c r="G389" s="115"/>
    </row>
    <row r="390" spans="2:7">
      <c r="B390" s="114"/>
      <c r="C390" s="114"/>
      <c r="D390" s="114"/>
      <c r="E390" s="114"/>
      <c r="F390" s="12"/>
      <c r="G390" s="12"/>
    </row>
    <row r="391" spans="2:7">
      <c r="B391" s="114"/>
      <c r="C391" s="114"/>
      <c r="D391" s="114"/>
      <c r="E391" s="114"/>
      <c r="F391" s="12"/>
      <c r="G391" s="12"/>
    </row>
    <row r="392" spans="2:7">
      <c r="B392" s="146" t="s">
        <v>308</v>
      </c>
      <c r="C392" s="147"/>
      <c r="D392" s="147"/>
      <c r="E392" s="148"/>
      <c r="F392" s="12"/>
      <c r="G392" s="12"/>
    </row>
    <row r="393" spans="2:7">
      <c r="B393" s="149" t="s">
        <v>293</v>
      </c>
      <c r="C393" s="150"/>
      <c r="D393" s="150"/>
      <c r="E393" s="151"/>
      <c r="F393" s="12"/>
      <c r="G393" s="12"/>
    </row>
    <row r="394" spans="2:7">
      <c r="B394" s="152" t="s">
        <v>294</v>
      </c>
      <c r="C394" s="153"/>
      <c r="D394" s="153"/>
      <c r="E394" s="154"/>
      <c r="F394" s="12"/>
      <c r="G394" s="12"/>
    </row>
    <row r="395" spans="2:7">
      <c r="B395" s="155" t="s">
        <v>309</v>
      </c>
      <c r="C395" s="156"/>
      <c r="E395" s="125">
        <v>64414715.659999996</v>
      </c>
      <c r="F395" s="12"/>
      <c r="G395" s="12"/>
    </row>
    <row r="396" spans="2:7">
      <c r="B396" s="142"/>
      <c r="C396" s="142"/>
      <c r="F396" s="12"/>
      <c r="G396" s="12"/>
    </row>
    <row r="397" spans="2:7">
      <c r="B397" s="144" t="s">
        <v>310</v>
      </c>
      <c r="C397" s="144"/>
      <c r="D397" s="117"/>
      <c r="E397" s="126">
        <f>SUM(D397:D414)</f>
        <v>10613403.690000001</v>
      </c>
      <c r="F397" s="12"/>
      <c r="G397" s="12"/>
    </row>
    <row r="398" spans="2:7">
      <c r="B398" s="139" t="s">
        <v>311</v>
      </c>
      <c r="C398" s="139"/>
      <c r="D398" s="127">
        <v>3423599.32</v>
      </c>
      <c r="E398" s="128"/>
      <c r="F398" s="12"/>
      <c r="G398" s="12"/>
    </row>
    <row r="399" spans="2:7">
      <c r="B399" s="139" t="s">
        <v>312</v>
      </c>
      <c r="C399" s="139"/>
      <c r="D399" s="129">
        <v>126400</v>
      </c>
      <c r="E399" s="128"/>
      <c r="F399" s="12"/>
      <c r="G399" s="12"/>
    </row>
    <row r="400" spans="2:7">
      <c r="B400" s="139" t="s">
        <v>313</v>
      </c>
      <c r="C400" s="139"/>
      <c r="D400" s="119"/>
      <c r="E400" s="128"/>
      <c r="F400" s="12"/>
      <c r="G400" s="12"/>
    </row>
    <row r="401" spans="2:8">
      <c r="B401" s="139" t="s">
        <v>314</v>
      </c>
      <c r="C401" s="139"/>
      <c r="D401" s="130">
        <v>300000</v>
      </c>
      <c r="E401" s="128"/>
      <c r="F401" s="12"/>
      <c r="G401" s="12"/>
    </row>
    <row r="402" spans="2:8">
      <c r="B402" s="139" t="s">
        <v>315</v>
      </c>
      <c r="C402" s="139"/>
      <c r="D402" s="119"/>
      <c r="E402" s="128"/>
      <c r="F402" s="12"/>
      <c r="G402" s="115"/>
    </row>
    <row r="403" spans="2:8">
      <c r="B403" s="139" t="s">
        <v>316</v>
      </c>
      <c r="C403" s="139"/>
      <c r="D403" s="130">
        <v>1311600</v>
      </c>
      <c r="E403" s="128"/>
      <c r="F403" s="12"/>
      <c r="G403" s="12"/>
    </row>
    <row r="404" spans="2:8">
      <c r="B404" s="139" t="s">
        <v>317</v>
      </c>
      <c r="C404" s="139"/>
      <c r="D404" s="119">
        <v>0</v>
      </c>
      <c r="E404" s="128"/>
      <c r="F404" s="12"/>
      <c r="G404" s="115"/>
    </row>
    <row r="405" spans="2:8">
      <c r="B405" s="139" t="s">
        <v>318</v>
      </c>
      <c r="C405" s="139"/>
      <c r="D405" s="119">
        <v>0</v>
      </c>
      <c r="E405" s="128"/>
      <c r="F405" s="12"/>
      <c r="G405" s="12"/>
    </row>
    <row r="406" spans="2:8">
      <c r="B406" s="139" t="s">
        <v>319</v>
      </c>
      <c r="C406" s="139"/>
      <c r="D406" s="119">
        <v>0</v>
      </c>
      <c r="E406" s="128"/>
      <c r="F406" s="12"/>
      <c r="G406" s="115"/>
    </row>
    <row r="407" spans="2:8">
      <c r="B407" s="139" t="s">
        <v>320</v>
      </c>
      <c r="C407" s="139"/>
      <c r="D407" s="119">
        <v>0</v>
      </c>
      <c r="E407" s="128"/>
      <c r="F407" s="12"/>
      <c r="G407" s="115"/>
    </row>
    <row r="408" spans="2:8">
      <c r="B408" s="139" t="s">
        <v>321</v>
      </c>
      <c r="C408" s="139"/>
      <c r="D408" s="119">
        <v>0</v>
      </c>
      <c r="E408" s="128"/>
      <c r="F408" s="12"/>
      <c r="G408" s="115"/>
      <c r="H408" s="131"/>
    </row>
    <row r="409" spans="2:8">
      <c r="B409" s="139" t="s">
        <v>322</v>
      </c>
      <c r="C409" s="139"/>
      <c r="D409" s="119">
        <v>0</v>
      </c>
      <c r="E409" s="128"/>
      <c r="F409" s="12"/>
      <c r="G409" s="115"/>
      <c r="H409" s="131"/>
    </row>
    <row r="410" spans="2:8">
      <c r="B410" s="139" t="s">
        <v>323</v>
      </c>
      <c r="C410" s="139"/>
      <c r="D410" s="119">
        <v>0</v>
      </c>
      <c r="E410" s="128"/>
      <c r="F410" s="12"/>
      <c r="G410" s="132"/>
    </row>
    <row r="411" spans="2:8">
      <c r="B411" s="139" t="s">
        <v>324</v>
      </c>
      <c r="C411" s="139"/>
      <c r="D411" s="119">
        <v>0</v>
      </c>
      <c r="E411" s="128"/>
      <c r="F411" s="12"/>
      <c r="G411" s="12"/>
    </row>
    <row r="412" spans="2:8">
      <c r="B412" s="139" t="s">
        <v>325</v>
      </c>
      <c r="C412" s="139"/>
      <c r="D412" s="119">
        <v>0</v>
      </c>
      <c r="E412" s="128"/>
      <c r="F412" s="12"/>
      <c r="G412" s="12"/>
    </row>
    <row r="413" spans="2:8" ht="12.75" customHeight="1">
      <c r="B413" s="139" t="s">
        <v>326</v>
      </c>
      <c r="C413" s="139"/>
      <c r="D413" s="119">
        <v>0</v>
      </c>
      <c r="E413" s="128"/>
      <c r="F413" s="12"/>
      <c r="G413" s="12"/>
    </row>
    <row r="414" spans="2:8">
      <c r="B414" s="140" t="s">
        <v>327</v>
      </c>
      <c r="C414" s="141"/>
      <c r="D414" s="127">
        <f>1770048.04+4.06+1838372.24+25027.64+1818352.39</f>
        <v>5451804.3700000001</v>
      </c>
      <c r="E414" s="128"/>
      <c r="F414" s="12"/>
      <c r="G414" s="12"/>
    </row>
    <row r="415" spans="2:8">
      <c r="B415" s="142"/>
      <c r="C415" s="142"/>
      <c r="F415" s="12"/>
      <c r="G415" s="12"/>
    </row>
    <row r="416" spans="2:8">
      <c r="B416" s="144" t="s">
        <v>328</v>
      </c>
      <c r="C416" s="144"/>
      <c r="D416" s="117"/>
      <c r="E416" s="126">
        <f>SUM(D416:D423)</f>
        <v>0</v>
      </c>
      <c r="F416" s="12"/>
      <c r="G416" s="12"/>
    </row>
    <row r="417" spans="2:7">
      <c r="B417" s="139" t="s">
        <v>329</v>
      </c>
      <c r="C417" s="139"/>
      <c r="D417" s="119"/>
      <c r="E417" s="128"/>
      <c r="F417" s="12"/>
      <c r="G417" s="12"/>
    </row>
    <row r="418" spans="2:7">
      <c r="B418" s="139" t="s">
        <v>330</v>
      </c>
      <c r="C418" s="139"/>
      <c r="D418" s="119">
        <v>0</v>
      </c>
      <c r="E418" s="128"/>
      <c r="F418" s="12"/>
      <c r="G418" s="12"/>
    </row>
    <row r="419" spans="2:7">
      <c r="B419" s="139" t="s">
        <v>331</v>
      </c>
      <c r="C419" s="139"/>
      <c r="D419" s="119">
        <v>0</v>
      </c>
      <c r="E419" s="128"/>
      <c r="F419" s="12"/>
      <c r="G419" s="12"/>
    </row>
    <row r="420" spans="2:7">
      <c r="B420" s="139" t="s">
        <v>332</v>
      </c>
      <c r="C420" s="139"/>
      <c r="D420" s="119">
        <v>0</v>
      </c>
      <c r="E420" s="128"/>
      <c r="F420" s="12"/>
      <c r="G420" s="12"/>
    </row>
    <row r="421" spans="2:7">
      <c r="B421" s="139" t="s">
        <v>333</v>
      </c>
      <c r="C421" s="139"/>
      <c r="D421" s="119">
        <v>0</v>
      </c>
      <c r="E421" s="128"/>
      <c r="F421" s="12"/>
      <c r="G421" s="12"/>
    </row>
    <row r="422" spans="2:7">
      <c r="B422" s="139" t="s">
        <v>334</v>
      </c>
      <c r="C422" s="139"/>
      <c r="D422" s="119">
        <v>0</v>
      </c>
      <c r="E422" s="128"/>
      <c r="F422" s="12"/>
      <c r="G422" s="12"/>
    </row>
    <row r="423" spans="2:7">
      <c r="B423" s="140" t="s">
        <v>335</v>
      </c>
      <c r="C423" s="141"/>
      <c r="D423" s="119">
        <v>0</v>
      </c>
      <c r="E423" s="128"/>
      <c r="F423" s="12"/>
      <c r="G423" s="12"/>
    </row>
    <row r="424" spans="2:7">
      <c r="B424" s="142"/>
      <c r="C424" s="142"/>
      <c r="F424" s="12"/>
      <c r="G424" s="12"/>
    </row>
    <row r="425" spans="2:7">
      <c r="B425" s="133" t="s">
        <v>336</v>
      </c>
      <c r="E425" s="124">
        <f>+E395-E397+E416</f>
        <v>53801311.969999999</v>
      </c>
      <c r="F425" s="115"/>
      <c r="G425" s="115"/>
    </row>
    <row r="426" spans="2:7">
      <c r="F426" s="134"/>
      <c r="G426" s="12"/>
    </row>
    <row r="427" spans="2:7">
      <c r="B427" s="143" t="s">
        <v>337</v>
      </c>
      <c r="C427" s="143"/>
      <c r="D427" s="143"/>
      <c r="E427" s="143"/>
      <c r="F427" s="143"/>
      <c r="G427" s="12"/>
    </row>
    <row r="428" spans="2:7">
      <c r="B428" s="135"/>
      <c r="C428" s="135"/>
      <c r="D428" s="135"/>
      <c r="E428" s="135"/>
      <c r="F428" s="135"/>
      <c r="G428" s="12"/>
    </row>
    <row r="429" spans="2:7" ht="21" customHeight="1">
      <c r="B429" s="77" t="s">
        <v>338</v>
      </c>
      <c r="C429" s="78" t="s">
        <v>52</v>
      </c>
      <c r="D429" s="31" t="s">
        <v>53</v>
      </c>
      <c r="E429" s="31" t="s">
        <v>54</v>
      </c>
      <c r="F429" s="12"/>
      <c r="G429" s="12"/>
    </row>
    <row r="430" spans="2:7">
      <c r="B430" s="23" t="s">
        <v>339</v>
      </c>
      <c r="C430" s="136">
        <v>0</v>
      </c>
      <c r="D430" s="72"/>
      <c r="E430" s="72"/>
      <c r="F430" s="12"/>
      <c r="G430" s="12"/>
    </row>
    <row r="431" spans="2:7">
      <c r="B431" s="28"/>
      <c r="C431" s="137">
        <v>0</v>
      </c>
      <c r="D431" s="138">
        <v>0</v>
      </c>
      <c r="E431" s="138">
        <v>0</v>
      </c>
      <c r="F431" s="12"/>
      <c r="G431" s="12"/>
    </row>
    <row r="432" spans="2:7" ht="15" customHeight="1">
      <c r="C432" s="22">
        <f>SUM(C431:C431)</f>
        <v>0</v>
      </c>
      <c r="D432" s="22">
        <f>SUM(D431:D431)</f>
        <v>0</v>
      </c>
      <c r="E432" s="22">
        <f>SUM(E431:E431)</f>
        <v>0</v>
      </c>
      <c r="F432" s="12"/>
      <c r="G432" s="12"/>
    </row>
    <row r="433" spans="6:7">
      <c r="F433" s="12"/>
      <c r="G433" s="12"/>
    </row>
  </sheetData>
  <mergeCells count="66">
    <mergeCell ref="D184:E184"/>
    <mergeCell ref="A2:G2"/>
    <mergeCell ref="A3:G3"/>
    <mergeCell ref="A4:G4"/>
    <mergeCell ref="A9:G9"/>
    <mergeCell ref="D66:E66"/>
    <mergeCell ref="B375:C375"/>
    <mergeCell ref="D190:E190"/>
    <mergeCell ref="D196:E196"/>
    <mergeCell ref="D202:E202"/>
    <mergeCell ref="D223:E223"/>
    <mergeCell ref="D228:E228"/>
    <mergeCell ref="E299:G299"/>
    <mergeCell ref="B369:E369"/>
    <mergeCell ref="B371:E371"/>
    <mergeCell ref="B372:E372"/>
    <mergeCell ref="B373:E373"/>
    <mergeCell ref="B374:C374"/>
    <mergeCell ref="B387:C387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401:C401"/>
    <mergeCell ref="B388:C388"/>
    <mergeCell ref="B389:C389"/>
    <mergeCell ref="B392:E392"/>
    <mergeCell ref="B393:E393"/>
    <mergeCell ref="B394:E394"/>
    <mergeCell ref="B395:C395"/>
    <mergeCell ref="B396:C396"/>
    <mergeCell ref="B397:C397"/>
    <mergeCell ref="B398:C398"/>
    <mergeCell ref="B399:C399"/>
    <mergeCell ref="B400:C400"/>
    <mergeCell ref="B413:C413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27:F427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</mergeCells>
  <dataValidations count="4">
    <dataValidation allowBlank="1" showInputMessage="1" showErrorMessage="1" prompt="Especificar origen de dicho recurso: Federal, Estatal, Municipal, Particulares." sqref="D180 D186 D192"/>
    <dataValidation allowBlank="1" showInputMessage="1" showErrorMessage="1" prompt="Características cualitativas significativas que les impacten financieramente." sqref="D123:E123 E180 E186 E192"/>
    <dataValidation allowBlank="1" showInputMessage="1" showErrorMessage="1" prompt="Corresponde al número de la cuenta de acuerdo al Plan de Cuentas emitido por el CONAC (DOF 22/11/2010)." sqref="B123"/>
    <dataValidation allowBlank="1" showInputMessage="1" showErrorMessage="1" prompt="Saldo final del periodo que corresponde la cuenta pública presentada (mensual:  enero, febrero, marzo, etc.; trimestral: 1er, 2do, 3ro. o 4to.)." sqref="C123 C180 C186 C192"/>
  </dataValidations>
  <pageMargins left="0.47244094488188981" right="0.70866141732283472" top="0.39370078740157483" bottom="0.74803149606299213" header="0.31496062992125984" footer="0.31496062992125984"/>
  <pageSetup scale="50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</vt:lpstr>
      <vt:lpstr>NOTAS!Área_de_impresión</vt:lpstr>
      <vt:lpstr>NOTAS!Títulos_a_imprimir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2018-04-30T13:58:05Z</cp:lastPrinted>
  <dcterms:created xsi:type="dcterms:W3CDTF">2018-04-26T14:18:44Z</dcterms:created>
  <dcterms:modified xsi:type="dcterms:W3CDTF">2018-04-30T13:58:17Z</dcterms:modified>
</cp:coreProperties>
</file>