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2do Trim 2018\segundo trimestre 18\"/>
    </mc:Choice>
  </mc:AlternateContent>
  <bookViews>
    <workbookView xWindow="0" yWindow="0" windowWidth="20490" windowHeight="7545"/>
  </bookViews>
  <sheets>
    <sheet name="5.9.1" sheetId="1" r:id="rId1"/>
  </sheets>
  <definedNames>
    <definedName name="_xlnm.Print_Area" localSheetId="0">'5.9.1'!$A$1:$H$452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1" i="1" l="1"/>
  <c r="D451" i="1"/>
  <c r="C451" i="1"/>
  <c r="E435" i="1"/>
  <c r="D433" i="1"/>
  <c r="E416" i="1" s="1"/>
  <c r="E444" i="1" s="1"/>
  <c r="E408" i="1"/>
  <c r="E402" i="1"/>
  <c r="E395" i="1"/>
  <c r="C381" i="1"/>
  <c r="C382" i="1" s="1"/>
  <c r="E367" i="1"/>
  <c r="D367" i="1"/>
  <c r="C367" i="1"/>
  <c r="E342" i="1"/>
  <c r="D342" i="1"/>
  <c r="C342" i="1"/>
  <c r="F341" i="1"/>
  <c r="D316" i="1"/>
  <c r="C316" i="1"/>
  <c r="E315" i="1"/>
  <c r="C302" i="1"/>
  <c r="D292" i="1" s="1"/>
  <c r="D293" i="1"/>
  <c r="D267" i="1"/>
  <c r="D252" i="1"/>
  <c r="C227" i="1"/>
  <c r="C222" i="1"/>
  <c r="C201" i="1"/>
  <c r="C195" i="1"/>
  <c r="C189" i="1"/>
  <c r="C183" i="1"/>
  <c r="F177" i="1"/>
  <c r="E177" i="1"/>
  <c r="D177" i="1"/>
  <c r="C177" i="1"/>
  <c r="C126" i="1"/>
  <c r="C121" i="1"/>
  <c r="E115" i="1"/>
  <c r="D115" i="1"/>
  <c r="C115" i="1"/>
  <c r="E94" i="1"/>
  <c r="D94" i="1"/>
  <c r="C94" i="1"/>
  <c r="C66" i="1"/>
  <c r="C60" i="1"/>
  <c r="C52" i="1"/>
  <c r="F43" i="1"/>
  <c r="E43" i="1"/>
  <c r="D43" i="1"/>
  <c r="C43" i="1"/>
  <c r="E33" i="1"/>
  <c r="D33" i="1"/>
  <c r="C33" i="1"/>
  <c r="E23" i="1"/>
  <c r="C23" i="1"/>
  <c r="D253" i="1" l="1"/>
  <c r="D260" i="1"/>
  <c r="D302" i="1" s="1"/>
  <c r="D262" i="1"/>
</calcChain>
</file>

<file path=xl/sharedStrings.xml><?xml version="1.0" encoding="utf-8"?>
<sst xmlns="http://schemas.openxmlformats.org/spreadsheetml/2006/main" count="428" uniqueCount="361">
  <si>
    <t xml:space="preserve">NOTAS A LOS ESTADOS FINANCIEROS </t>
  </si>
  <si>
    <t>Al 30 de Junio del 2018</t>
  </si>
  <si>
    <t>Ente Público:  INSTITUTO DE ALFABETIZACIÓN Y EDUCACIÓN BÁSICA PARA ADULTOS</t>
  </si>
  <si>
    <t>NOTAS DE DESGLOSE</t>
  </si>
  <si>
    <t>I) NOTAS AL ESTADO DE SITUACIÓN FINANCIERA</t>
  </si>
  <si>
    <t>ACTIVO</t>
  </si>
  <si>
    <t>* EFECTIVO Y EQUIVALENTES</t>
  </si>
  <si>
    <t>ESF-01 FONDOS C/INVERSIONES FINANCIERAS</t>
  </si>
  <si>
    <t>MONTO</t>
  </si>
  <si>
    <t>TIPO</t>
  </si>
  <si>
    <t>MONTO PARCIAL</t>
  </si>
  <si>
    <t>1114 Inversiones a 3 meses</t>
  </si>
  <si>
    <t>1121 Inversiones mayores a 3 meses hasta 12.</t>
  </si>
  <si>
    <t>1121106001  BAJIO INV. 3385671</t>
  </si>
  <si>
    <t>1211 INVERSIONES A LP</t>
  </si>
  <si>
    <t>* DERECHOSA RECIBIR EFECTIVO Y EQUIVALENTES Y BIENES O SERVICIOS A RECIBIR</t>
  </si>
  <si>
    <t>ESF-02 INGRESOS P/RECUPERAR</t>
  </si>
  <si>
    <t>2017</t>
  </si>
  <si>
    <t>2016</t>
  </si>
  <si>
    <t>1122 CUENTAS POR COBRAR CP</t>
  </si>
  <si>
    <t>1122602001 CUENTAS POR COBRAR A ENTIDADES Y MUNICIPIOS</t>
  </si>
  <si>
    <t>1122602002 CUENTAS POR COBRAR A LA FEDERACION</t>
  </si>
  <si>
    <t xml:space="preserve"> </t>
  </si>
  <si>
    <t>1124 INGRESOS POR RECUPERAR CP</t>
  </si>
  <si>
    <t>ESF-03 DEUDORES P/RECUPERAR</t>
  </si>
  <si>
    <t>90 DIAS</t>
  </si>
  <si>
    <t>180 DIAS</t>
  </si>
  <si>
    <t>365 DIAS</t>
  </si>
  <si>
    <t>1123 DEUDORES PENDIENTES POR RECUPERAR</t>
  </si>
  <si>
    <t>1123101002 GASTOS A RESERVA DE COMPROBAR</t>
  </si>
  <si>
    <t>1123102001 FUNCIONARIOS Y EMPLEADOS</t>
  </si>
  <si>
    <t>1123103301 SUBSIDIO AL EMPLEO</t>
  </si>
  <si>
    <t>1123106001 OTROS DEUDORES DIVERSOS</t>
  </si>
  <si>
    <t>1125 DEUDORES POR ANTICIPOS</t>
  </si>
  <si>
    <t>1125102001 FONDO FIJO</t>
  </si>
  <si>
    <t>* BIENES DISPONIBLES PARA SU TRANSFORMACIÓN O CONSUMO.</t>
  </si>
  <si>
    <t>ESF-05 INVENTARIO Y ALMACENES</t>
  </si>
  <si>
    <t>METODO</t>
  </si>
  <si>
    <t>1140 INVENTARIOS</t>
  </si>
  <si>
    <t>NO APLICA</t>
  </si>
  <si>
    <t>1150 ALMACENES</t>
  </si>
  <si>
    <t xml:space="preserve">* INVERSIONES FINANCIERAS. </t>
  </si>
  <si>
    <t>ESF-06 FIDEICOMISOS, MANDATOS Y CONTRATOS ANALOGOS</t>
  </si>
  <si>
    <t>CARACTERISTICAS</t>
  </si>
  <si>
    <t>NOMBRE DE FIDEICOMIS0O</t>
  </si>
  <si>
    <t>OBJETO</t>
  </si>
  <si>
    <t>1213 FIDEICOMISOS, MANDATOS Y CONTRATOS ANÁLOGOS</t>
  </si>
  <si>
    <t>ESF-07 PARTICIPACIONES Y APORTACIONES DE CAPITAL</t>
  </si>
  <si>
    <t>EMPRESA/OPDES</t>
  </si>
  <si>
    <t>1214 PARTICIPACIONES Y APORTACIONES DE CAPITAL</t>
  </si>
  <si>
    <t>* BIENES MUEBLES, INMUEBLES E INTAGIBLES</t>
  </si>
  <si>
    <t>ESF-08 BIENES MUEBLES E INMUEBLES</t>
  </si>
  <si>
    <t>SALDO INICIAL</t>
  </si>
  <si>
    <t>SALDO FINAL</t>
  </si>
  <si>
    <t>FLUJO</t>
  </si>
  <si>
    <t>CRITERIO</t>
  </si>
  <si>
    <t>1230 BIENES INMUEBLES, INFRAESTRUCTURA Y CONTRUCCIONES EN PROCESO</t>
  </si>
  <si>
    <t>1240 BIENES MUEBLES</t>
  </si>
  <si>
    <t>1241151100  MUEBLES DE OFICINA Y ESTANTERÍA</t>
  </si>
  <si>
    <t>1241151101  MUEB DE OFIC 2010</t>
  </si>
  <si>
    <t>1241251200  MUEB. EXCEPTO 2011</t>
  </si>
  <si>
    <t>1241351500  EQ. DE CÓMP. 2011</t>
  </si>
  <si>
    <t>1241351501  EQ. DE CÓMP. 2010</t>
  </si>
  <si>
    <t>1241951900  OTROS MOBIL. 2011</t>
  </si>
  <si>
    <t>1241951901  OTROS MOBIL. 2010</t>
  </si>
  <si>
    <t>1242152100  EQUIPO Y APARATOS AUDIOVISUALES</t>
  </si>
  <si>
    <t>1242352300  CÁMARAS FOTOGRÁFICAS Y DE VIDEO</t>
  </si>
  <si>
    <t>1244154100  AUTOMÓVILES Y CAMIONES</t>
  </si>
  <si>
    <t>1244154101  AUTOMÓVILES Y CAMIONES 2010</t>
  </si>
  <si>
    <t>1244954900  OTROS EQUIPOS DE TRANSPORTES</t>
  </si>
  <si>
    <t>1246556500  EQ. COMUNICACI 2011</t>
  </si>
  <si>
    <t>1246556501  EQ. COMUNICACI 2010</t>
  </si>
  <si>
    <t>1246656600  EQ. DE GENERACI 2011</t>
  </si>
  <si>
    <t>1246656601  EQ. DE GENERACI 2010</t>
  </si>
  <si>
    <t>1246756700  HERRAM. Y MÁQUI 2011</t>
  </si>
  <si>
    <t>1246956900  OTROS EQUIPOS</t>
  </si>
  <si>
    <t>1246956901  OTROS EQUIPOS 2010</t>
  </si>
  <si>
    <t>ESF-09 INTANGIBLES Y DIFERIDOS</t>
  </si>
  <si>
    <t>1250 ACTIVOS INTANGIBLES</t>
  </si>
  <si>
    <t>1270 ACTIVOS DIFERIDOS</t>
  </si>
  <si>
    <t>1260 DEPRECIACIÓN, DETERIORO Y AMORTIZACIÓN ACUMULADA DE BIENES</t>
  </si>
  <si>
    <t>1263151101  MUEBLES DE OFICINA Y</t>
  </si>
  <si>
    <t>1263151201  MUEBLES, EXCEPTO DE</t>
  </si>
  <si>
    <t>1263151501  EPO. DE COMPUTO Y DE</t>
  </si>
  <si>
    <t>1263151901  OTROS MOBILIARIOS Y</t>
  </si>
  <si>
    <t>1263252101  EQUIPOS Y APARATOS A</t>
  </si>
  <si>
    <t>1263252301  CAMARAS FOTOGRAFICAS</t>
  </si>
  <si>
    <t>1263454101  AUTOMÓVILES Y CAMIONES 2010</t>
  </si>
  <si>
    <t>1263454901  OTROS EQUIPOS DE TRANSPORTE 2010</t>
  </si>
  <si>
    <t>1263656501  EQUIPO DE COMUNICACI</t>
  </si>
  <si>
    <t>1263656601  EQUIPOS DE GENERACIÓ</t>
  </si>
  <si>
    <t>1263656701  HERRAMIENTAS Y MÁQUI</t>
  </si>
  <si>
    <t>1263656901  OTROS EQUIPOS 2010</t>
  </si>
  <si>
    <t>ESF-10   ESTIMACIONES Y DETERIOROS</t>
  </si>
  <si>
    <t>1280 ESTIMACIÓN POR PÉRDIDA O DETERIORO DE ACTIVOS NO CIRCULANTES</t>
  </si>
  <si>
    <t>ESF-11 OTROS ACTIVOS</t>
  </si>
  <si>
    <t>CARACTERÍSTICAS</t>
  </si>
  <si>
    <t>1191001001 DEPOSITOS EN GARANTÍA</t>
  </si>
  <si>
    <t>PASIVO</t>
  </si>
  <si>
    <t>ESF-12 CUENTAS Y DOCUMENTOS POR PAGAR</t>
  </si>
  <si>
    <t>2110 CUENTAS POR PAGAR A CORTO PLAZO</t>
  </si>
  <si>
    <t>2111101001  SUELDOS POR PAGAR</t>
  </si>
  <si>
    <t>2111102001  SUELDOS DEVENGADOS E</t>
  </si>
  <si>
    <t>2111201002  REMUN. POR PAG. A PE</t>
  </si>
  <si>
    <t>2111401001  APORTACIÓN PATRONAL ISSEG</t>
  </si>
  <si>
    <t>2111401002  APORTACION PATRONAL ISSSTE</t>
  </si>
  <si>
    <t>2112101001  PROVEEDORES DE BIENES Y SERVICIOS</t>
  </si>
  <si>
    <t>2112102001  PROVEEDORES EJE ANT</t>
  </si>
  <si>
    <t>2115203002  TRANSFERENCIAS DE EN</t>
  </si>
  <si>
    <t>2117101001  ISR NOMINA</t>
  </si>
  <si>
    <t>2117101002  ISR ASIMILADOS A SALARIOS</t>
  </si>
  <si>
    <t>2117101010  ISR RETENCION POR HONORARIOS</t>
  </si>
  <si>
    <t>2117101013  ISR RETENCION ARRENDAMIENTO</t>
  </si>
  <si>
    <t>2117102001  CEDULAR  HONORARIOS 1%</t>
  </si>
  <si>
    <t>2117102002  CEDULAR  ARRENDAMIENTO 1%</t>
  </si>
  <si>
    <t>2117202002  APORTACIÓN TRABAJADOR ISSEG</t>
  </si>
  <si>
    <t>2117202003  APORTACIÓN TRABAJADOR ISSSTE</t>
  </si>
  <si>
    <t>2117202007  APORTACIÓN PATRÓN SAR 2%</t>
  </si>
  <si>
    <t>2117202008  APORTACIÓN PATRÓN CE</t>
  </si>
  <si>
    <t>2117202009  APORTACIÓN TRABAJADO</t>
  </si>
  <si>
    <t>2117202010  APORTACIÓN PATRÓN FO</t>
  </si>
  <si>
    <t>2117202011  APORTACIÓN TRABAJADO</t>
  </si>
  <si>
    <t>2117502101  IMPUESTO SOBRE NOMINAS</t>
  </si>
  <si>
    <t>2117502102  IMPUESTO NOMINAS A PAGAR</t>
  </si>
  <si>
    <t>2117901003  COUTAS SINDICALES</t>
  </si>
  <si>
    <t>2117902003  APOYO SOLIDARIO</t>
  </si>
  <si>
    <t>2117903001  PENSIÓN ALIMENTICIA</t>
  </si>
  <si>
    <t>2117904001  ASEGURADORAS VIDA</t>
  </si>
  <si>
    <t>2117906001  SERVICIOS FUNERARIOS</t>
  </si>
  <si>
    <t>2117909001  TIENDA DEPARTAMENTAL</t>
  </si>
  <si>
    <t>2117910001  VIVIENDA</t>
  </si>
  <si>
    <t>2117911001  ISSEG</t>
  </si>
  <si>
    <t>2117911003  ISSSTE PRESTAMOS</t>
  </si>
  <si>
    <t>2117911010  FOVISSTE CREDITO HIPOTECARIO</t>
  </si>
  <si>
    <t>2117912001  OPTICAS</t>
  </si>
  <si>
    <t>2117916001  FINANCIERAS</t>
  </si>
  <si>
    <t>2117917001  OTROS, UNIFORMES, A</t>
  </si>
  <si>
    <t>2119904001  ENTIDADES</t>
  </si>
  <si>
    <t>2119904002  CXP A GEG</t>
  </si>
  <si>
    <t>2119904005  CXP POR REMANENTES</t>
  </si>
  <si>
    <t>2119904006  CXP GEG 2.5% GTO DE ADMON SF</t>
  </si>
  <si>
    <t>2119904008  CXP REMANENTE EN SOL</t>
  </si>
  <si>
    <t>2119904023  CXP FEDERACION POR INTERESES</t>
  </si>
  <si>
    <t>2119905001  ACREEDORES DIVERSOS</t>
  </si>
  <si>
    <t>2119905006  ACREEDORES VARIOS</t>
  </si>
  <si>
    <t>2119905007  ACREEDORES 2004</t>
  </si>
  <si>
    <t>ESF-13 OTROS PASIVOS DIFERIDOS A CORTO PLAZO</t>
  </si>
  <si>
    <t>NATURALEZA</t>
  </si>
  <si>
    <t>2159 OTROS PASIVOS DIFERIDOS A CORTO PLAZO</t>
  </si>
  <si>
    <t>ESF-13 FONDOS Y BIENES DE TERCEROS EN GARANTÍA Y/O ADMINISTRACIÓN A CORTO PLAZO</t>
  </si>
  <si>
    <t>2160 FONDOS Y BIENES DE TERCEROS EN GARANTÍA Y/O ADMINISTRACIÓN CP</t>
  </si>
  <si>
    <t>ESF-13 PASIVO DIFERIDO A LARGO PLAZO</t>
  </si>
  <si>
    <t>2240 PASIVOS DIFERIDOS A LARGO PLAZO</t>
  </si>
  <si>
    <t>ESF-14 OTROS PASIVOS CIRCULANTES</t>
  </si>
  <si>
    <t>2199 OTROS PASIVOS CIRCULANTES</t>
  </si>
  <si>
    <t>II) NOTAS AL ESTADO DE ACTIVIDADES</t>
  </si>
  <si>
    <t>INGRESOS DE GESTIÓN</t>
  </si>
  <si>
    <t>ERA-01 INGRESOS</t>
  </si>
  <si>
    <t>NOTA</t>
  </si>
  <si>
    <t>4100 INGRESOS DE GESTIÓN</t>
  </si>
  <si>
    <t>4169610154  POR CONCEPTO DE DONATIVOS</t>
  </si>
  <si>
    <t>4173711005  INGRESOS POR LA VENTA DE BIENES Y SERVICIOS ODES</t>
  </si>
  <si>
    <t>4200 PARTICIPACIONES, APORTACIONES, TRANSFERENCIAS, ASIGNACIONES, SUBSIDIOS Y OTRAS AYUDAS</t>
  </si>
  <si>
    <t>4212826201  INEA SERVICIOS PERSONALES</t>
  </si>
  <si>
    <t>4212826202  INEA MATERIALES Y SUMINISTROS</t>
  </si>
  <si>
    <t>4212826203  INEA SERVICIOS GENERALES</t>
  </si>
  <si>
    <t>4212826204  INEA AYUDAS Y SUBSIDIOS</t>
  </si>
  <si>
    <t>4213834000  CONVENIO FED AYUDAS Y SUBSIDIOS</t>
  </si>
  <si>
    <t>4221911000  SERVICIOS PERSONALES</t>
  </si>
  <si>
    <t>4221912000  MATERIALES Y SUMINISTROS</t>
  </si>
  <si>
    <t>4221913000  SERVICIOS GENERALES</t>
  </si>
  <si>
    <t>4221914000  AYUDAS Y SUBSIDIOS</t>
  </si>
  <si>
    <t>ERA-02 OTROS INGRESOS Y BENEFICIOS</t>
  </si>
  <si>
    <t>4311511001 INTERESES NORMALES</t>
  </si>
  <si>
    <t>GASTOS Y OTRAS PÉRDIDAS</t>
  </si>
  <si>
    <t>ERA-03 GASTOS</t>
  </si>
  <si>
    <t>%GASTO</t>
  </si>
  <si>
    <t>EXPLICACION</t>
  </si>
  <si>
    <t>5000 GASTOS Y OTRAS PERDIDAS</t>
  </si>
  <si>
    <t>5111113000  SUELDOS BASE AL PERS</t>
  </si>
  <si>
    <t>5112121000  HONORARIOS ASIMILABLES A SALARIOS</t>
  </si>
  <si>
    <t>5113131000  PRIMAS POR AÑOS DE S</t>
  </si>
  <si>
    <t>5113132000  PRIMAS DE VACAS., D</t>
  </si>
  <si>
    <t>5113134000  COMPENSACIONES</t>
  </si>
  <si>
    <t>5114141000  APORTACIONES DE SEGURIDAD SOCIAL</t>
  </si>
  <si>
    <t>5114142000  APORTACIONES A FONDOS DE VIVIENDA</t>
  </si>
  <si>
    <t>5114143000  APORT. S. RETIRO.</t>
  </si>
  <si>
    <t>5114144000  SEGUROS MÚLTIPLES</t>
  </si>
  <si>
    <t>5115153000  PRESTACIONES Y HABERES DE RETIRO</t>
  </si>
  <si>
    <t>5115154000  PRESTACIONES CONTRACTUALES</t>
  </si>
  <si>
    <t>5115155000  APOYOS A LA CAPACITA</t>
  </si>
  <si>
    <t>5115159000  OTRAS PRESTACIONES S</t>
  </si>
  <si>
    <t>5116171000  ESTÍMULOS</t>
  </si>
  <si>
    <t>5121211000  MATERIALES Y ÚTILES DE OFICINA</t>
  </si>
  <si>
    <t>5121215000  MATERIAL IMPRESO E I</t>
  </si>
  <si>
    <t>5121216000  MATERIAL DE LIMPIEZA</t>
  </si>
  <si>
    <t>5121217000  MATERIALES Y ÚTILES DE ENSEÑANZA</t>
  </si>
  <si>
    <t>5122221000  ALIMENTACIÓN DE PERSONAS</t>
  </si>
  <si>
    <t>5124242000  CEMENTO Y PRODUCTOS DE CONCRETO</t>
  </si>
  <si>
    <t>5124243000  CAL, YESO Y PRODUCTOS DE YESO</t>
  </si>
  <si>
    <t>5124246000  MATERIAL ELECTRICO Y ELECTRONICO</t>
  </si>
  <si>
    <t>5124248000  MATERIALES COMPLEMENTARIOS</t>
  </si>
  <si>
    <t>5124249000  OTROS MATERIALES Y A</t>
  </si>
  <si>
    <t>5125253000  MEDICINAS Y PRODUCTO</t>
  </si>
  <si>
    <t>5126261000  COMBUSTIBLES, LUBRI</t>
  </si>
  <si>
    <t>5127271000  VESTUARIOS Y UNIFORMES</t>
  </si>
  <si>
    <t>5127272000  PRENDAS DE PROTECCIÓN</t>
  </si>
  <si>
    <t>5129291000  HERRAMIENTAS MENORES</t>
  </si>
  <si>
    <t>5129292000  REFACCIONES, ACCESO</t>
  </si>
  <si>
    <t>5129294000  REFACCIONES Y ACCESO</t>
  </si>
  <si>
    <t>5131311000  SERVICIO DE ENERGÍA ELÉCTRICA</t>
  </si>
  <si>
    <t>5131313000  SERVICIO DE AGUA POTABLE</t>
  </si>
  <si>
    <t>5131314000  TELEFONÍA TRADICIONAL</t>
  </si>
  <si>
    <t>5131315000  TELEFONÍA CELULAR</t>
  </si>
  <si>
    <t>5131316000  SERVICIO DE TELECOMU</t>
  </si>
  <si>
    <t>5131317000  SERV. ACCESO A INTE</t>
  </si>
  <si>
    <t>5131318000  SERVICIOS POSTALES Y TELEGRAFICOS</t>
  </si>
  <si>
    <t>5132322000  ARRENDAMIENTO DE EDIFICIOS</t>
  </si>
  <si>
    <t>5132328000  ARRENDAMIENTO FINANCIERO</t>
  </si>
  <si>
    <t>5132329000  OTROS ARRENDAMIENTOS</t>
  </si>
  <si>
    <t>5133333000  SERVS. CONSULT. ADM</t>
  </si>
  <si>
    <t>5133336000  SERVS. APOYO ADMVO.</t>
  </si>
  <si>
    <t>5133338000  SERVICIOS DE VIGILANCIA</t>
  </si>
  <si>
    <t>5134341000  SERVICIOS FINANCIEROS Y BANCARIOS</t>
  </si>
  <si>
    <t>5134345000  SEGUROS DE BIENES PATRIMONIALES</t>
  </si>
  <si>
    <t>5134348000  COMISIONES POR VENTAS</t>
  </si>
  <si>
    <t>5135351000  CONSERV. Y MANTENIMI</t>
  </si>
  <si>
    <t>5135353000  INST., REPAR. Y MTT</t>
  </si>
  <si>
    <t>5135355000  REPAR. Y MTTO. DE EQ</t>
  </si>
  <si>
    <t>5135358000  SERVICIOS DE LIMPIEZ</t>
  </si>
  <si>
    <t>5135359000  SERVICIOS DE JARDINE</t>
  </si>
  <si>
    <t>5136361100  DIF. RADIO, T.V. Y</t>
  </si>
  <si>
    <t>5136361200  DIFUSION POR MEDIOS ALTERNATIVOS</t>
  </si>
  <si>
    <t>5136365000  SERV. DE LA INDUSTR</t>
  </si>
  <si>
    <t>5136366000  SERV. CRE INTERNET</t>
  </si>
  <si>
    <t>5137371000  PASAJES AEREOS</t>
  </si>
  <si>
    <t>5137372000  PASAJES TERRESTRES</t>
  </si>
  <si>
    <t>5137375000  VIATICOS EN EL PAIS</t>
  </si>
  <si>
    <t>5137379000  OT. SER. TRASLADO</t>
  </si>
  <si>
    <t>5138381000  GASTOS DE CEREMONIAL</t>
  </si>
  <si>
    <t>5138382000  GASTOS DE ORDEN SOCIAL Y CULTURA</t>
  </si>
  <si>
    <t>5138383000  CONGRESOS Y CONVENCIONES</t>
  </si>
  <si>
    <t>5138385000  GASTOS  DE REPRESENTACION</t>
  </si>
  <si>
    <t>5139392000  OTROS IMPUESTOS Y DERECHOS</t>
  </si>
  <si>
    <t>5139396000  OT. GTOS. RESPONS.</t>
  </si>
  <si>
    <t>5139398000  IMPUESTO DE NOMINA</t>
  </si>
  <si>
    <t>5241441000  AYUDAS SOCIALES A PERSONAS</t>
  </si>
  <si>
    <t>5518000001  BAJA DE ACTIVO FIJO</t>
  </si>
  <si>
    <t>III) NOTAS AL ESTADO DE VARIACIÓN A LA HACIEDA PÚBLICA</t>
  </si>
  <si>
    <t>VHP-01 PATRIMONIO CONTRIBUIDO</t>
  </si>
  <si>
    <t>MODIFICACION</t>
  </si>
  <si>
    <t>3110 HACIENDA PUBLICA/PATRIMONIO CONTRIBUIDO</t>
  </si>
  <si>
    <t>3110000001  APORTACIONES</t>
  </si>
  <si>
    <t>3110000002  BAJA DE ACTIVO FIJO</t>
  </si>
  <si>
    <t>3110915000  BIENES MUEBLES E INMUEBLES</t>
  </si>
  <si>
    <t>3111826205  INEA BIENES MUEBLES E INMUEBLES</t>
  </si>
  <si>
    <t>3113826205  BIENES MUEBLE E INMUEBLES</t>
  </si>
  <si>
    <t>3113914205  ESTATALES DE EJERCIC</t>
  </si>
  <si>
    <t>3113915000  ESTATALES DE EJERCIC</t>
  </si>
  <si>
    <t>3113924205  MUN. EJ. ANT. BIENES</t>
  </si>
  <si>
    <t>VHP-02 PATRIMONIO GENERADO</t>
  </si>
  <si>
    <t>3210 HACIENDA PUBLICA /PATRIMONIO GENERADO</t>
  </si>
  <si>
    <t>3220000013  RESULTADO EJERCICIO 2005</t>
  </si>
  <si>
    <t>3220000014  RESULTADO EJERCICIO 2006</t>
  </si>
  <si>
    <t>3220000015  RESULTADO EJERCICIO 2007</t>
  </si>
  <si>
    <t>3220000016  RESULTADO EJERCICIO 2008</t>
  </si>
  <si>
    <t>3220000017  RESULTADO EJERCICIO 2009</t>
  </si>
  <si>
    <t>3220000018  RESULTADO EJERCICIO 2010</t>
  </si>
  <si>
    <t>3220000019  RESULTADO EJERCICIO 2011</t>
  </si>
  <si>
    <t>3220000020  RESULTADO EJERCICIO 2012</t>
  </si>
  <si>
    <t>3220000021  RESULTADO EJERCICIO 2013</t>
  </si>
  <si>
    <t>3220000022  RESULTADO DEL EJERCICIO 2014</t>
  </si>
  <si>
    <t>3220000023  RESULTADO DEL EJERCICIO 2015</t>
  </si>
  <si>
    <t>3220000024  RESULTADO DEL EJERCICIO 2016</t>
  </si>
  <si>
    <t>3220000025  RESULTADO DEL EJERCICIO 2017</t>
  </si>
  <si>
    <t>3220000100  APLICACIÓN DE REMANENTE PROPIO</t>
  </si>
  <si>
    <t>3220001000  CAPITALIZACIÓN RECURSOS PROPIOS</t>
  </si>
  <si>
    <t>3220001001  CAPITALIZACIÓN REMANENTES</t>
  </si>
  <si>
    <t>3220690201  APLICACIÓN DE REMANENTE PROPIO</t>
  </si>
  <si>
    <t>3220690204  APLICACIÓN DE REMANENTE MUNICIPAL</t>
  </si>
  <si>
    <t>3220690211  APLICACIÓN DE REMANENTE PROPIO</t>
  </si>
  <si>
    <t>3220690212  APLICACIÓN DE REMANENTE FEDERAL</t>
  </si>
  <si>
    <t>3252000001  AJUSTES Y CORECCIONES</t>
  </si>
  <si>
    <t>IV) NOTAS AL ESTADO DE FLUJO DE EFECTIVO</t>
  </si>
  <si>
    <t>EFE-01 FLUJO DE EFECTIVO</t>
  </si>
  <si>
    <t>1110 EFECTIVO Y EQUIVALENTES</t>
  </si>
  <si>
    <t>1111201002  FONDO FIJO</t>
  </si>
  <si>
    <t>1112102001  BANCOMER CTA. 0157901747</t>
  </si>
  <si>
    <t>1112102002  BANCOMER CTA. 0165251842</t>
  </si>
  <si>
    <t>1112102003  BANCOMER 0192361086 INEA 2013</t>
  </si>
  <si>
    <t>1112102004  BANCOMER 0192361221 CONVENIOS</t>
  </si>
  <si>
    <t>1112102005  BANCOMER 0195071941</t>
  </si>
  <si>
    <t>1112102006  BANCOMER 0192785625</t>
  </si>
  <si>
    <t>1112102007  BANCOMER 01 92 46 98</t>
  </si>
  <si>
    <t>1112102008  BANCOMER 0198214328 FAETA</t>
  </si>
  <si>
    <t>1112102009  BBVA Bancomer 019821</t>
  </si>
  <si>
    <t>1112102010  BBVA Bancomer 001927</t>
  </si>
  <si>
    <t>1112102012  BBVA Bancomer 010384</t>
  </si>
  <si>
    <t>1112102013  BBVA Bancomer 010635</t>
  </si>
  <si>
    <t>1112102014  BBVA Bancomer 010982</t>
  </si>
  <si>
    <t>1112102015  BBVA Bancomer 010982</t>
  </si>
  <si>
    <t>1112102016  BBVA Bancomer  01112</t>
  </si>
  <si>
    <t>1112102017  BBVA Bancomer  01114</t>
  </si>
  <si>
    <t>1112106001  BANCO BAJIO 3385671</t>
  </si>
  <si>
    <t>EFE-02 ADQ. BIENES MUEBLES E INMUEBLES</t>
  </si>
  <si>
    <t>% SUB</t>
  </si>
  <si>
    <t>1210 INVERSIONES FINANCIERAS A LARGO PLAZO</t>
  </si>
  <si>
    <t>1230 BIENES INMUEBLES, INFRAESTRUCTURA Y CONSTRUCCIONES EN PROCESO</t>
  </si>
  <si>
    <t>1241 Mobiliarios y Equipo de Administración</t>
  </si>
  <si>
    <t>1244 Equipo de Transporte</t>
  </si>
  <si>
    <t>Bienes Inmuebles, Infraestructura y Construcciones en Proceso</t>
  </si>
  <si>
    <t xml:space="preserve">IV) CONCILIACIÓN DE LOS INGRESOS PRESUPUESTARIOS Y CONTABLES, ASI COMO ENTRE LOS EGRESOS </t>
  </si>
  <si>
    <t>PRESUPUESTARIOS Y LOS GASTOS</t>
  </si>
  <si>
    <t>Conciliación entre los Ingresos Presupuestarios y Contables</t>
  </si>
  <si>
    <t>Correspondiente del 1 de enero al 30 de Junio de 2018</t>
  </si>
  <si>
    <t>(Cifras en pesos)</t>
  </si>
  <si>
    <t>1. Ingresos Presupuestarios</t>
  </si>
  <si>
    <t>2. Más ingresos contables no presupuestarios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</si>
  <si>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</si>
  <si>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</si>
  <si>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</si>
  <si>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</si>
  <si>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Otros ingresos contables no presupuestarios</t>
  </si>
  <si>
    <t>3. Menos ingresos presupuestarios no contables</t>
  </si>
  <si>
    <t>Productos de capital</t>
  </si>
  <si>
    <t>Aprovechamientos capital</t>
  </si>
  <si>
    <t>Ingresos derivados de financiamientos</t>
  </si>
  <si>
    <t>Otros Ingresos presupuestarios no contables</t>
  </si>
  <si>
    <t>4. Ingresos Contables (4 = 1 + 2 - 3)</t>
  </si>
  <si>
    <t>Conciliación entre los Egresos Presupuestarios y los Gastos Contables</t>
  </si>
  <si>
    <t>1. Total de egresos (presupuestarios)</t>
  </si>
  <si>
    <t>2. Menos egresos presupuestarios no contables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</si>
  <si>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</si>
  <si>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</si>
  <si>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</si>
  <si>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</si>
  <si>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</si>
  <si>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</si>
  <si>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</si>
  <si>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</si>
  <si>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</si>
  <si>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propios</t>
  </si>
  <si>
    <t>Acciones y participaciones de capital</t>
  </si>
  <si>
    <t>Compra de títulos y valores</t>
  </si>
  <si>
    <t>Inversiones en fideicomisos, mandatos y otros análogos</t>
  </si>
  <si>
    <t>Provisiones para contingencias y otras erogaciones especiales</t>
  </si>
  <si>
    <t>Amortización de la deuda publica</t>
  </si>
  <si>
    <t>Adeudos de ejercicios fiscales anteriores (ADEFAS)</t>
  </si>
  <si>
    <t>Otros Egresos Presupuestales No Contables</t>
  </si>
  <si>
    <t>3. Más Gasto Contables No Presupuestales</t>
  </si>
  <si>
    <t>Estimaciones, depreciaciones, deterioros, obsolescencia y amortizaciones</t>
  </si>
  <si>
    <t>Provisiones</t>
  </si>
  <si>
    <t>Disminución de inventarios</t>
  </si>
  <si>
    <t>Aumento por insuficiencia de estimaciones por pérdida o deterioro u obsolescencia</t>
  </si>
  <si>
    <t>Aumento por insuficiencia de provisiones</t>
  </si>
  <si>
    <t>Otros Gastos</t>
  </si>
  <si>
    <t>Otros Gastos Contables No Presupuestales</t>
  </si>
  <si>
    <t>4. Total de Gasto Contable (4 = 1 - 2 + 3)</t>
  </si>
  <si>
    <t>NOTAS DE MEMORIA</t>
  </si>
  <si>
    <t>NOTAS DE MEMORIA.</t>
  </si>
  <si>
    <t>7000 CUENTAS DE ORDEN CONTABLES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</si>
</sst>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#,##0.00;\-#,##0.00;&quot; &quot;"/>
    <numFmt numFmtId="166" formatCode="#,##0;\-#,##0;&quot; &quot;"/>
    <numFmt numFmtId="167" formatCode="#,##0.00_ ;\-#,##0.00\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Soberana Sans Light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2060"/>
      <name val="Arial"/>
      <family val="2"/>
    </font>
    <font>
      <b/>
      <sz val="10"/>
      <color rgb="FF0070C0"/>
      <name val="Arial"/>
      <family val="2"/>
    </font>
    <font>
      <b/>
      <sz val="10"/>
      <color rgb="FF00206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9"/>
      <color theme="1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6" fillId="0" borderId="0"/>
    <xf numFmtId="164" fontId="1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2">
    <xf numFmtId="0" fontId="0" fillId="0" borderId="0" xfId="0"/>
    <xf numFmtId="0" fontId="2" fillId="0" borderId="0" xfId="0" applyFont="1" applyFill="1" applyAlignment="1"/>
    <xf numFmtId="0" fontId="2" fillId="3" borderId="0" xfId="0" applyFont="1" applyFill="1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/>
    <xf numFmtId="0" fontId="6" fillId="3" borderId="0" xfId="0" applyFont="1" applyFill="1" applyBorder="1"/>
    <xf numFmtId="0" fontId="3" fillId="3" borderId="0" xfId="0" applyFont="1" applyFill="1" applyBorder="1" applyAlignment="1">
      <alignment horizontal="right"/>
    </xf>
    <xf numFmtId="0" fontId="3" fillId="3" borderId="0" xfId="0" applyFont="1" applyFill="1" applyBorder="1" applyAlignment="1"/>
    <xf numFmtId="0" fontId="3" fillId="3" borderId="0" xfId="0" applyNumberFormat="1" applyFont="1" applyFill="1" applyBorder="1" applyAlignment="1" applyProtection="1">
      <protection locked="0"/>
    </xf>
    <xf numFmtId="0" fontId="2" fillId="3" borderId="0" xfId="0" applyFont="1" applyFill="1" applyBorder="1"/>
    <xf numFmtId="0" fontId="7" fillId="0" borderId="0" xfId="0" applyFont="1" applyBorder="1" applyAlignment="1"/>
    <xf numFmtId="0" fontId="8" fillId="3" borderId="0" xfId="0" applyFont="1" applyFill="1" applyBorder="1" applyAlignment="1">
      <alignment horizontal="righ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justify"/>
    </xf>
    <xf numFmtId="0" fontId="9" fillId="0" borderId="0" xfId="0" applyFont="1" applyAlignment="1">
      <alignment horizontal="justify"/>
    </xf>
    <xf numFmtId="0" fontId="9" fillId="0" borderId="0" xfId="0" applyFont="1" applyBorder="1" applyAlignment="1">
      <alignment horizontal="left"/>
    </xf>
    <xf numFmtId="0" fontId="11" fillId="3" borderId="0" xfId="0" applyFont="1" applyFill="1" applyBorder="1"/>
    <xf numFmtId="0" fontId="10" fillId="3" borderId="0" xfId="0" applyFont="1" applyFill="1" applyBorder="1"/>
    <xf numFmtId="49" fontId="3" fillId="2" borderId="2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left"/>
    </xf>
    <xf numFmtId="165" fontId="5" fillId="3" borderId="3" xfId="0" applyNumberFormat="1" applyFont="1" applyFill="1" applyBorder="1"/>
    <xf numFmtId="49" fontId="3" fillId="3" borderId="4" xfId="0" applyNumberFormat="1" applyFont="1" applyFill="1" applyBorder="1" applyAlignment="1">
      <alignment horizontal="left"/>
    </xf>
    <xf numFmtId="165" fontId="5" fillId="3" borderId="4" xfId="0" applyNumberFormat="1" applyFont="1" applyFill="1" applyBorder="1"/>
    <xf numFmtId="165" fontId="2" fillId="3" borderId="4" xfId="0" applyNumberFormat="1" applyFont="1" applyFill="1" applyBorder="1"/>
    <xf numFmtId="49" fontId="3" fillId="3" borderId="5" xfId="0" applyNumberFormat="1" applyFont="1" applyFill="1" applyBorder="1" applyAlignment="1">
      <alignment horizontal="left"/>
    </xf>
    <xf numFmtId="165" fontId="5" fillId="3" borderId="5" xfId="0" applyNumberFormat="1" applyFont="1" applyFill="1" applyBorder="1"/>
    <xf numFmtId="0" fontId="12" fillId="3" borderId="0" xfId="0" applyFont="1" applyFill="1" applyBorder="1"/>
    <xf numFmtId="49" fontId="3" fillId="2" borderId="3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left"/>
    </xf>
    <xf numFmtId="165" fontId="2" fillId="3" borderId="3" xfId="0" applyNumberFormat="1" applyFont="1" applyFill="1" applyBorder="1"/>
    <xf numFmtId="165" fontId="2" fillId="3" borderId="6" xfId="0" applyNumberFormat="1" applyFont="1" applyFill="1" applyBorder="1"/>
    <xf numFmtId="49" fontId="2" fillId="0" borderId="7" xfId="0" applyNumberFormat="1" applyFont="1" applyFill="1" applyBorder="1" applyAlignment="1">
      <alignment wrapText="1"/>
    </xf>
    <xf numFmtId="4" fontId="2" fillId="0" borderId="4" xfId="0" applyNumberFormat="1" applyFont="1" applyFill="1" applyBorder="1" applyAlignment="1">
      <alignment wrapText="1"/>
    </xf>
    <xf numFmtId="4" fontId="2" fillId="0" borderId="7" xfId="0" applyNumberFormat="1" applyFont="1" applyFill="1" applyBorder="1" applyAlignment="1">
      <alignment wrapText="1"/>
    </xf>
    <xf numFmtId="4" fontId="13" fillId="0" borderId="4" xfId="0" applyNumberFormat="1" applyFont="1" applyFill="1" applyBorder="1" applyAlignment="1">
      <alignment wrapText="1"/>
    </xf>
    <xf numFmtId="49" fontId="3" fillId="3" borderId="7" xfId="0" applyNumberFormat="1" applyFont="1" applyFill="1" applyBorder="1" applyAlignment="1">
      <alignment horizontal="left"/>
    </xf>
    <xf numFmtId="165" fontId="2" fillId="3" borderId="7" xfId="0" applyNumberFormat="1" applyFont="1" applyFill="1" applyBorder="1"/>
    <xf numFmtId="49" fontId="3" fillId="3" borderId="8" xfId="0" applyNumberFormat="1" applyFont="1" applyFill="1" applyBorder="1" applyAlignment="1">
      <alignment horizontal="left"/>
    </xf>
    <xf numFmtId="165" fontId="2" fillId="3" borderId="5" xfId="0" applyNumberFormat="1" applyFont="1" applyFill="1" applyBorder="1"/>
    <xf numFmtId="165" fontId="2" fillId="3" borderId="8" xfId="0" applyNumberFormat="1" applyFont="1" applyFill="1" applyBorder="1"/>
    <xf numFmtId="0" fontId="3" fillId="2" borderId="5" xfId="0" applyNumberFormat="1" applyFont="1" applyFill="1" applyBorder="1" applyAlignment="1">
      <alignment horizontal="center" vertical="center"/>
    </xf>
    <xf numFmtId="4" fontId="3" fillId="2" borderId="5" xfId="0" applyNumberFormat="1" applyFont="1" applyFill="1" applyBorder="1" applyAlignment="1">
      <alignment horizontal="center" vertical="center"/>
    </xf>
    <xf numFmtId="165" fontId="2" fillId="0" borderId="3" xfId="0" applyNumberFormat="1" applyFont="1" applyFill="1" applyBorder="1"/>
    <xf numFmtId="165" fontId="2" fillId="0" borderId="9" xfId="0" applyNumberFormat="1" applyFont="1" applyFill="1" applyBorder="1"/>
    <xf numFmtId="165" fontId="2" fillId="3" borderId="10" xfId="0" applyNumberFormat="1" applyFont="1" applyFill="1" applyBorder="1"/>
    <xf numFmtId="4" fontId="2" fillId="0" borderId="4" xfId="2" applyNumberFormat="1" applyFont="1" applyFill="1" applyBorder="1" applyAlignment="1">
      <alignment wrapText="1"/>
    </xf>
    <xf numFmtId="165" fontId="2" fillId="0" borderId="4" xfId="0" applyNumberFormat="1" applyFont="1" applyFill="1" applyBorder="1"/>
    <xf numFmtId="165" fontId="2" fillId="0" borderId="10" xfId="0" applyNumberFormat="1" applyFont="1" applyFill="1" applyBorder="1"/>
    <xf numFmtId="49" fontId="2" fillId="0" borderId="8" xfId="0" applyNumberFormat="1" applyFont="1" applyFill="1" applyBorder="1" applyAlignment="1">
      <alignment wrapText="1"/>
    </xf>
    <xf numFmtId="4" fontId="2" fillId="0" borderId="5" xfId="0" applyNumberFormat="1" applyFont="1" applyFill="1" applyBorder="1" applyAlignment="1">
      <alignment wrapText="1"/>
    </xf>
    <xf numFmtId="4" fontId="2" fillId="0" borderId="11" xfId="0" applyNumberFormat="1" applyFont="1" applyBorder="1" applyAlignment="1">
      <alignment wrapText="1"/>
    </xf>
    <xf numFmtId="165" fontId="2" fillId="3" borderId="11" xfId="0" applyNumberFormat="1" applyFont="1" applyFill="1" applyBorder="1"/>
    <xf numFmtId="165" fontId="3" fillId="2" borderId="5" xfId="0" applyNumberFormat="1" applyFont="1" applyFill="1" applyBorder="1" applyAlignment="1">
      <alignment horizontal="center" vertical="center"/>
    </xf>
    <xf numFmtId="0" fontId="10" fillId="3" borderId="0" xfId="0" applyFont="1" applyFill="1"/>
    <xf numFmtId="49" fontId="3" fillId="3" borderId="0" xfId="0" applyNumberFormat="1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horizontal="center" vertical="center" wrapText="1"/>
    </xf>
    <xf numFmtId="165" fontId="5" fillId="3" borderId="10" xfId="0" applyNumberFormat="1" applyFont="1" applyFill="1" applyBorder="1"/>
    <xf numFmtId="165" fontId="5" fillId="3" borderId="11" xfId="0" applyNumberFormat="1" applyFont="1" applyFill="1" applyBorder="1"/>
    <xf numFmtId="165" fontId="3" fillId="2" borderId="12" xfId="0" applyNumberFormat="1" applyFont="1" applyFill="1" applyBorder="1"/>
    <xf numFmtId="165" fontId="3" fillId="2" borderId="13" xfId="0" applyNumberFormat="1" applyFont="1" applyFill="1" applyBorder="1"/>
    <xf numFmtId="165" fontId="3" fillId="2" borderId="14" xfId="0" applyNumberFormat="1" applyFont="1" applyFill="1" applyBorder="1"/>
    <xf numFmtId="165" fontId="3" fillId="3" borderId="0" xfId="0" applyNumberFormat="1" applyFont="1" applyFill="1" applyBorder="1"/>
    <xf numFmtId="166" fontId="2" fillId="3" borderId="6" xfId="0" applyNumberFormat="1" applyFont="1" applyFill="1" applyBorder="1"/>
    <xf numFmtId="165" fontId="2" fillId="3" borderId="9" xfId="0" applyNumberFormat="1" applyFont="1" applyFill="1" applyBorder="1"/>
    <xf numFmtId="0" fontId="0" fillId="0" borderId="4" xfId="0" applyBorder="1"/>
    <xf numFmtId="166" fontId="2" fillId="3" borderId="7" xfId="0" applyNumberFormat="1" applyFont="1" applyFill="1" applyBorder="1"/>
    <xf numFmtId="166" fontId="10" fillId="3" borderId="7" xfId="0" applyNumberFormat="1" applyFont="1" applyFill="1" applyBorder="1"/>
    <xf numFmtId="166" fontId="10" fillId="3" borderId="4" xfId="0" applyNumberFormat="1" applyFont="1" applyFill="1" applyBorder="1"/>
    <xf numFmtId="49" fontId="6" fillId="3" borderId="4" xfId="0" applyNumberFormat="1" applyFont="1" applyFill="1" applyBorder="1" applyAlignment="1">
      <alignment horizontal="left"/>
    </xf>
    <xf numFmtId="4" fontId="2" fillId="0" borderId="7" xfId="0" applyNumberFormat="1" applyFont="1" applyBorder="1" applyAlignment="1">
      <alignment wrapText="1"/>
    </xf>
    <xf numFmtId="4" fontId="2" fillId="0" borderId="4" xfId="0" applyNumberFormat="1" applyFont="1" applyBorder="1" applyAlignment="1">
      <alignment wrapText="1"/>
    </xf>
    <xf numFmtId="166" fontId="2" fillId="3" borderId="8" xfId="0" applyNumberFormat="1" applyFont="1" applyFill="1" applyBorder="1"/>
    <xf numFmtId="166" fontId="3" fillId="2" borderId="2" xfId="0" applyNumberFormat="1" applyFont="1" applyFill="1" applyBorder="1" applyAlignment="1">
      <alignment horizontal="center" vertical="center"/>
    </xf>
    <xf numFmtId="166" fontId="3" fillId="2" borderId="5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165" fontId="5" fillId="0" borderId="3" xfId="0" applyNumberFormat="1" applyFont="1" applyFill="1" applyBorder="1"/>
    <xf numFmtId="165" fontId="5" fillId="0" borderId="4" xfId="0" applyNumberFormat="1" applyFont="1" applyFill="1" applyBorder="1"/>
    <xf numFmtId="49" fontId="6" fillId="3" borderId="7" xfId="0" applyNumberFormat="1" applyFont="1" applyFill="1" applyBorder="1" applyAlignment="1">
      <alignment horizontal="left"/>
    </xf>
    <xf numFmtId="49" fontId="6" fillId="3" borderId="8" xfId="0" applyNumberFormat="1" applyFont="1" applyFill="1" applyBorder="1" applyAlignment="1">
      <alignment horizontal="left"/>
    </xf>
    <xf numFmtId="0" fontId="2" fillId="2" borderId="2" xfId="0" applyFont="1" applyFill="1" applyBorder="1"/>
    <xf numFmtId="0" fontId="10" fillId="2" borderId="3" xfId="3" applyFont="1" applyFill="1" applyBorder="1" applyAlignment="1">
      <alignment horizontal="left" vertical="center" wrapText="1"/>
    </xf>
    <xf numFmtId="4" fontId="10" fillId="2" borderId="3" xfId="4" applyNumberFormat="1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wrapText="1"/>
    </xf>
    <xf numFmtId="4" fontId="2" fillId="0" borderId="3" xfId="0" applyNumberFormat="1" applyFont="1" applyBorder="1" applyAlignment="1"/>
    <xf numFmtId="0" fontId="2" fillId="3" borderId="5" xfId="0" applyFont="1" applyFill="1" applyBorder="1"/>
    <xf numFmtId="4" fontId="3" fillId="2" borderId="2" xfId="0" applyNumberFormat="1" applyFont="1" applyFill="1" applyBorder="1" applyAlignment="1">
      <alignment horizontal="center" vertical="center"/>
    </xf>
    <xf numFmtId="4" fontId="15" fillId="0" borderId="4" xfId="0" applyNumberFormat="1" applyFont="1" applyFill="1" applyBorder="1" applyAlignment="1">
      <alignment wrapText="1"/>
    </xf>
    <xf numFmtId="49" fontId="6" fillId="3" borderId="5" xfId="0" applyNumberFormat="1" applyFont="1" applyFill="1" applyBorder="1" applyAlignment="1">
      <alignment horizontal="left"/>
    </xf>
    <xf numFmtId="4" fontId="15" fillId="0" borderId="5" xfId="0" applyNumberFormat="1" applyFont="1" applyFill="1" applyBorder="1" applyAlignment="1">
      <alignment wrapText="1"/>
    </xf>
    <xf numFmtId="49" fontId="2" fillId="0" borderId="3" xfId="0" applyNumberFormat="1" applyFont="1" applyFill="1" applyBorder="1" applyAlignment="1">
      <alignment wrapText="1"/>
    </xf>
    <xf numFmtId="4" fontId="2" fillId="0" borderId="16" xfId="4" applyNumberFormat="1" applyFont="1" applyFill="1" applyBorder="1" applyAlignment="1">
      <alignment wrapText="1"/>
    </xf>
    <xf numFmtId="4" fontId="2" fillId="0" borderId="3" xfId="4" applyNumberFormat="1" applyFont="1" applyFill="1" applyBorder="1" applyAlignment="1">
      <alignment wrapText="1"/>
    </xf>
    <xf numFmtId="49" fontId="2" fillId="0" borderId="4" xfId="0" applyNumberFormat="1" applyFont="1" applyFill="1" applyBorder="1" applyAlignment="1">
      <alignment wrapText="1"/>
    </xf>
    <xf numFmtId="4" fontId="2" fillId="0" borderId="0" xfId="4" applyNumberFormat="1" applyFont="1" applyFill="1" applyBorder="1" applyAlignment="1">
      <alignment wrapText="1"/>
    </xf>
    <xf numFmtId="4" fontId="2" fillId="0" borderId="4" xfId="4" applyNumberFormat="1" applyFont="1" applyFill="1" applyBorder="1" applyAlignment="1">
      <alignment wrapText="1"/>
    </xf>
    <xf numFmtId="49" fontId="2" fillId="0" borderId="5" xfId="0" applyNumberFormat="1" applyFont="1" applyFill="1" applyBorder="1" applyAlignment="1">
      <alignment wrapText="1"/>
    </xf>
    <xf numFmtId="4" fontId="2" fillId="0" borderId="1" xfId="4" applyNumberFormat="1" applyFont="1" applyFill="1" applyBorder="1" applyAlignment="1">
      <alignment wrapText="1"/>
    </xf>
    <xf numFmtId="4" fontId="2" fillId="0" borderId="5" xfId="4" applyNumberFormat="1" applyFont="1" applyFill="1" applyBorder="1" applyAlignment="1">
      <alignment wrapText="1"/>
    </xf>
    <xf numFmtId="165" fontId="3" fillId="3" borderId="5" xfId="0" applyNumberFormat="1" applyFont="1" applyFill="1" applyBorder="1"/>
    <xf numFmtId="0" fontId="10" fillId="2" borderId="2" xfId="3" applyFont="1" applyFill="1" applyBorder="1" applyAlignment="1">
      <alignment horizontal="left" vertical="center" wrapText="1"/>
    </xf>
    <xf numFmtId="49" fontId="3" fillId="3" borderId="7" xfId="0" applyNumberFormat="1" applyFont="1" applyFill="1" applyBorder="1" applyAlignment="1">
      <alignment horizontal="left" wrapText="1"/>
    </xf>
    <xf numFmtId="49" fontId="6" fillId="3" borderId="7" xfId="0" applyNumberFormat="1" applyFont="1" applyFill="1" applyBorder="1" applyAlignment="1">
      <alignment horizontal="left" wrapText="1"/>
    </xf>
    <xf numFmtId="4" fontId="2" fillId="3" borderId="4" xfId="0" applyNumberFormat="1" applyFont="1" applyFill="1" applyBorder="1"/>
    <xf numFmtId="165" fontId="2" fillId="0" borderId="5" xfId="0" applyNumberFormat="1" applyFont="1" applyFill="1" applyBorder="1"/>
    <xf numFmtId="49" fontId="2" fillId="0" borderId="7" xfId="0" applyNumberFormat="1" applyFont="1" applyBorder="1"/>
    <xf numFmtId="4" fontId="2" fillId="0" borderId="3" xfId="5" applyNumberFormat="1" applyFont="1" applyFill="1" applyBorder="1"/>
    <xf numFmtId="49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4" fontId="10" fillId="2" borderId="2" xfId="4" applyNumberFormat="1" applyFont="1" applyFill="1" applyBorder="1" applyAlignment="1">
      <alignment horizontal="center" vertical="center" wrapText="1"/>
    </xf>
    <xf numFmtId="167" fontId="2" fillId="3" borderId="0" xfId="0" applyNumberFormat="1" applyFont="1" applyFill="1"/>
    <xf numFmtId="165" fontId="6" fillId="3" borderId="4" xfId="0" applyNumberFormat="1" applyFont="1" applyFill="1" applyBorder="1"/>
    <xf numFmtId="0" fontId="10" fillId="2" borderId="3" xfId="3" applyFont="1" applyFill="1" applyBorder="1" applyAlignment="1">
      <alignment horizontal="center" vertical="center" wrapText="1"/>
    </xf>
    <xf numFmtId="165" fontId="5" fillId="3" borderId="9" xfId="0" applyNumberFormat="1" applyFont="1" applyFill="1" applyBorder="1"/>
    <xf numFmtId="4" fontId="3" fillId="2" borderId="12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vertical="center"/>
    </xf>
    <xf numFmtId="49" fontId="3" fillId="2" borderId="14" xfId="0" applyNumberFormat="1" applyFont="1" applyFill="1" applyBorder="1" applyAlignment="1">
      <alignment vertical="center"/>
    </xf>
    <xf numFmtId="0" fontId="5" fillId="3" borderId="0" xfId="0" applyFont="1" applyFill="1"/>
    <xf numFmtId="49" fontId="3" fillId="2" borderId="11" xfId="0" applyNumberFormat="1" applyFont="1" applyFill="1" applyBorder="1" applyAlignment="1">
      <alignment vertical="center"/>
    </xf>
    <xf numFmtId="49" fontId="6" fillId="3" borderId="6" xfId="0" applyNumberFormat="1" applyFont="1" applyFill="1" applyBorder="1" applyAlignment="1">
      <alignment horizontal="left"/>
    </xf>
    <xf numFmtId="165" fontId="5" fillId="3" borderId="0" xfId="0" applyNumberFormat="1" applyFont="1" applyFill="1" applyBorder="1"/>
    <xf numFmtId="0" fontId="2" fillId="0" borderId="0" xfId="0" applyFont="1"/>
    <xf numFmtId="4" fontId="2" fillId="3" borderId="0" xfId="0" applyNumberFormat="1" applyFont="1" applyFill="1" applyBorder="1"/>
    <xf numFmtId="4" fontId="16" fillId="2" borderId="2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17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2" fillId="3" borderId="2" xfId="0" applyFont="1" applyFill="1" applyBorder="1"/>
    <xf numFmtId="164" fontId="17" fillId="0" borderId="2" xfId="1" applyFont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164" fontId="16" fillId="2" borderId="2" xfId="1" applyFont="1" applyFill="1" applyBorder="1" applyAlignment="1">
      <alignment horizontal="center" vertical="center"/>
    </xf>
    <xf numFmtId="4" fontId="16" fillId="2" borderId="2" xfId="0" applyNumberFormat="1" applyFont="1" applyFill="1" applyBorder="1" applyAlignment="1">
      <alignment horizontal="right" vertical="center"/>
    </xf>
    <xf numFmtId="164" fontId="16" fillId="0" borderId="2" xfId="1" applyFont="1" applyBorder="1" applyAlignment="1">
      <alignment horizontal="center" vertical="center"/>
    </xf>
    <xf numFmtId="4" fontId="18" fillId="0" borderId="2" xfId="0" applyNumberFormat="1" applyFont="1" applyBorder="1" applyAlignment="1">
      <alignment horizontal="right" vertical="center"/>
    </xf>
    <xf numFmtId="0" fontId="2" fillId="3" borderId="0" xfId="0" applyFont="1" applyFill="1" applyAlignment="1">
      <alignment vertical="center" wrapText="1"/>
    </xf>
    <xf numFmtId="4" fontId="2" fillId="3" borderId="2" xfId="0" applyNumberFormat="1" applyFont="1" applyFill="1" applyBorder="1" applyAlignment="1">
      <alignment horizontal="right"/>
    </xf>
    <xf numFmtId="0" fontId="18" fillId="0" borderId="2" xfId="0" applyFont="1" applyBorder="1" applyAlignment="1">
      <alignment horizontal="right" vertical="center"/>
    </xf>
    <xf numFmtId="4" fontId="18" fillId="0" borderId="2" xfId="0" applyNumberFormat="1" applyFont="1" applyBorder="1" applyAlignment="1">
      <alignment horizontal="right"/>
    </xf>
    <xf numFmtId="4" fontId="2" fillId="3" borderId="0" xfId="0" applyNumberFormat="1" applyFont="1" applyFill="1"/>
    <xf numFmtId="0" fontId="19" fillId="0" borderId="0" xfId="0" applyFont="1"/>
    <xf numFmtId="0" fontId="16" fillId="2" borderId="2" xfId="0" applyFont="1" applyFill="1" applyBorder="1" applyAlignment="1">
      <alignment vertical="center"/>
    </xf>
    <xf numFmtId="164" fontId="2" fillId="3" borderId="0" xfId="1" applyNumberFormat="1" applyFont="1" applyFill="1" applyBorder="1"/>
    <xf numFmtId="0" fontId="9" fillId="0" borderId="0" xfId="0" applyFont="1" applyBorder="1" applyAlignment="1">
      <alignment horizontal="center"/>
    </xf>
    <xf numFmtId="166" fontId="5" fillId="3" borderId="9" xfId="0" applyNumberFormat="1" applyFont="1" applyFill="1" applyBorder="1"/>
    <xf numFmtId="166" fontId="3" fillId="3" borderId="11" xfId="0" applyNumberFormat="1" applyFont="1" applyFill="1" applyBorder="1"/>
    <xf numFmtId="165" fontId="3" fillId="3" borderId="11" xfId="0" applyNumberFormat="1" applyFont="1" applyFill="1" applyBorder="1"/>
    <xf numFmtId="0" fontId="17" fillId="0" borderId="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0" fontId="2" fillId="3" borderId="0" xfId="0" applyFont="1" applyFill="1" applyBorder="1"/>
    <xf numFmtId="0" fontId="9" fillId="0" borderId="0" xfId="0" applyFont="1" applyBorder="1" applyAlignment="1">
      <alignment horizontal="center"/>
    </xf>
    <xf numFmtId="0" fontId="16" fillId="0" borderId="2" xfId="0" applyFont="1" applyBorder="1" applyAlignment="1">
      <alignment vertical="center"/>
    </xf>
    <xf numFmtId="0" fontId="16" fillId="2" borderId="2" xfId="0" applyFont="1" applyFill="1" applyBorder="1" applyAlignment="1">
      <alignment vertical="center"/>
    </xf>
    <xf numFmtId="0" fontId="16" fillId="2" borderId="6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vertical="center"/>
    </xf>
    <xf numFmtId="0" fontId="16" fillId="2" borderId="14" xfId="0" applyFont="1" applyFill="1" applyBorder="1" applyAlignment="1">
      <alignment vertical="center"/>
    </xf>
    <xf numFmtId="0" fontId="16" fillId="0" borderId="2" xfId="0" applyFont="1" applyBorder="1" applyAlignment="1">
      <alignment vertical="center" wrapText="1"/>
    </xf>
    <xf numFmtId="0" fontId="17" fillId="0" borderId="12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12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</cellXfs>
  <cellStyles count="6">
    <cellStyle name="Millares" xfId="1" builtinId="3"/>
    <cellStyle name="Millares 2" xfId="4"/>
    <cellStyle name="Millares 2 16 2" xfId="5"/>
    <cellStyle name="Normal" xfId="0" builtinId="0"/>
    <cellStyle name="Normal 2 2" xfId="3"/>
    <cellStyle name="Normal 5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2:L456"/>
  <sheetViews>
    <sheetView showGridLines="0" tabSelected="1" topLeftCell="A427" zoomScale="85" zoomScaleNormal="85" workbookViewId="0">
      <selection activeCell="G473" sqref="G473"/>
    </sheetView>
  </sheetViews>
  <sheetFormatPr baseColWidth="10" defaultRowHeight="12.75"/>
  <cols>
    <col min="1" max="1" width="11.42578125" style="2"/>
    <col min="2" max="2" width="70.28515625" style="2" customWidth="1"/>
    <col min="3" max="6" width="26.7109375" style="2" customWidth="1"/>
    <col min="7" max="7" width="14.85546875" style="2" customWidth="1"/>
    <col min="8" max="8" width="1.42578125" style="2" customWidth="1"/>
    <col min="9" max="16384" width="11.42578125" style="2"/>
  </cols>
  <sheetData>
    <row r="2" spans="1:12" ht="4.5" customHeight="1">
      <c r="A2" s="177"/>
      <c r="B2" s="177"/>
      <c r="C2" s="177"/>
      <c r="D2" s="177"/>
      <c r="E2" s="177"/>
      <c r="F2" s="177"/>
      <c r="G2" s="177"/>
      <c r="H2" s="1"/>
      <c r="I2" s="1"/>
      <c r="J2" s="1"/>
      <c r="K2" s="1"/>
      <c r="L2" s="1"/>
    </row>
    <row r="3" spans="1:12" ht="15" customHeight="1">
      <c r="A3" s="178" t="s">
        <v>0</v>
      </c>
      <c r="B3" s="178"/>
      <c r="C3" s="178"/>
      <c r="D3" s="178"/>
      <c r="E3" s="178"/>
      <c r="F3" s="178"/>
      <c r="G3" s="178"/>
      <c r="H3" s="3"/>
      <c r="I3" s="3"/>
      <c r="J3" s="3"/>
      <c r="K3" s="3"/>
      <c r="L3" s="3"/>
    </row>
    <row r="4" spans="1:12" ht="24" customHeight="1">
      <c r="A4" s="178" t="s">
        <v>1</v>
      </c>
      <c r="B4" s="178"/>
      <c r="C4" s="178"/>
      <c r="D4" s="178"/>
      <c r="E4" s="178"/>
      <c r="F4" s="178"/>
      <c r="G4" s="178"/>
      <c r="H4" s="3"/>
      <c r="I4" s="3"/>
      <c r="J4" s="3"/>
      <c r="K4" s="3"/>
      <c r="L4" s="3"/>
    </row>
    <row r="5" spans="1:12">
      <c r="B5" s="4"/>
      <c r="C5" s="5"/>
      <c r="D5" s="6"/>
      <c r="E5" s="6"/>
      <c r="F5" s="6"/>
    </row>
    <row r="7" spans="1:12">
      <c r="B7" s="7" t="s">
        <v>2</v>
      </c>
      <c r="C7" s="7"/>
      <c r="D7" s="7"/>
      <c r="E7" s="7"/>
      <c r="F7" s="8"/>
      <c r="G7" s="9"/>
      <c r="H7" s="10"/>
      <c r="I7" s="11"/>
      <c r="J7" s="12"/>
      <c r="K7" s="8"/>
      <c r="L7" s="12"/>
    </row>
    <row r="9" spans="1:12" ht="15">
      <c r="A9" s="179" t="s">
        <v>3</v>
      </c>
      <c r="B9" s="179"/>
      <c r="C9" s="179"/>
      <c r="D9" s="179"/>
      <c r="E9" s="179"/>
      <c r="F9" s="179"/>
      <c r="G9" s="179"/>
      <c r="H9" s="13"/>
      <c r="I9" s="13"/>
      <c r="J9" s="13"/>
      <c r="K9" s="13"/>
      <c r="L9" s="13"/>
    </row>
    <row r="10" spans="1:12">
      <c r="B10" s="14"/>
      <c r="C10" s="10"/>
      <c r="D10" s="11"/>
      <c r="E10" s="12"/>
      <c r="F10" s="8"/>
    </row>
    <row r="11" spans="1:12">
      <c r="B11" s="15" t="s">
        <v>4</v>
      </c>
      <c r="C11" s="16"/>
      <c r="D11" s="6"/>
      <c r="E11" s="6"/>
      <c r="F11" s="6"/>
    </row>
    <row r="12" spans="1:12">
      <c r="B12" s="17"/>
      <c r="C12" s="5"/>
      <c r="D12" s="6"/>
      <c r="E12" s="6"/>
      <c r="F12" s="6"/>
    </row>
    <row r="13" spans="1:12">
      <c r="B13" s="18" t="s">
        <v>5</v>
      </c>
      <c r="C13" s="5"/>
      <c r="D13" s="6"/>
      <c r="E13" s="6"/>
      <c r="F13" s="6"/>
    </row>
    <row r="14" spans="1:12">
      <c r="C14" s="5"/>
    </row>
    <row r="15" spans="1:12">
      <c r="B15" s="19" t="s">
        <v>6</v>
      </c>
      <c r="C15" s="12"/>
      <c r="D15" s="12"/>
      <c r="E15" s="12"/>
    </row>
    <row r="16" spans="1:12">
      <c r="B16" s="20"/>
      <c r="C16" s="12"/>
      <c r="D16" s="12"/>
      <c r="E16" s="12"/>
    </row>
    <row r="17" spans="2:6" ht="20.25" customHeight="1">
      <c r="B17" s="21" t="s">
        <v>7</v>
      </c>
      <c r="C17" s="22" t="s">
        <v>8</v>
      </c>
      <c r="D17" s="22" t="s">
        <v>9</v>
      </c>
      <c r="E17" s="22" t="s">
        <v>10</v>
      </c>
    </row>
    <row r="18" spans="2:6">
      <c r="B18" s="23" t="s">
        <v>11</v>
      </c>
      <c r="C18" s="24"/>
      <c r="D18" s="24">
        <v>0</v>
      </c>
      <c r="E18" s="24">
        <v>0</v>
      </c>
    </row>
    <row r="19" spans="2:6">
      <c r="B19" s="25"/>
      <c r="C19" s="26">
        <v>4000000</v>
      </c>
      <c r="D19" s="26">
        <v>0</v>
      </c>
      <c r="E19" s="26">
        <v>0</v>
      </c>
    </row>
    <row r="20" spans="2:6">
      <c r="B20" s="25" t="s">
        <v>12</v>
      </c>
      <c r="C20" s="26"/>
      <c r="D20" s="26">
        <v>0</v>
      </c>
      <c r="E20" s="26">
        <v>0</v>
      </c>
    </row>
    <row r="21" spans="2:6">
      <c r="B21" s="25" t="s">
        <v>13</v>
      </c>
      <c r="C21" s="27"/>
      <c r="D21" s="26">
        <v>0</v>
      </c>
      <c r="E21" s="26">
        <v>0</v>
      </c>
    </row>
    <row r="22" spans="2:6">
      <c r="B22" s="28" t="s">
        <v>14</v>
      </c>
      <c r="C22" s="29"/>
      <c r="D22" s="29">
        <v>0</v>
      </c>
      <c r="E22" s="29">
        <v>0</v>
      </c>
    </row>
    <row r="23" spans="2:6">
      <c r="B23" s="20"/>
      <c r="C23" s="22">
        <f>SUM(C18:C22)</f>
        <v>4000000</v>
      </c>
      <c r="D23" s="22"/>
      <c r="E23" s="22">
        <f t="shared" ref="E23" si="0">SUM(E18:E22)</f>
        <v>0</v>
      </c>
    </row>
    <row r="24" spans="2:6">
      <c r="B24" s="20"/>
      <c r="C24" s="12"/>
      <c r="D24" s="12"/>
      <c r="E24" s="12"/>
    </row>
    <row r="25" spans="2:6">
      <c r="B25" s="19" t="s">
        <v>15</v>
      </c>
      <c r="C25" s="30"/>
      <c r="D25" s="12"/>
      <c r="E25" s="12"/>
    </row>
    <row r="27" spans="2:6" ht="18.75" customHeight="1">
      <c r="B27" s="21" t="s">
        <v>16</v>
      </c>
      <c r="C27" s="31" t="s">
        <v>8</v>
      </c>
      <c r="D27" s="31" t="s">
        <v>17</v>
      </c>
      <c r="E27" s="31" t="s">
        <v>18</v>
      </c>
    </row>
    <row r="28" spans="2:6">
      <c r="B28" s="32" t="s">
        <v>19</v>
      </c>
      <c r="C28" s="33"/>
      <c r="D28" s="34"/>
      <c r="E28" s="33"/>
    </row>
    <row r="29" spans="2:6">
      <c r="B29" s="35" t="s">
        <v>20</v>
      </c>
      <c r="C29" s="36">
        <v>10224245.640000001</v>
      </c>
      <c r="D29" s="37">
        <v>14752795.470000001</v>
      </c>
      <c r="E29" s="38">
        <v>179773.44</v>
      </c>
    </row>
    <row r="30" spans="2:6">
      <c r="B30" s="35" t="s">
        <v>21</v>
      </c>
      <c r="C30" s="36">
        <v>0</v>
      </c>
      <c r="D30" s="37">
        <v>0</v>
      </c>
      <c r="E30" s="36"/>
      <c r="F30" s="2" t="s">
        <v>22</v>
      </c>
    </row>
    <row r="31" spans="2:6" ht="14.25" customHeight="1">
      <c r="B31" s="39" t="s">
        <v>23</v>
      </c>
      <c r="C31" s="27"/>
      <c r="D31" s="40"/>
      <c r="E31" s="27"/>
    </row>
    <row r="32" spans="2:6" ht="14.25" customHeight="1">
      <c r="B32" s="41"/>
      <c r="C32" s="42"/>
      <c r="D32" s="43"/>
      <c r="E32" s="42"/>
    </row>
    <row r="33" spans="2:6" ht="14.25" customHeight="1">
      <c r="C33" s="44">
        <f>SUM(C28:C32)</f>
        <v>10224245.640000001</v>
      </c>
      <c r="D33" s="44">
        <f>SUM(D28:D32)</f>
        <v>14752795.470000001</v>
      </c>
      <c r="E33" s="45">
        <f>SUM(E29:E30)</f>
        <v>179773.44</v>
      </c>
    </row>
    <row r="34" spans="2:6" ht="14.25" customHeight="1"/>
    <row r="35" spans="2:6" ht="23.25" customHeight="1">
      <c r="B35" s="21" t="s">
        <v>24</v>
      </c>
      <c r="C35" s="31" t="s">
        <v>8</v>
      </c>
      <c r="D35" s="31" t="s">
        <v>25</v>
      </c>
      <c r="E35" s="22" t="s">
        <v>26</v>
      </c>
      <c r="F35" s="22" t="s">
        <v>27</v>
      </c>
    </row>
    <row r="36" spans="2:6" ht="14.25" customHeight="1">
      <c r="B36" s="32" t="s">
        <v>28</v>
      </c>
      <c r="C36" s="46"/>
      <c r="D36" s="47"/>
      <c r="E36" s="48"/>
      <c r="F36" s="27"/>
    </row>
    <row r="37" spans="2:6" ht="14.25" customHeight="1">
      <c r="B37" s="35" t="s">
        <v>29</v>
      </c>
      <c r="C37" s="36">
        <v>30298.29</v>
      </c>
      <c r="D37" s="36">
        <v>30298.29</v>
      </c>
      <c r="E37" s="48"/>
      <c r="F37" s="27"/>
    </row>
    <row r="38" spans="2:6" ht="14.25" customHeight="1">
      <c r="B38" s="35" t="s">
        <v>30</v>
      </c>
      <c r="C38" s="36">
        <v>323328.90000000002</v>
      </c>
      <c r="D38" s="36">
        <v>323328.90000000002</v>
      </c>
      <c r="E38" s="48"/>
      <c r="F38" s="27"/>
    </row>
    <row r="39" spans="2:6" ht="14.25" customHeight="1">
      <c r="B39" s="35" t="s">
        <v>31</v>
      </c>
      <c r="C39" s="49">
        <v>30371.42</v>
      </c>
      <c r="D39" s="49">
        <v>30371.42</v>
      </c>
      <c r="E39" s="48"/>
      <c r="F39" s="27"/>
    </row>
    <row r="40" spans="2:6" ht="14.25" customHeight="1">
      <c r="B40" s="35" t="s">
        <v>32</v>
      </c>
      <c r="C40" s="49">
        <v>1049199.6499999999</v>
      </c>
      <c r="D40" s="49">
        <v>1049199.6499999999</v>
      </c>
      <c r="E40" s="48"/>
      <c r="F40" s="27"/>
    </row>
    <row r="41" spans="2:6" ht="14.25" customHeight="1">
      <c r="B41" s="39" t="s">
        <v>33</v>
      </c>
      <c r="C41" s="50"/>
      <c r="D41" s="51"/>
      <c r="E41" s="48"/>
      <c r="F41" s="27"/>
    </row>
    <row r="42" spans="2:6" ht="14.25" customHeight="1">
      <c r="B42" s="52" t="s">
        <v>34</v>
      </c>
      <c r="C42" s="53">
        <v>76168.58</v>
      </c>
      <c r="D42" s="54">
        <v>76168.58</v>
      </c>
      <c r="E42" s="55"/>
      <c r="F42" s="42"/>
    </row>
    <row r="43" spans="2:6" ht="14.25" customHeight="1">
      <c r="C43" s="56">
        <f>SUM(C36:C42)</f>
        <v>1509366.8399999999</v>
      </c>
      <c r="D43" s="56">
        <f>SUM(D36:D42)</f>
        <v>1509366.8399999999</v>
      </c>
      <c r="E43" s="56">
        <f>SUM(E36:E42)</f>
        <v>0</v>
      </c>
      <c r="F43" s="56">
        <f>SUM(F36:F42)</f>
        <v>0</v>
      </c>
    </row>
    <row r="44" spans="2:6" ht="14.25" customHeight="1"/>
    <row r="45" spans="2:6" ht="14.25" customHeight="1">
      <c r="B45" s="19" t="s">
        <v>35</v>
      </c>
    </row>
    <row r="46" spans="2:6" ht="14.25" customHeight="1">
      <c r="B46" s="57"/>
    </row>
    <row r="47" spans="2:6" ht="24" customHeight="1">
      <c r="B47" s="21" t="s">
        <v>36</v>
      </c>
      <c r="C47" s="22" t="s">
        <v>8</v>
      </c>
      <c r="D47" s="22" t="s">
        <v>37</v>
      </c>
    </row>
    <row r="48" spans="2:6" ht="14.25" customHeight="1">
      <c r="B48" s="23" t="s">
        <v>38</v>
      </c>
      <c r="C48" s="24"/>
      <c r="D48" s="24">
        <v>0</v>
      </c>
    </row>
    <row r="49" spans="2:7" ht="14.25" customHeight="1">
      <c r="B49" s="25" t="s">
        <v>39</v>
      </c>
      <c r="C49" s="26"/>
      <c r="D49" s="26">
        <v>0</v>
      </c>
    </row>
    <row r="50" spans="2:7" ht="14.25" customHeight="1">
      <c r="B50" s="25" t="s">
        <v>40</v>
      </c>
      <c r="C50" s="26"/>
      <c r="D50" s="26"/>
    </row>
    <row r="51" spans="2:7" ht="14.25" customHeight="1">
      <c r="B51" s="28" t="s">
        <v>39</v>
      </c>
      <c r="C51" s="29"/>
      <c r="D51" s="29">
        <v>0</v>
      </c>
    </row>
    <row r="52" spans="2:7" ht="14.25" customHeight="1">
      <c r="B52" s="58"/>
      <c r="C52" s="22">
        <f>SUM(C47:C51)</f>
        <v>0</v>
      </c>
      <c r="D52" s="22"/>
    </row>
    <row r="53" spans="2:7" ht="14.25" customHeight="1">
      <c r="B53" s="19" t="s">
        <v>41</v>
      </c>
    </row>
    <row r="54" spans="2:7" ht="14.25" customHeight="1">
      <c r="B54" s="57"/>
    </row>
    <row r="55" spans="2:7" ht="27.75" customHeight="1">
      <c r="B55" s="21" t="s">
        <v>42</v>
      </c>
      <c r="C55" s="22" t="s">
        <v>8</v>
      </c>
      <c r="D55" s="22" t="s">
        <v>9</v>
      </c>
      <c r="E55" s="22" t="s">
        <v>43</v>
      </c>
      <c r="F55" s="59" t="s">
        <v>44</v>
      </c>
      <c r="G55" s="22" t="s">
        <v>45</v>
      </c>
    </row>
    <row r="56" spans="2:7" ht="14.25" customHeight="1">
      <c r="B56" s="23" t="s">
        <v>46</v>
      </c>
      <c r="C56" s="24"/>
      <c r="D56" s="24">
        <v>0</v>
      </c>
      <c r="E56" s="24">
        <v>0</v>
      </c>
      <c r="F56" s="24">
        <v>0</v>
      </c>
      <c r="G56" s="60">
        <v>0</v>
      </c>
    </row>
    <row r="57" spans="2:7" ht="14.25" customHeight="1">
      <c r="B57" s="25" t="s">
        <v>39</v>
      </c>
      <c r="C57" s="26"/>
      <c r="D57" s="26">
        <v>0</v>
      </c>
      <c r="E57" s="26">
        <v>0</v>
      </c>
      <c r="F57" s="26">
        <v>0</v>
      </c>
      <c r="G57" s="60">
        <v>0</v>
      </c>
    </row>
    <row r="58" spans="2:7" ht="14.25" customHeight="1">
      <c r="B58" s="25"/>
      <c r="C58" s="26"/>
      <c r="D58" s="26">
        <v>0</v>
      </c>
      <c r="E58" s="26">
        <v>0</v>
      </c>
      <c r="F58" s="26">
        <v>0</v>
      </c>
      <c r="G58" s="60">
        <v>0</v>
      </c>
    </row>
    <row r="59" spans="2:7" ht="14.25" customHeight="1">
      <c r="B59" s="28"/>
      <c r="C59" s="29"/>
      <c r="D59" s="29">
        <v>0</v>
      </c>
      <c r="E59" s="29">
        <v>0</v>
      </c>
      <c r="F59" s="29">
        <v>0</v>
      </c>
      <c r="G59" s="61">
        <v>0</v>
      </c>
    </row>
    <row r="60" spans="2:7" ht="15" customHeight="1">
      <c r="B60" s="58"/>
      <c r="C60" s="22">
        <f>SUM(C55:C59)</f>
        <v>0</v>
      </c>
      <c r="D60" s="62">
        <v>0</v>
      </c>
      <c r="E60" s="63">
        <v>0</v>
      </c>
      <c r="F60" s="63">
        <v>0</v>
      </c>
      <c r="G60" s="64">
        <v>0</v>
      </c>
    </row>
    <row r="61" spans="2:7">
      <c r="B61" s="58"/>
      <c r="C61" s="65"/>
      <c r="D61" s="65"/>
      <c r="E61" s="65"/>
      <c r="F61" s="65"/>
      <c r="G61" s="65"/>
    </row>
    <row r="62" spans="2:7">
      <c r="B62" s="58"/>
      <c r="C62" s="65"/>
      <c r="D62" s="65"/>
      <c r="E62" s="65"/>
      <c r="F62" s="65"/>
      <c r="G62" s="65"/>
    </row>
    <row r="63" spans="2:7" ht="26.25" customHeight="1">
      <c r="B63" s="21" t="s">
        <v>47</v>
      </c>
      <c r="C63" s="22" t="s">
        <v>8</v>
      </c>
      <c r="D63" s="22" t="s">
        <v>9</v>
      </c>
      <c r="E63" s="22" t="s">
        <v>48</v>
      </c>
      <c r="F63" s="65"/>
      <c r="G63" s="65"/>
    </row>
    <row r="64" spans="2:7">
      <c r="B64" s="23" t="s">
        <v>49</v>
      </c>
      <c r="C64" s="60"/>
      <c r="D64" s="26">
        <v>0</v>
      </c>
      <c r="E64" s="26">
        <v>0</v>
      </c>
      <c r="F64" s="65"/>
      <c r="G64" s="65"/>
    </row>
    <row r="65" spans="2:7">
      <c r="B65" s="28" t="s">
        <v>39</v>
      </c>
      <c r="C65" s="60"/>
      <c r="D65" s="26">
        <v>0</v>
      </c>
      <c r="E65" s="26">
        <v>0</v>
      </c>
      <c r="F65" s="65"/>
      <c r="G65" s="65"/>
    </row>
    <row r="66" spans="2:7" ht="16.5" customHeight="1">
      <c r="B66" s="58"/>
      <c r="C66" s="22">
        <f>SUM(C64:C65)</f>
        <v>0</v>
      </c>
      <c r="D66" s="180"/>
      <c r="E66" s="181"/>
      <c r="F66" s="65"/>
      <c r="G66" s="65"/>
    </row>
    <row r="67" spans="2:7">
      <c r="B67" s="57"/>
    </row>
    <row r="68" spans="2:7">
      <c r="B68" s="19" t="s">
        <v>50</v>
      </c>
    </row>
    <row r="69" spans="2:7">
      <c r="B69" s="57"/>
    </row>
    <row r="70" spans="2:7" ht="24" customHeight="1">
      <c r="B70" s="21" t="s">
        <v>51</v>
      </c>
      <c r="C70" s="22" t="s">
        <v>52</v>
      </c>
      <c r="D70" s="22" t="s">
        <v>53</v>
      </c>
      <c r="E70" s="22" t="s">
        <v>54</v>
      </c>
      <c r="F70" s="22" t="s">
        <v>55</v>
      </c>
    </row>
    <row r="71" spans="2:7">
      <c r="B71" s="23" t="s">
        <v>56</v>
      </c>
      <c r="C71" s="66"/>
      <c r="D71" s="33"/>
      <c r="E71" s="33"/>
      <c r="F71" s="67">
        <v>0</v>
      </c>
    </row>
    <row r="72" spans="2:7" ht="15">
      <c r="B72" s="68" t="s">
        <v>39</v>
      </c>
      <c r="C72" s="69"/>
      <c r="D72" s="27"/>
      <c r="E72" s="27"/>
      <c r="F72" s="48">
        <v>0</v>
      </c>
    </row>
    <row r="73" spans="2:7">
      <c r="B73" s="25" t="s">
        <v>57</v>
      </c>
      <c r="C73" s="70"/>
      <c r="D73" s="71"/>
      <c r="E73" s="71"/>
      <c r="F73" s="48">
        <v>0</v>
      </c>
    </row>
    <row r="74" spans="2:7">
      <c r="B74" s="72" t="s">
        <v>58</v>
      </c>
      <c r="C74" s="73">
        <v>4338890.4000000004</v>
      </c>
      <c r="D74" s="74">
        <v>4338890.4000000004</v>
      </c>
      <c r="E74" s="74">
        <v>0</v>
      </c>
      <c r="F74" s="48"/>
    </row>
    <row r="75" spans="2:7">
      <c r="B75" s="72" t="s">
        <v>59</v>
      </c>
      <c r="C75" s="73">
        <v>1724053.4</v>
      </c>
      <c r="D75" s="74">
        <v>1610062.89</v>
      </c>
      <c r="E75" s="74">
        <v>-113990.51</v>
      </c>
      <c r="F75" s="48"/>
    </row>
    <row r="76" spans="2:7">
      <c r="B76" s="72" t="s">
        <v>60</v>
      </c>
      <c r="C76" s="73">
        <v>104410.8</v>
      </c>
      <c r="D76" s="74">
        <v>104410.8</v>
      </c>
      <c r="E76" s="74">
        <v>0</v>
      </c>
      <c r="F76" s="48"/>
    </row>
    <row r="77" spans="2:7">
      <c r="B77" s="72" t="s">
        <v>61</v>
      </c>
      <c r="C77" s="73">
        <v>7747173.0199999996</v>
      </c>
      <c r="D77" s="74">
        <v>7747173.0199999996</v>
      </c>
      <c r="E77" s="74">
        <v>0</v>
      </c>
      <c r="F77" s="48"/>
    </row>
    <row r="78" spans="2:7">
      <c r="B78" s="72" t="s">
        <v>62</v>
      </c>
      <c r="C78" s="73">
        <v>7145019.4000000004</v>
      </c>
      <c r="D78" s="74">
        <v>7145019.4000000004</v>
      </c>
      <c r="E78" s="74">
        <v>0</v>
      </c>
      <c r="F78" s="48"/>
    </row>
    <row r="79" spans="2:7">
      <c r="B79" s="72" t="s">
        <v>63</v>
      </c>
      <c r="C79" s="73">
        <v>346033.18</v>
      </c>
      <c r="D79" s="74">
        <v>346033.18</v>
      </c>
      <c r="E79" s="74">
        <v>0</v>
      </c>
      <c r="F79" s="48"/>
    </row>
    <row r="80" spans="2:7">
      <c r="B80" s="72" t="s">
        <v>64</v>
      </c>
      <c r="C80" s="73">
        <v>1188444.5</v>
      </c>
      <c r="D80" s="74">
        <v>1131257.8999999999</v>
      </c>
      <c r="E80" s="74">
        <v>-57186.6</v>
      </c>
      <c r="F80" s="48"/>
    </row>
    <row r="81" spans="2:6">
      <c r="B81" s="72" t="s">
        <v>65</v>
      </c>
      <c r="C81" s="73">
        <v>159149.32999999999</v>
      </c>
      <c r="D81" s="74">
        <v>159149.32999999999</v>
      </c>
      <c r="E81" s="74">
        <v>0</v>
      </c>
      <c r="F81" s="48"/>
    </row>
    <row r="82" spans="2:6">
      <c r="B82" s="72" t="s">
        <v>66</v>
      </c>
      <c r="C82" s="73">
        <v>289432</v>
      </c>
      <c r="D82" s="74">
        <v>289432</v>
      </c>
      <c r="E82" s="74">
        <v>0</v>
      </c>
      <c r="F82" s="48"/>
    </row>
    <row r="83" spans="2:6">
      <c r="B83" s="72" t="s">
        <v>67</v>
      </c>
      <c r="C83" s="73">
        <v>21063921.140000001</v>
      </c>
      <c r="D83" s="74">
        <v>21362266.190000001</v>
      </c>
      <c r="E83" s="74">
        <v>298345.05</v>
      </c>
      <c r="F83" s="48"/>
    </row>
    <row r="84" spans="2:6">
      <c r="B84" s="72" t="s">
        <v>68</v>
      </c>
      <c r="C84" s="73">
        <v>3102685</v>
      </c>
      <c r="D84" s="74">
        <v>3102685</v>
      </c>
      <c r="E84" s="74">
        <v>0</v>
      </c>
      <c r="F84" s="48"/>
    </row>
    <row r="85" spans="2:6">
      <c r="B85" s="72" t="s">
        <v>69</v>
      </c>
      <c r="C85" s="73">
        <v>146496</v>
      </c>
      <c r="D85" s="74">
        <v>146496</v>
      </c>
      <c r="E85" s="74">
        <v>0</v>
      </c>
      <c r="F85" s="48"/>
    </row>
    <row r="86" spans="2:6">
      <c r="B86" s="72" t="s">
        <v>70</v>
      </c>
      <c r="C86" s="73">
        <v>283201.15000000002</v>
      </c>
      <c r="D86" s="74">
        <v>283201.15000000002</v>
      </c>
      <c r="E86" s="74">
        <v>0</v>
      </c>
      <c r="F86" s="48"/>
    </row>
    <row r="87" spans="2:6">
      <c r="B87" s="72" t="s">
        <v>71</v>
      </c>
      <c r="C87" s="73">
        <v>44154</v>
      </c>
      <c r="D87" s="74">
        <v>44154</v>
      </c>
      <c r="E87" s="74">
        <v>0</v>
      </c>
      <c r="F87" s="48"/>
    </row>
    <row r="88" spans="2:6">
      <c r="B88" s="72" t="s">
        <v>72</v>
      </c>
      <c r="C88" s="73">
        <v>289351</v>
      </c>
      <c r="D88" s="74">
        <v>289351</v>
      </c>
      <c r="E88" s="74">
        <v>0</v>
      </c>
      <c r="F88" s="48"/>
    </row>
    <row r="89" spans="2:6">
      <c r="B89" s="72" t="s">
        <v>73</v>
      </c>
      <c r="C89" s="73">
        <v>119588.88</v>
      </c>
      <c r="D89" s="74">
        <v>119588.88</v>
      </c>
      <c r="E89" s="74">
        <v>0</v>
      </c>
      <c r="F89" s="48"/>
    </row>
    <row r="90" spans="2:6">
      <c r="B90" s="72" t="s">
        <v>74</v>
      </c>
      <c r="C90" s="73">
        <v>6960</v>
      </c>
      <c r="D90" s="74">
        <v>6960</v>
      </c>
      <c r="E90" s="74">
        <v>0</v>
      </c>
      <c r="F90" s="48"/>
    </row>
    <row r="91" spans="2:6">
      <c r="B91" s="72" t="s">
        <v>75</v>
      </c>
      <c r="C91" s="73">
        <v>3914</v>
      </c>
      <c r="D91" s="74">
        <v>3914</v>
      </c>
      <c r="E91" s="74">
        <v>0</v>
      </c>
      <c r="F91" s="48"/>
    </row>
    <row r="92" spans="2:6">
      <c r="B92" s="72" t="s">
        <v>76</v>
      </c>
      <c r="C92" s="73">
        <v>2000</v>
      </c>
      <c r="D92" s="74">
        <v>2000</v>
      </c>
      <c r="E92" s="74">
        <v>0</v>
      </c>
      <c r="F92" s="48"/>
    </row>
    <row r="93" spans="2:6">
      <c r="B93" s="28"/>
      <c r="C93" s="75"/>
      <c r="D93" s="42"/>
      <c r="E93" s="42"/>
      <c r="F93" s="48">
        <v>0</v>
      </c>
    </row>
    <row r="94" spans="2:6" ht="18" customHeight="1">
      <c r="C94" s="76">
        <f>SUM(C72:C93)</f>
        <v>48104877.200000003</v>
      </c>
      <c r="D94" s="77">
        <f>SUM(D72:D93)</f>
        <v>48232045.140000001</v>
      </c>
      <c r="E94" s="77">
        <f t="shared" ref="E94" si="1">SUM(E72:E93)</f>
        <v>127167.94</v>
      </c>
      <c r="F94" s="78"/>
    </row>
    <row r="96" spans="2:6" ht="21.75" customHeight="1">
      <c r="B96" s="21" t="s">
        <v>77</v>
      </c>
      <c r="C96" s="31" t="s">
        <v>52</v>
      </c>
      <c r="D96" s="31" t="s">
        <v>53</v>
      </c>
      <c r="E96" s="22" t="s">
        <v>54</v>
      </c>
      <c r="F96" s="22" t="s">
        <v>55</v>
      </c>
    </row>
    <row r="97" spans="2:6">
      <c r="B97" s="32" t="s">
        <v>78</v>
      </c>
      <c r="C97" s="79"/>
      <c r="D97" s="79"/>
      <c r="E97" s="24"/>
      <c r="F97" s="24"/>
    </row>
    <row r="98" spans="2:6">
      <c r="B98" s="39" t="s">
        <v>39</v>
      </c>
      <c r="C98" s="80"/>
      <c r="D98" s="80"/>
      <c r="E98" s="26"/>
      <c r="F98" s="26"/>
    </row>
    <row r="99" spans="2:6">
      <c r="B99" s="39" t="s">
        <v>79</v>
      </c>
      <c r="C99" s="80"/>
      <c r="D99" s="80"/>
      <c r="E99" s="26"/>
      <c r="F99" s="26"/>
    </row>
    <row r="100" spans="2:6">
      <c r="B100" s="39" t="s">
        <v>39</v>
      </c>
      <c r="C100" s="80"/>
      <c r="D100" s="80"/>
      <c r="E100" s="26"/>
      <c r="F100" s="26"/>
    </row>
    <row r="101" spans="2:6">
      <c r="B101" s="39" t="s">
        <v>80</v>
      </c>
      <c r="C101" s="80"/>
      <c r="D101" s="80"/>
      <c r="E101" s="26"/>
      <c r="F101" s="26"/>
    </row>
    <row r="102" spans="2:6">
      <c r="B102" s="81" t="s">
        <v>81</v>
      </c>
      <c r="C102" s="36">
        <v>-1939337.8</v>
      </c>
      <c r="D102" s="36">
        <v>-1826741.29</v>
      </c>
      <c r="E102" s="27">
        <v>112596.51</v>
      </c>
      <c r="F102" s="26"/>
    </row>
    <row r="103" spans="2:6">
      <c r="B103" s="81" t="s">
        <v>82</v>
      </c>
      <c r="C103" s="36">
        <v>-60735.8</v>
      </c>
      <c r="D103" s="36">
        <v>-60735.8</v>
      </c>
      <c r="E103" s="27"/>
      <c r="F103" s="26"/>
    </row>
    <row r="104" spans="2:6">
      <c r="B104" s="81" t="s">
        <v>83</v>
      </c>
      <c r="C104" s="36">
        <v>-12139058.42</v>
      </c>
      <c r="D104" s="36">
        <v>-12139058.42</v>
      </c>
      <c r="E104" s="27"/>
      <c r="F104" s="26"/>
    </row>
    <row r="105" spans="2:6">
      <c r="B105" s="81" t="s">
        <v>84</v>
      </c>
      <c r="C105" s="36">
        <v>-1336446.68</v>
      </c>
      <c r="D105" s="36">
        <v>-1279727.08</v>
      </c>
      <c r="E105" s="27">
        <v>56719.6</v>
      </c>
      <c r="F105" s="26"/>
    </row>
    <row r="106" spans="2:6">
      <c r="B106" s="81" t="s">
        <v>85</v>
      </c>
      <c r="C106" s="36">
        <v>-20318.330000000002</v>
      </c>
      <c r="D106" s="36">
        <v>-20318.330000000002</v>
      </c>
      <c r="E106" s="27"/>
      <c r="F106" s="26"/>
    </row>
    <row r="107" spans="2:6">
      <c r="B107" s="81" t="s">
        <v>86</v>
      </c>
      <c r="C107" s="36">
        <v>-134751</v>
      </c>
      <c r="D107" s="36">
        <v>-134751</v>
      </c>
      <c r="E107" s="27"/>
      <c r="F107" s="26"/>
    </row>
    <row r="108" spans="2:6">
      <c r="B108" s="81" t="s">
        <v>87</v>
      </c>
      <c r="C108" s="36">
        <v>-10855491.140000001</v>
      </c>
      <c r="D108" s="36">
        <v>-10855491.140000001</v>
      </c>
      <c r="E108" s="27"/>
      <c r="F108" s="26"/>
    </row>
    <row r="109" spans="2:6">
      <c r="B109" s="81" t="s">
        <v>88</v>
      </c>
      <c r="C109" s="36">
        <v>-45174</v>
      </c>
      <c r="D109" s="36">
        <v>-45174</v>
      </c>
      <c r="E109" s="27"/>
      <c r="F109" s="26"/>
    </row>
    <row r="110" spans="2:6">
      <c r="B110" s="81" t="s">
        <v>89</v>
      </c>
      <c r="C110" s="36">
        <v>-257916.15</v>
      </c>
      <c r="D110" s="36">
        <v>-257916.15</v>
      </c>
      <c r="E110" s="27"/>
      <c r="F110" s="26"/>
    </row>
    <row r="111" spans="2:6">
      <c r="B111" s="81" t="s">
        <v>90</v>
      </c>
      <c r="C111" s="36">
        <v>-148085.88</v>
      </c>
      <c r="D111" s="36">
        <v>-148085.88</v>
      </c>
      <c r="E111" s="27"/>
      <c r="F111" s="26"/>
    </row>
    <row r="112" spans="2:6">
      <c r="B112" s="81" t="s">
        <v>91</v>
      </c>
      <c r="C112" s="36">
        <v>-3634</v>
      </c>
      <c r="D112" s="36">
        <v>-3634</v>
      </c>
      <c r="E112" s="27"/>
      <c r="F112" s="26"/>
    </row>
    <row r="113" spans="2:6">
      <c r="B113" s="81" t="s">
        <v>92</v>
      </c>
      <c r="C113" s="36">
        <v>-3662</v>
      </c>
      <c r="D113" s="36">
        <v>-3662</v>
      </c>
      <c r="E113" s="27"/>
      <c r="F113" s="26"/>
    </row>
    <row r="114" spans="2:6">
      <c r="B114" s="82"/>
      <c r="C114" s="53"/>
      <c r="D114" s="53"/>
      <c r="E114" s="42"/>
      <c r="F114" s="26"/>
    </row>
    <row r="115" spans="2:6" ht="16.5" customHeight="1">
      <c r="C115" s="56">
        <f>SUM(C97:C114)</f>
        <v>-26944611.199999999</v>
      </c>
      <c r="D115" s="56">
        <f t="shared" ref="D115:E115" si="2">SUM(D97:D114)</f>
        <v>-26775295.09</v>
      </c>
      <c r="E115" s="56">
        <f t="shared" si="2"/>
        <v>169316.11</v>
      </c>
      <c r="F115" s="83"/>
    </row>
    <row r="117" spans="2:6" ht="27" customHeight="1">
      <c r="B117" s="21" t="s">
        <v>93</v>
      </c>
      <c r="C117" s="22" t="s">
        <v>8</v>
      </c>
    </row>
    <row r="118" spans="2:6">
      <c r="B118" s="23" t="s">
        <v>94</v>
      </c>
      <c r="C118" s="24"/>
    </row>
    <row r="119" spans="2:6">
      <c r="B119" s="25"/>
      <c r="C119" s="26"/>
    </row>
    <row r="120" spans="2:6">
      <c r="B120" s="28"/>
      <c r="C120" s="29"/>
    </row>
    <row r="121" spans="2:6" ht="15" customHeight="1">
      <c r="C121" s="22">
        <f>SUM(C119:C120)</f>
        <v>0</v>
      </c>
    </row>
    <row r="123" spans="2:6" ht="22.5" customHeight="1">
      <c r="B123" s="84" t="s">
        <v>95</v>
      </c>
      <c r="C123" s="85" t="s">
        <v>8</v>
      </c>
      <c r="D123" s="86" t="s">
        <v>96</v>
      </c>
    </row>
    <row r="124" spans="2:6">
      <c r="B124" s="87" t="s">
        <v>97</v>
      </c>
      <c r="C124" s="88">
        <v>138736.85999999999</v>
      </c>
      <c r="D124" s="88"/>
    </row>
    <row r="125" spans="2:6">
      <c r="B125" s="89"/>
      <c r="C125" s="89"/>
      <c r="D125" s="89"/>
    </row>
    <row r="126" spans="2:6" ht="14.25" customHeight="1">
      <c r="C126" s="90">
        <f>SUM(C124:C125)</f>
        <v>138736.85999999999</v>
      </c>
      <c r="D126" s="22"/>
    </row>
    <row r="128" spans="2:6">
      <c r="B128" s="15" t="s">
        <v>98</v>
      </c>
    </row>
    <row r="130" spans="2:6" ht="20.25" customHeight="1">
      <c r="B130" s="84" t="s">
        <v>99</v>
      </c>
      <c r="C130" s="85" t="s">
        <v>8</v>
      </c>
      <c r="D130" s="22" t="s">
        <v>25</v>
      </c>
      <c r="E130" s="31" t="s">
        <v>26</v>
      </c>
      <c r="F130" s="31" t="s">
        <v>27</v>
      </c>
    </row>
    <row r="131" spans="2:6">
      <c r="B131" s="32" t="s">
        <v>100</v>
      </c>
      <c r="C131" s="33"/>
      <c r="D131" s="34"/>
      <c r="E131" s="33"/>
      <c r="F131" s="33"/>
    </row>
    <row r="132" spans="2:6">
      <c r="B132" s="81" t="s">
        <v>101</v>
      </c>
      <c r="C132" s="36">
        <v>-229925.36</v>
      </c>
      <c r="D132" s="37">
        <v>-229925.36</v>
      </c>
      <c r="E132" s="91"/>
      <c r="F132" s="27"/>
    </row>
    <row r="133" spans="2:6">
      <c r="B133" s="81" t="s">
        <v>102</v>
      </c>
      <c r="C133" s="36">
        <v>-387335.53</v>
      </c>
      <c r="D133" s="37">
        <v>-387335.53</v>
      </c>
      <c r="E133" s="91"/>
      <c r="F133" s="27"/>
    </row>
    <row r="134" spans="2:6">
      <c r="B134" s="81" t="s">
        <v>103</v>
      </c>
      <c r="C134" s="36">
        <v>-578973.11</v>
      </c>
      <c r="D134" s="37">
        <v>-578973.11</v>
      </c>
      <c r="E134" s="91"/>
      <c r="F134" s="27"/>
    </row>
    <row r="135" spans="2:6">
      <c r="B135" s="81" t="s">
        <v>104</v>
      </c>
      <c r="C135" s="36">
        <v>-82481.08</v>
      </c>
      <c r="D135" s="37">
        <v>-82481.08</v>
      </c>
      <c r="E135" s="91"/>
      <c r="F135" s="27"/>
    </row>
    <row r="136" spans="2:6">
      <c r="B136" s="81" t="s">
        <v>105</v>
      </c>
      <c r="C136" s="36">
        <v>-259244.38</v>
      </c>
      <c r="D136" s="37">
        <v>-259244.38</v>
      </c>
      <c r="E136" s="91"/>
      <c r="F136" s="27"/>
    </row>
    <row r="137" spans="2:6">
      <c r="B137" s="81" t="s">
        <v>106</v>
      </c>
      <c r="C137" s="36">
        <v>350349.79</v>
      </c>
      <c r="D137" s="37">
        <v>350349.79</v>
      </c>
      <c r="E137" s="91"/>
      <c r="F137" s="27"/>
    </row>
    <row r="138" spans="2:6">
      <c r="B138" s="81" t="s">
        <v>107</v>
      </c>
      <c r="C138" s="36">
        <v>24019.99</v>
      </c>
      <c r="D138" s="37">
        <v>24019.99</v>
      </c>
      <c r="E138" s="91"/>
      <c r="F138" s="27"/>
    </row>
    <row r="139" spans="2:6">
      <c r="B139" s="81" t="s">
        <v>108</v>
      </c>
      <c r="C139" s="36">
        <v>0.14000000000000001</v>
      </c>
      <c r="D139" s="37">
        <v>0.14000000000000001</v>
      </c>
      <c r="E139" s="91"/>
      <c r="F139" s="27"/>
    </row>
    <row r="140" spans="2:6">
      <c r="B140" s="81" t="s">
        <v>109</v>
      </c>
      <c r="C140" s="36">
        <v>-1000589.88</v>
      </c>
      <c r="D140" s="37">
        <v>-1000589.88</v>
      </c>
      <c r="E140" s="91"/>
      <c r="F140" s="27"/>
    </row>
    <row r="141" spans="2:6">
      <c r="B141" s="81" t="s">
        <v>110</v>
      </c>
      <c r="C141" s="36">
        <v>-123658.44</v>
      </c>
      <c r="D141" s="37">
        <v>-123658.44</v>
      </c>
      <c r="E141" s="91"/>
      <c r="F141" s="27"/>
    </row>
    <row r="142" spans="2:6">
      <c r="B142" s="81" t="s">
        <v>111</v>
      </c>
      <c r="C142" s="36">
        <v>-4671.6400000000003</v>
      </c>
      <c r="D142" s="37">
        <v>-4671.6400000000003</v>
      </c>
      <c r="E142" s="91"/>
      <c r="F142" s="27"/>
    </row>
    <row r="143" spans="2:6">
      <c r="B143" s="81" t="s">
        <v>112</v>
      </c>
      <c r="C143" s="36">
        <v>94584.66</v>
      </c>
      <c r="D143" s="37">
        <v>94584.66</v>
      </c>
      <c r="E143" s="91"/>
      <c r="F143" s="27"/>
    </row>
    <row r="144" spans="2:6">
      <c r="B144" s="81" t="s">
        <v>113</v>
      </c>
      <c r="C144" s="36">
        <v>184045.27</v>
      </c>
      <c r="D144" s="37">
        <v>184045.27</v>
      </c>
      <c r="E144" s="91"/>
      <c r="F144" s="27"/>
    </row>
    <row r="145" spans="2:6">
      <c r="B145" s="81" t="s">
        <v>114</v>
      </c>
      <c r="C145" s="36">
        <v>91448.72</v>
      </c>
      <c r="D145" s="37">
        <v>91448.72</v>
      </c>
      <c r="E145" s="91"/>
      <c r="F145" s="27"/>
    </row>
    <row r="146" spans="2:6">
      <c r="B146" s="81" t="s">
        <v>115</v>
      </c>
      <c r="C146" s="36">
        <v>91034.48</v>
      </c>
      <c r="D146" s="37">
        <v>91034.48</v>
      </c>
      <c r="E146" s="91"/>
      <c r="F146" s="27"/>
    </row>
    <row r="147" spans="2:6">
      <c r="B147" s="81" t="s">
        <v>116</v>
      </c>
      <c r="C147" s="36">
        <v>-176800.91</v>
      </c>
      <c r="D147" s="37">
        <v>-176800.91</v>
      </c>
      <c r="E147" s="91"/>
      <c r="F147" s="27"/>
    </row>
    <row r="148" spans="2:6">
      <c r="B148" s="81" t="s">
        <v>117</v>
      </c>
      <c r="C148" s="36">
        <v>-496114.24</v>
      </c>
      <c r="D148" s="37">
        <v>-496114.24</v>
      </c>
      <c r="E148" s="91"/>
      <c r="F148" s="27"/>
    </row>
    <row r="149" spans="2:6">
      <c r="B149" s="81" t="s">
        <v>118</v>
      </c>
      <c r="C149" s="36">
        <v>-2076638.21</v>
      </c>
      <c r="D149" s="37">
        <v>-2076638.21</v>
      </c>
      <c r="E149" s="91"/>
      <c r="F149" s="27"/>
    </row>
    <row r="150" spans="2:6">
      <c r="B150" s="81" t="s">
        <v>119</v>
      </c>
      <c r="C150" s="36">
        <v>-412749.04</v>
      </c>
      <c r="D150" s="37">
        <v>-412749.04</v>
      </c>
      <c r="E150" s="91"/>
      <c r="F150" s="27"/>
    </row>
    <row r="151" spans="2:6">
      <c r="B151" s="81" t="s">
        <v>120</v>
      </c>
      <c r="C151" s="36">
        <v>-25706.58</v>
      </c>
      <c r="D151" s="37">
        <v>-25706.58</v>
      </c>
      <c r="E151" s="91"/>
      <c r="F151" s="27"/>
    </row>
    <row r="152" spans="2:6">
      <c r="B152" s="81" t="s">
        <v>121</v>
      </c>
      <c r="C152" s="36">
        <v>-7909.64</v>
      </c>
      <c r="D152" s="37">
        <v>-7909.64</v>
      </c>
      <c r="E152" s="91"/>
      <c r="F152" s="27"/>
    </row>
    <row r="153" spans="2:6">
      <c r="B153" s="81" t="s">
        <v>122</v>
      </c>
      <c r="C153" s="36">
        <v>-1238256.8</v>
      </c>
      <c r="D153" s="37">
        <v>-1238256.8</v>
      </c>
      <c r="E153" s="91"/>
      <c r="F153" s="27"/>
    </row>
    <row r="154" spans="2:6">
      <c r="B154" s="81" t="s">
        <v>123</v>
      </c>
      <c r="C154" s="36">
        <v>-5010.6499999999996</v>
      </c>
      <c r="D154" s="37">
        <v>-5010.6499999999996</v>
      </c>
      <c r="E154" s="91"/>
      <c r="F154" s="27"/>
    </row>
    <row r="155" spans="2:6">
      <c r="B155" s="81" t="s">
        <v>124</v>
      </c>
      <c r="C155" s="36">
        <v>-230714.1</v>
      </c>
      <c r="D155" s="37">
        <v>-230714.1</v>
      </c>
      <c r="E155" s="91"/>
      <c r="F155" s="27"/>
    </row>
    <row r="156" spans="2:6">
      <c r="B156" s="81" t="s">
        <v>125</v>
      </c>
      <c r="C156" s="36">
        <v>-11502.49</v>
      </c>
      <c r="D156" s="37">
        <v>-11502.49</v>
      </c>
      <c r="E156" s="91"/>
      <c r="F156" s="27"/>
    </row>
    <row r="157" spans="2:6">
      <c r="B157" s="81" t="s">
        <v>126</v>
      </c>
      <c r="C157" s="36">
        <v>24558.39</v>
      </c>
      <c r="D157" s="37">
        <v>24558.39</v>
      </c>
      <c r="E157" s="91"/>
      <c r="F157" s="27"/>
    </row>
    <row r="158" spans="2:6">
      <c r="B158" s="81" t="s">
        <v>127</v>
      </c>
      <c r="C158" s="36">
        <v>-930841.82</v>
      </c>
      <c r="D158" s="37">
        <v>-930841.82</v>
      </c>
      <c r="E158" s="91"/>
      <c r="F158" s="27"/>
    </row>
    <row r="159" spans="2:6">
      <c r="B159" s="81" t="s">
        <v>128</v>
      </c>
      <c r="C159" s="36">
        <v>-267786.82</v>
      </c>
      <c r="D159" s="37">
        <v>-267786.82</v>
      </c>
      <c r="E159" s="91"/>
      <c r="F159" s="27"/>
    </row>
    <row r="160" spans="2:6">
      <c r="B160" s="81" t="s">
        <v>129</v>
      </c>
      <c r="C160" s="36">
        <v>-73097.42</v>
      </c>
      <c r="D160" s="37">
        <v>-73097.42</v>
      </c>
      <c r="E160" s="91"/>
      <c r="F160" s="27"/>
    </row>
    <row r="161" spans="2:6">
      <c r="B161" s="81" t="s">
        <v>130</v>
      </c>
      <c r="C161" s="36">
        <v>-1161419.54</v>
      </c>
      <c r="D161" s="37">
        <v>-1161419.54</v>
      </c>
      <c r="E161" s="91"/>
      <c r="F161" s="27"/>
    </row>
    <row r="162" spans="2:6">
      <c r="B162" s="81" t="s">
        <v>131</v>
      </c>
      <c r="C162" s="36">
        <v>366248.88</v>
      </c>
      <c r="D162" s="37">
        <v>366248.88</v>
      </c>
      <c r="E162" s="91"/>
      <c r="F162" s="27"/>
    </row>
    <row r="163" spans="2:6">
      <c r="B163" s="81" t="s">
        <v>132</v>
      </c>
      <c r="C163" s="36">
        <v>-3787431.64</v>
      </c>
      <c r="D163" s="37">
        <v>-3787431.64</v>
      </c>
      <c r="E163" s="91"/>
      <c r="F163" s="27"/>
    </row>
    <row r="164" spans="2:6">
      <c r="B164" s="81" t="s">
        <v>133</v>
      </c>
      <c r="C164" s="36">
        <v>-519694.1</v>
      </c>
      <c r="D164" s="37">
        <v>-519694.1</v>
      </c>
      <c r="E164" s="91"/>
      <c r="F164" s="27"/>
    </row>
    <row r="165" spans="2:6">
      <c r="B165" s="81" t="s">
        <v>134</v>
      </c>
      <c r="C165" s="36">
        <v>-110647.89</v>
      </c>
      <c r="D165" s="37">
        <v>-110647.89</v>
      </c>
      <c r="E165" s="91"/>
      <c r="F165" s="27"/>
    </row>
    <row r="166" spans="2:6">
      <c r="B166" s="81" t="s">
        <v>135</v>
      </c>
      <c r="C166" s="36">
        <v>-547917.36</v>
      </c>
      <c r="D166" s="37">
        <v>-547917.36</v>
      </c>
      <c r="E166" s="91"/>
      <c r="F166" s="27"/>
    </row>
    <row r="167" spans="2:6">
      <c r="B167" s="81" t="s">
        <v>136</v>
      </c>
      <c r="C167" s="36">
        <v>-9947.76</v>
      </c>
      <c r="D167" s="37">
        <v>-9947.76</v>
      </c>
      <c r="E167" s="91"/>
      <c r="F167" s="27"/>
    </row>
    <row r="168" spans="2:6">
      <c r="B168" s="81" t="s">
        <v>137</v>
      </c>
      <c r="C168" s="36">
        <v>-2721417.44</v>
      </c>
      <c r="D168" s="37">
        <v>-2721417.44</v>
      </c>
      <c r="E168" s="91"/>
      <c r="F168" s="27"/>
    </row>
    <row r="169" spans="2:6">
      <c r="B169" s="81" t="s">
        <v>138</v>
      </c>
      <c r="C169" s="36">
        <v>-1711.63</v>
      </c>
      <c r="D169" s="37">
        <v>-1711.63</v>
      </c>
      <c r="E169" s="91"/>
      <c r="F169" s="27"/>
    </row>
    <row r="170" spans="2:6">
      <c r="B170" s="81" t="s">
        <v>139</v>
      </c>
      <c r="C170" s="36">
        <v>-2585107.9700000002</v>
      </c>
      <c r="D170" s="37">
        <v>-2585107.9700000002</v>
      </c>
      <c r="E170" s="91"/>
      <c r="F170" s="27"/>
    </row>
    <row r="171" spans="2:6">
      <c r="B171" s="81" t="s">
        <v>140</v>
      </c>
      <c r="C171" s="36">
        <v>0.01</v>
      </c>
      <c r="D171" s="37">
        <v>0.01</v>
      </c>
      <c r="E171" s="91"/>
      <c r="F171" s="27"/>
    </row>
    <row r="172" spans="2:6">
      <c r="B172" s="81" t="s">
        <v>141</v>
      </c>
      <c r="C172" s="36">
        <v>-97117.07</v>
      </c>
      <c r="D172" s="37">
        <v>-97117.07</v>
      </c>
      <c r="E172" s="91"/>
      <c r="F172" s="27"/>
    </row>
    <row r="173" spans="2:6">
      <c r="B173" s="81" t="s">
        <v>142</v>
      </c>
      <c r="C173" s="36">
        <v>-35550.58</v>
      </c>
      <c r="D173" s="37">
        <v>-35550.58</v>
      </c>
      <c r="E173" s="91"/>
      <c r="F173" s="27"/>
    </row>
    <row r="174" spans="2:6">
      <c r="B174" s="81" t="s">
        <v>143</v>
      </c>
      <c r="C174" s="36">
        <v>-8833825.7100000009</v>
      </c>
      <c r="D174" s="37">
        <v>-8834560.7100000009</v>
      </c>
      <c r="E174" s="91"/>
      <c r="F174" s="27"/>
    </row>
    <row r="175" spans="2:6">
      <c r="B175" s="81" t="s">
        <v>144</v>
      </c>
      <c r="C175" s="36">
        <v>7873051.4000000004</v>
      </c>
      <c r="D175" s="37">
        <v>7873051.4000000004</v>
      </c>
      <c r="E175" s="91"/>
      <c r="F175" s="27"/>
    </row>
    <row r="176" spans="2:6">
      <c r="B176" s="92" t="s">
        <v>145</v>
      </c>
      <c r="C176" s="36">
        <v>-317131.36</v>
      </c>
      <c r="D176" s="37">
        <v>-317131.36</v>
      </c>
      <c r="E176" s="93"/>
      <c r="F176" s="42"/>
    </row>
    <row r="177" spans="2:6" ht="16.5" customHeight="1">
      <c r="C177" s="90">
        <f>SUM(C131:C176)</f>
        <v>-20249586.459999993</v>
      </c>
      <c r="D177" s="90">
        <f>SUM(D131:D176)</f>
        <v>-20250321.459999993</v>
      </c>
      <c r="E177" s="45">
        <f>SUM(E131:E176)</f>
        <v>0</v>
      </c>
      <c r="F177" s="45">
        <f>SUM(F131:F176)</f>
        <v>0</v>
      </c>
    </row>
    <row r="179" spans="2:6" ht="20.25" customHeight="1">
      <c r="B179" s="84" t="s">
        <v>146</v>
      </c>
      <c r="C179" s="85" t="s">
        <v>8</v>
      </c>
      <c r="D179" s="22" t="s">
        <v>147</v>
      </c>
      <c r="E179" s="22" t="s">
        <v>96</v>
      </c>
    </row>
    <row r="180" spans="2:6">
      <c r="B180" s="32" t="s">
        <v>148</v>
      </c>
      <c r="C180" s="94"/>
      <c r="D180" s="95"/>
      <c r="E180" s="96"/>
    </row>
    <row r="181" spans="2:6">
      <c r="B181" s="35" t="s">
        <v>39</v>
      </c>
      <c r="C181" s="97"/>
      <c r="D181" s="98"/>
      <c r="E181" s="99"/>
    </row>
    <row r="182" spans="2:6">
      <c r="B182" s="52"/>
      <c r="C182" s="100"/>
      <c r="D182" s="101"/>
      <c r="E182" s="102"/>
    </row>
    <row r="183" spans="2:6" ht="16.5" customHeight="1">
      <c r="C183" s="22">
        <f>SUM(C181:C182)</f>
        <v>0</v>
      </c>
      <c r="D183" s="174"/>
      <c r="E183" s="175"/>
    </row>
    <row r="185" spans="2:6" ht="27.75" customHeight="1">
      <c r="B185" s="84" t="s">
        <v>149</v>
      </c>
      <c r="C185" s="85" t="s">
        <v>8</v>
      </c>
      <c r="D185" s="22" t="s">
        <v>147</v>
      </c>
      <c r="E185" s="22" t="s">
        <v>96</v>
      </c>
    </row>
    <row r="186" spans="2:6">
      <c r="B186" s="32" t="s">
        <v>150</v>
      </c>
      <c r="C186" s="94"/>
      <c r="D186" s="95"/>
      <c r="E186" s="96"/>
    </row>
    <row r="187" spans="2:6">
      <c r="B187" s="35" t="s">
        <v>39</v>
      </c>
      <c r="C187" s="97"/>
      <c r="D187" s="98"/>
      <c r="E187" s="99"/>
    </row>
    <row r="188" spans="2:6">
      <c r="B188" s="52"/>
      <c r="C188" s="100"/>
      <c r="D188" s="101"/>
      <c r="E188" s="102"/>
    </row>
    <row r="189" spans="2:6" ht="15" customHeight="1">
      <c r="C189" s="22">
        <f>SUM(C187:C188)</f>
        <v>0</v>
      </c>
      <c r="D189" s="174"/>
      <c r="E189" s="175"/>
    </row>
    <row r="191" spans="2:6" ht="24" customHeight="1">
      <c r="B191" s="84" t="s">
        <v>151</v>
      </c>
      <c r="C191" s="85" t="s">
        <v>8</v>
      </c>
      <c r="D191" s="22" t="s">
        <v>147</v>
      </c>
      <c r="E191" s="22" t="s">
        <v>96</v>
      </c>
    </row>
    <row r="192" spans="2:6">
      <c r="B192" s="32" t="s">
        <v>152</v>
      </c>
      <c r="C192" s="94"/>
      <c r="D192" s="95"/>
      <c r="E192" s="96"/>
    </row>
    <row r="193" spans="2:5">
      <c r="B193" s="35" t="s">
        <v>39</v>
      </c>
      <c r="C193" s="97"/>
      <c r="D193" s="98"/>
      <c r="E193" s="99"/>
    </row>
    <row r="194" spans="2:5">
      <c r="B194" s="52"/>
      <c r="C194" s="100"/>
      <c r="D194" s="101"/>
      <c r="E194" s="102"/>
    </row>
    <row r="195" spans="2:5" ht="16.5" customHeight="1">
      <c r="C195" s="22">
        <f>SUM(C193:C194)</f>
        <v>0</v>
      </c>
      <c r="D195" s="174"/>
      <c r="E195" s="175"/>
    </row>
    <row r="197" spans="2:5" ht="24" customHeight="1">
      <c r="B197" s="84" t="s">
        <v>153</v>
      </c>
      <c r="C197" s="85" t="s">
        <v>8</v>
      </c>
      <c r="D197" s="31" t="s">
        <v>147</v>
      </c>
      <c r="E197" s="31" t="s">
        <v>43</v>
      </c>
    </row>
    <row r="198" spans="2:5">
      <c r="B198" s="32" t="s">
        <v>154</v>
      </c>
      <c r="C198" s="24"/>
      <c r="D198" s="24">
        <v>0</v>
      </c>
      <c r="E198" s="24">
        <v>0</v>
      </c>
    </row>
    <row r="199" spans="2:5">
      <c r="B199" s="72" t="s">
        <v>39</v>
      </c>
      <c r="C199" s="26"/>
      <c r="D199" s="26">
        <v>0</v>
      </c>
      <c r="E199" s="26">
        <v>0</v>
      </c>
    </row>
    <row r="200" spans="2:5">
      <c r="B200" s="28"/>
      <c r="C200" s="103"/>
      <c r="D200" s="103">
        <v>0</v>
      </c>
      <c r="E200" s="103">
        <v>0</v>
      </c>
    </row>
    <row r="201" spans="2:5" ht="18.75" customHeight="1">
      <c r="C201" s="22">
        <f>SUM(C199:C200)</f>
        <v>0</v>
      </c>
      <c r="D201" s="174"/>
      <c r="E201" s="175"/>
    </row>
    <row r="203" spans="2:5">
      <c r="B203" s="15" t="s">
        <v>155</v>
      </c>
    </row>
    <row r="204" spans="2:5">
      <c r="B204" s="15"/>
    </row>
    <row r="205" spans="2:5">
      <c r="B205" s="15" t="s">
        <v>156</v>
      </c>
    </row>
    <row r="207" spans="2:5" ht="24" customHeight="1">
      <c r="B207" s="104" t="s">
        <v>157</v>
      </c>
      <c r="C207" s="85" t="s">
        <v>8</v>
      </c>
      <c r="D207" s="22" t="s">
        <v>158</v>
      </c>
      <c r="E207" s="22" t="s">
        <v>43</v>
      </c>
    </row>
    <row r="208" spans="2:5">
      <c r="B208" s="32" t="s">
        <v>159</v>
      </c>
      <c r="C208" s="46"/>
      <c r="D208" s="67"/>
      <c r="E208" s="33"/>
    </row>
    <row r="209" spans="2:5">
      <c r="B209" s="81" t="s">
        <v>160</v>
      </c>
      <c r="C209" s="36">
        <v>47660.959999999999</v>
      </c>
      <c r="D209" s="48"/>
      <c r="E209" s="27"/>
    </row>
    <row r="210" spans="2:5">
      <c r="B210" s="81" t="s">
        <v>161</v>
      </c>
      <c r="C210" s="36">
        <v>377.43</v>
      </c>
      <c r="D210" s="48"/>
      <c r="E210" s="27"/>
    </row>
    <row r="211" spans="2:5">
      <c r="B211" s="39"/>
      <c r="C211" s="50"/>
      <c r="D211" s="48"/>
      <c r="E211" s="27"/>
    </row>
    <row r="212" spans="2:5" ht="25.5">
      <c r="B212" s="105" t="s">
        <v>162</v>
      </c>
      <c r="C212" s="50"/>
      <c r="D212" s="48"/>
      <c r="E212" s="27"/>
    </row>
    <row r="213" spans="2:5">
      <c r="B213" s="106" t="s">
        <v>163</v>
      </c>
      <c r="C213" s="36">
        <v>37307983.880000003</v>
      </c>
      <c r="D213" s="48"/>
      <c r="E213" s="27"/>
    </row>
    <row r="214" spans="2:5">
      <c r="B214" s="106" t="s">
        <v>164</v>
      </c>
      <c r="C214" s="36">
        <v>3464106.42</v>
      </c>
      <c r="D214" s="48"/>
      <c r="E214" s="27"/>
    </row>
    <row r="215" spans="2:5">
      <c r="B215" s="106" t="s">
        <v>165</v>
      </c>
      <c r="C215" s="36">
        <v>6684268.5099999998</v>
      </c>
      <c r="D215" s="48"/>
      <c r="E215" s="27"/>
    </row>
    <row r="216" spans="2:5">
      <c r="B216" s="106" t="s">
        <v>166</v>
      </c>
      <c r="C216" s="36">
        <v>2957653.19</v>
      </c>
      <c r="D216" s="48"/>
      <c r="E216" s="27"/>
    </row>
    <row r="217" spans="2:5">
      <c r="B217" s="106" t="s">
        <v>167</v>
      </c>
      <c r="C217" s="107">
        <v>27855021.280000001</v>
      </c>
      <c r="D217" s="48"/>
      <c r="E217" s="27"/>
    </row>
    <row r="218" spans="2:5">
      <c r="B218" s="106" t="s">
        <v>168</v>
      </c>
      <c r="C218" s="36">
        <v>59693136.869999997</v>
      </c>
      <c r="D218" s="48"/>
      <c r="E218" s="27"/>
    </row>
    <row r="219" spans="2:5">
      <c r="B219" s="106" t="s">
        <v>169</v>
      </c>
      <c r="C219" s="36">
        <v>1592309.7</v>
      </c>
      <c r="D219" s="48"/>
      <c r="E219" s="27"/>
    </row>
    <row r="220" spans="2:5">
      <c r="B220" s="106" t="s">
        <v>170</v>
      </c>
      <c r="C220" s="36">
        <v>9313300.5800000001</v>
      </c>
      <c r="D220" s="48"/>
      <c r="E220" s="27"/>
    </row>
    <row r="221" spans="2:5">
      <c r="B221" s="82" t="s">
        <v>171</v>
      </c>
      <c r="C221" s="108">
        <v>15000</v>
      </c>
      <c r="D221" s="55"/>
      <c r="E221" s="42"/>
    </row>
    <row r="222" spans="2:5" ht="15.75" customHeight="1">
      <c r="C222" s="45">
        <f>SUM(C208:C221)</f>
        <v>148930818.81999999</v>
      </c>
      <c r="D222" s="174"/>
      <c r="E222" s="175"/>
    </row>
    <row r="224" spans="2:5" ht="24.75" customHeight="1">
      <c r="B224" s="104" t="s">
        <v>172</v>
      </c>
      <c r="C224" s="85" t="s">
        <v>8</v>
      </c>
      <c r="D224" s="22" t="s">
        <v>158</v>
      </c>
      <c r="E224" s="22" t="s">
        <v>43</v>
      </c>
    </row>
    <row r="225" spans="2:6">
      <c r="B225" s="109" t="s">
        <v>173</v>
      </c>
      <c r="C225" s="110">
        <v>30054.01</v>
      </c>
      <c r="D225" s="48"/>
      <c r="E225" s="27"/>
    </row>
    <row r="226" spans="2:6">
      <c r="B226" s="41"/>
      <c r="C226" s="108"/>
      <c r="D226" s="55"/>
      <c r="E226" s="42"/>
    </row>
    <row r="227" spans="2:6" ht="16.5" customHeight="1">
      <c r="C227" s="45">
        <f>SUM(C225:C226)</f>
        <v>30054.01</v>
      </c>
      <c r="D227" s="174"/>
      <c r="E227" s="175"/>
    </row>
    <row r="228" spans="2:6" ht="16.5" customHeight="1">
      <c r="C228" s="111"/>
      <c r="D228" s="112"/>
      <c r="E228" s="112"/>
    </row>
    <row r="229" spans="2:6">
      <c r="B229" s="15" t="s">
        <v>174</v>
      </c>
    </row>
    <row r="231" spans="2:6" ht="26.25" customHeight="1">
      <c r="B231" s="104" t="s">
        <v>175</v>
      </c>
      <c r="C231" s="113" t="s">
        <v>8</v>
      </c>
      <c r="D231" s="22" t="s">
        <v>176</v>
      </c>
      <c r="E231" s="22" t="s">
        <v>177</v>
      </c>
    </row>
    <row r="232" spans="2:6">
      <c r="B232" s="23" t="s">
        <v>178</v>
      </c>
      <c r="C232" s="33"/>
      <c r="D232" s="33"/>
      <c r="E232" s="33">
        <v>0</v>
      </c>
    </row>
    <row r="233" spans="2:6">
      <c r="B233" s="72" t="s">
        <v>179</v>
      </c>
      <c r="C233" s="27">
        <v>26499219.43</v>
      </c>
      <c r="D233" s="27">
        <v>22.8</v>
      </c>
      <c r="E233" s="27"/>
      <c r="F233" s="114"/>
    </row>
    <row r="234" spans="2:6">
      <c r="B234" s="72" t="s">
        <v>180</v>
      </c>
      <c r="C234" s="27">
        <v>6038694.8499999996</v>
      </c>
      <c r="D234" s="27">
        <v>5.2</v>
      </c>
      <c r="E234" s="27"/>
      <c r="F234" s="114"/>
    </row>
    <row r="235" spans="2:6">
      <c r="B235" s="72" t="s">
        <v>181</v>
      </c>
      <c r="C235" s="27">
        <v>51310.66</v>
      </c>
      <c r="D235" s="27">
        <v>0.04</v>
      </c>
      <c r="E235" s="27"/>
      <c r="F235" s="114"/>
    </row>
    <row r="236" spans="2:6">
      <c r="B236" s="72" t="s">
        <v>182</v>
      </c>
      <c r="C236" s="27">
        <v>2093569.56</v>
      </c>
      <c r="D236" s="27">
        <v>1.8</v>
      </c>
      <c r="E236" s="27"/>
      <c r="F236" s="114"/>
    </row>
    <row r="237" spans="2:6">
      <c r="B237" s="72" t="s">
        <v>183</v>
      </c>
      <c r="C237" s="27">
        <v>7972032.7699999996</v>
      </c>
      <c r="D237" s="27">
        <v>6.86</v>
      </c>
      <c r="E237" s="27"/>
      <c r="F237" s="114"/>
    </row>
    <row r="238" spans="2:6">
      <c r="B238" s="72" t="s">
        <v>184</v>
      </c>
      <c r="C238" s="27">
        <v>6454456.9500000002</v>
      </c>
      <c r="D238" s="27">
        <v>5.55</v>
      </c>
      <c r="E238" s="27"/>
      <c r="F238" s="114"/>
    </row>
    <row r="239" spans="2:6">
      <c r="B239" s="72" t="s">
        <v>185</v>
      </c>
      <c r="C239" s="27">
        <v>760156.79</v>
      </c>
      <c r="D239" s="27">
        <v>0.65</v>
      </c>
      <c r="E239" s="27"/>
      <c r="F239" s="114"/>
    </row>
    <row r="240" spans="2:6">
      <c r="B240" s="72" t="s">
        <v>186</v>
      </c>
      <c r="C240" s="27">
        <v>448981.49</v>
      </c>
      <c r="D240" s="27">
        <v>0.39</v>
      </c>
      <c r="E240" s="27"/>
      <c r="F240" s="114"/>
    </row>
    <row r="241" spans="2:6">
      <c r="B241" s="72" t="s">
        <v>187</v>
      </c>
      <c r="C241" s="27">
        <v>575411.34</v>
      </c>
      <c r="D241" s="27">
        <v>0.5</v>
      </c>
      <c r="E241" s="27"/>
      <c r="F241" s="114"/>
    </row>
    <row r="242" spans="2:6">
      <c r="B242" s="72" t="s">
        <v>188</v>
      </c>
      <c r="C242" s="27">
        <v>842524.54</v>
      </c>
      <c r="D242" s="27">
        <v>0.72</v>
      </c>
      <c r="E242" s="27"/>
      <c r="F242" s="114"/>
    </row>
    <row r="243" spans="2:6">
      <c r="B243" s="72" t="s">
        <v>189</v>
      </c>
      <c r="C243" s="27">
        <v>23256645.41</v>
      </c>
      <c r="D243" s="27">
        <v>20.010000000000002</v>
      </c>
      <c r="E243" s="27"/>
      <c r="F243" s="114"/>
    </row>
    <row r="244" spans="2:6">
      <c r="B244" s="72" t="s">
        <v>190</v>
      </c>
      <c r="C244" s="27">
        <v>110686.5</v>
      </c>
      <c r="D244" s="27">
        <v>0.1</v>
      </c>
      <c r="E244" s="27"/>
      <c r="F244" s="114"/>
    </row>
    <row r="245" spans="2:6">
      <c r="B245" s="72" t="s">
        <v>191</v>
      </c>
      <c r="C245" s="27">
        <v>8218722.25</v>
      </c>
      <c r="D245" s="27">
        <v>7.07</v>
      </c>
      <c r="E245" s="27"/>
      <c r="F245" s="114"/>
    </row>
    <row r="246" spans="2:6">
      <c r="B246" s="72" t="s">
        <v>192</v>
      </c>
      <c r="C246" s="27">
        <v>279088.44</v>
      </c>
      <c r="D246" s="27">
        <v>0.24</v>
      </c>
      <c r="E246" s="27"/>
      <c r="F246" s="114"/>
    </row>
    <row r="247" spans="2:6">
      <c r="B247" s="72" t="s">
        <v>193</v>
      </c>
      <c r="C247" s="27">
        <v>206426.42</v>
      </c>
      <c r="D247" s="27">
        <v>0.18</v>
      </c>
      <c r="E247" s="27"/>
      <c r="F247" s="114"/>
    </row>
    <row r="248" spans="2:6">
      <c r="B248" s="72" t="s">
        <v>194</v>
      </c>
      <c r="C248" s="27">
        <v>13922.6</v>
      </c>
      <c r="D248" s="27">
        <v>0.01</v>
      </c>
      <c r="E248" s="27"/>
      <c r="F248" s="114"/>
    </row>
    <row r="249" spans="2:6">
      <c r="B249" s="72" t="s">
        <v>195</v>
      </c>
      <c r="C249" s="27">
        <v>135896.94</v>
      </c>
      <c r="D249" s="27">
        <v>0.12</v>
      </c>
      <c r="E249" s="27"/>
      <c r="F249" s="114"/>
    </row>
    <row r="250" spans="2:6">
      <c r="B250" s="72" t="s">
        <v>196</v>
      </c>
      <c r="C250" s="27">
        <v>211350.39</v>
      </c>
      <c r="D250" s="27">
        <v>0.18</v>
      </c>
      <c r="E250" s="27"/>
      <c r="F250" s="114"/>
    </row>
    <row r="251" spans="2:6">
      <c r="B251" s="72" t="s">
        <v>197</v>
      </c>
      <c r="C251" s="27">
        <v>220936.7</v>
      </c>
      <c r="D251" s="27">
        <v>0.19</v>
      </c>
      <c r="E251" s="27"/>
      <c r="F251" s="114"/>
    </row>
    <row r="252" spans="2:6">
      <c r="B252" s="72" t="s">
        <v>198</v>
      </c>
      <c r="C252" s="27">
        <v>443</v>
      </c>
      <c r="D252" s="27">
        <f>+C252/C302</f>
        <v>3.8114356856437542E-6</v>
      </c>
      <c r="E252" s="27"/>
      <c r="F252" s="114"/>
    </row>
    <row r="253" spans="2:6">
      <c r="B253" s="72" t="s">
        <v>199</v>
      </c>
      <c r="C253" s="27">
        <v>233</v>
      </c>
      <c r="D253" s="27">
        <f>+C253/C302</f>
        <v>2.0046603041873472E-6</v>
      </c>
      <c r="E253" s="27"/>
      <c r="F253" s="114"/>
    </row>
    <row r="254" spans="2:6">
      <c r="B254" s="72" t="s">
        <v>200</v>
      </c>
      <c r="C254" s="27">
        <v>49856.49</v>
      </c>
      <c r="D254" s="27">
        <v>0.04</v>
      </c>
      <c r="E254" s="27"/>
      <c r="F254" s="114"/>
    </row>
    <row r="255" spans="2:6">
      <c r="B255" s="72" t="s">
        <v>201</v>
      </c>
      <c r="C255" s="27">
        <v>7341.81</v>
      </c>
      <c r="D255" s="27">
        <v>0.01</v>
      </c>
      <c r="E255" s="27"/>
      <c r="F255" s="114"/>
    </row>
    <row r="256" spans="2:6">
      <c r="B256" s="72" t="s">
        <v>202</v>
      </c>
      <c r="C256" s="27">
        <v>15052.26</v>
      </c>
      <c r="D256" s="27">
        <v>0.01</v>
      </c>
      <c r="E256" s="27"/>
      <c r="F256" s="114"/>
    </row>
    <row r="257" spans="2:6">
      <c r="B257" s="72" t="s">
        <v>203</v>
      </c>
      <c r="C257" s="27">
        <v>6351</v>
      </c>
      <c r="D257" s="27">
        <v>0.01</v>
      </c>
      <c r="E257" s="27"/>
      <c r="F257" s="114"/>
    </row>
    <row r="258" spans="2:6">
      <c r="B258" s="72" t="s">
        <v>204</v>
      </c>
      <c r="C258" s="27">
        <v>2744896.6</v>
      </c>
      <c r="D258" s="27">
        <v>2.36</v>
      </c>
      <c r="E258" s="27"/>
      <c r="F258" s="114"/>
    </row>
    <row r="259" spans="2:6">
      <c r="B259" s="72" t="s">
        <v>205</v>
      </c>
      <c r="C259" s="27">
        <v>40428</v>
      </c>
      <c r="D259" s="27">
        <v>0.03</v>
      </c>
      <c r="E259" s="27"/>
      <c r="F259" s="114"/>
    </row>
    <row r="260" spans="2:6">
      <c r="B260" s="72" t="s">
        <v>206</v>
      </c>
      <c r="C260" s="27">
        <v>4811.8</v>
      </c>
      <c r="D260" s="27">
        <f>+C260/C302</f>
        <v>4.1399246573771148E-5</v>
      </c>
      <c r="E260" s="27"/>
      <c r="F260" s="114"/>
    </row>
    <row r="261" spans="2:6">
      <c r="B261" s="72" t="s">
        <v>207</v>
      </c>
      <c r="C261" s="27">
        <v>10932.79</v>
      </c>
      <c r="D261" s="27">
        <v>0.01</v>
      </c>
      <c r="E261" s="27"/>
      <c r="F261" s="114"/>
    </row>
    <row r="262" spans="2:6">
      <c r="B262" s="72" t="s">
        <v>208</v>
      </c>
      <c r="C262" s="27">
        <v>3557</v>
      </c>
      <c r="D262" s="27">
        <f>+C262/C302</f>
        <v>3.060333348495448E-5</v>
      </c>
      <c r="E262" s="27"/>
      <c r="F262" s="114"/>
    </row>
    <row r="263" spans="2:6">
      <c r="B263" s="72" t="s">
        <v>209</v>
      </c>
      <c r="C263" s="27">
        <v>125977.1</v>
      </c>
      <c r="D263" s="27">
        <v>0.11</v>
      </c>
      <c r="E263" s="27"/>
      <c r="F263" s="114"/>
    </row>
    <row r="264" spans="2:6">
      <c r="B264" s="72" t="s">
        <v>210</v>
      </c>
      <c r="C264" s="27">
        <v>276573</v>
      </c>
      <c r="D264" s="27">
        <v>0.24</v>
      </c>
      <c r="E264" s="27"/>
      <c r="F264" s="114"/>
    </row>
    <row r="265" spans="2:6">
      <c r="B265" s="72" t="s">
        <v>211</v>
      </c>
      <c r="C265" s="27">
        <v>57311.66</v>
      </c>
      <c r="D265" s="27">
        <v>0.05</v>
      </c>
      <c r="E265" s="27"/>
      <c r="F265" s="114"/>
    </row>
    <row r="266" spans="2:6">
      <c r="B266" s="72" t="s">
        <v>212</v>
      </c>
      <c r="C266" s="27">
        <v>102795.8</v>
      </c>
      <c r="D266" s="27">
        <v>0.09</v>
      </c>
      <c r="E266" s="27"/>
      <c r="F266" s="114"/>
    </row>
    <row r="267" spans="2:6">
      <c r="B267" s="72" t="s">
        <v>213</v>
      </c>
      <c r="C267" s="27">
        <v>2113.9899999999998</v>
      </c>
      <c r="D267" s="27">
        <f>+C267/C302</f>
        <v>1.8188119469738236E-5</v>
      </c>
      <c r="E267" s="27"/>
      <c r="F267" s="114"/>
    </row>
    <row r="268" spans="2:6">
      <c r="B268" s="72" t="s">
        <v>214</v>
      </c>
      <c r="C268" s="27">
        <v>433333.29</v>
      </c>
      <c r="D268" s="27">
        <v>0.37</v>
      </c>
      <c r="E268" s="27"/>
      <c r="F268" s="114"/>
    </row>
    <row r="269" spans="2:6">
      <c r="B269" s="72" t="s">
        <v>215</v>
      </c>
      <c r="C269" s="27">
        <v>38739.94</v>
      </c>
      <c r="D269" s="27">
        <v>0.03</v>
      </c>
      <c r="E269" s="27"/>
      <c r="F269" s="114"/>
    </row>
    <row r="270" spans="2:6">
      <c r="B270" s="72" t="s">
        <v>216</v>
      </c>
      <c r="C270" s="27">
        <v>24011.59</v>
      </c>
      <c r="D270" s="27">
        <v>0.02</v>
      </c>
      <c r="E270" s="27"/>
      <c r="F270" s="114"/>
    </row>
    <row r="271" spans="2:6">
      <c r="B271" s="72" t="s">
        <v>217</v>
      </c>
      <c r="C271" s="27">
        <v>2662096.09</v>
      </c>
      <c r="D271" s="27">
        <v>2.29</v>
      </c>
      <c r="E271" s="27"/>
      <c r="F271" s="114"/>
    </row>
    <row r="272" spans="2:6">
      <c r="B272" s="72" t="s">
        <v>218</v>
      </c>
      <c r="C272" s="27">
        <v>1364929.78</v>
      </c>
      <c r="D272" s="27">
        <v>1.17</v>
      </c>
      <c r="E272" s="27"/>
      <c r="F272" s="114"/>
    </row>
    <row r="273" spans="2:6">
      <c r="B273" s="72" t="s">
        <v>219</v>
      </c>
      <c r="C273" s="27">
        <v>31552</v>
      </c>
      <c r="D273" s="27">
        <v>0.03</v>
      </c>
      <c r="E273" s="27"/>
      <c r="F273" s="114"/>
    </row>
    <row r="274" spans="2:6">
      <c r="B274" s="72" t="s">
        <v>220</v>
      </c>
      <c r="C274" s="27">
        <v>705000</v>
      </c>
      <c r="D274" s="27">
        <v>0.61</v>
      </c>
      <c r="E274" s="27"/>
      <c r="F274" s="114"/>
    </row>
    <row r="275" spans="2:6">
      <c r="B275" s="72" t="s">
        <v>221</v>
      </c>
      <c r="C275" s="27">
        <v>567213.59</v>
      </c>
      <c r="D275" s="27">
        <v>0.49</v>
      </c>
      <c r="E275" s="27"/>
      <c r="F275" s="114"/>
    </row>
    <row r="276" spans="2:6">
      <c r="B276" s="72" t="s">
        <v>222</v>
      </c>
      <c r="C276" s="27">
        <v>435665.91999999998</v>
      </c>
      <c r="D276" s="27">
        <v>0.37</v>
      </c>
      <c r="E276" s="27"/>
      <c r="F276" s="114"/>
    </row>
    <row r="277" spans="2:6">
      <c r="B277" s="72" t="s">
        <v>223</v>
      </c>
      <c r="C277" s="27">
        <v>7780.7</v>
      </c>
      <c r="D277" s="27">
        <v>0.01</v>
      </c>
      <c r="E277" s="27"/>
      <c r="F277" s="114"/>
    </row>
    <row r="278" spans="2:6">
      <c r="B278" s="72" t="s">
        <v>224</v>
      </c>
      <c r="C278" s="27">
        <v>1278038.42</v>
      </c>
      <c r="D278" s="27">
        <v>1.1000000000000001</v>
      </c>
      <c r="E278" s="27"/>
      <c r="F278" s="114"/>
    </row>
    <row r="279" spans="2:6">
      <c r="B279" s="72" t="s">
        <v>225</v>
      </c>
      <c r="C279" s="27">
        <v>85209.04</v>
      </c>
      <c r="D279" s="27">
        <v>7.0000000000000007E-2</v>
      </c>
      <c r="E279" s="27"/>
      <c r="F279" s="114"/>
    </row>
    <row r="280" spans="2:6">
      <c r="B280" s="72" t="s">
        <v>226</v>
      </c>
      <c r="C280" s="27">
        <v>490264.3</v>
      </c>
      <c r="D280" s="27">
        <v>0.42</v>
      </c>
      <c r="E280" s="27"/>
      <c r="F280" s="114"/>
    </row>
    <row r="281" spans="2:6">
      <c r="B281" s="72" t="s">
        <v>227</v>
      </c>
      <c r="C281" s="27">
        <v>718272</v>
      </c>
      <c r="D281" s="27">
        <v>0.62</v>
      </c>
      <c r="E281" s="27"/>
      <c r="F281" s="114"/>
    </row>
    <row r="282" spans="2:6">
      <c r="B282" s="72" t="s">
        <v>228</v>
      </c>
      <c r="C282" s="27">
        <v>500279.89</v>
      </c>
      <c r="D282" s="27">
        <v>0.43</v>
      </c>
      <c r="E282" s="27"/>
      <c r="F282" s="114"/>
    </row>
    <row r="283" spans="2:6">
      <c r="B283" s="72" t="s">
        <v>229</v>
      </c>
      <c r="C283" s="27">
        <v>1054356.4099999999</v>
      </c>
      <c r="D283" s="27">
        <v>0.91</v>
      </c>
      <c r="E283" s="27"/>
      <c r="F283" s="114"/>
    </row>
    <row r="284" spans="2:6">
      <c r="B284" s="72" t="s">
        <v>230</v>
      </c>
      <c r="C284" s="27">
        <v>43378.95</v>
      </c>
      <c r="D284" s="27">
        <v>0.04</v>
      </c>
      <c r="E284" s="27"/>
      <c r="F284" s="114"/>
    </row>
    <row r="285" spans="2:6">
      <c r="B285" s="72" t="s">
        <v>231</v>
      </c>
      <c r="C285" s="27">
        <v>1053480.8600000001</v>
      </c>
      <c r="D285" s="27">
        <v>0.91</v>
      </c>
      <c r="E285" s="27"/>
      <c r="F285" s="114"/>
    </row>
    <row r="286" spans="2:6">
      <c r="B286" s="72" t="s">
        <v>232</v>
      </c>
      <c r="C286" s="27">
        <v>711093.33</v>
      </c>
      <c r="D286" s="27">
        <v>0.61</v>
      </c>
      <c r="E286" s="27"/>
      <c r="F286" s="114"/>
    </row>
    <row r="287" spans="2:6">
      <c r="B287" s="72" t="s">
        <v>233</v>
      </c>
      <c r="C287" s="27">
        <v>148424</v>
      </c>
      <c r="D287" s="27">
        <v>0.13</v>
      </c>
      <c r="E287" s="27"/>
      <c r="F287" s="114"/>
    </row>
    <row r="288" spans="2:6">
      <c r="B288" s="72" t="s">
        <v>234</v>
      </c>
      <c r="C288" s="27">
        <v>149743.38</v>
      </c>
      <c r="D288" s="27">
        <v>0.13</v>
      </c>
      <c r="E288" s="27"/>
      <c r="F288" s="114"/>
    </row>
    <row r="289" spans="2:6">
      <c r="B289" s="72" t="s">
        <v>235</v>
      </c>
      <c r="C289" s="27">
        <v>21235.01</v>
      </c>
      <c r="D289" s="115">
        <v>0.02</v>
      </c>
      <c r="E289" s="27"/>
      <c r="F289" s="114"/>
    </row>
    <row r="290" spans="2:6">
      <c r="B290" s="72" t="s">
        <v>236</v>
      </c>
      <c r="C290" s="27">
        <v>67631.64</v>
      </c>
      <c r="D290" s="27">
        <v>0.06</v>
      </c>
      <c r="E290" s="27"/>
      <c r="F290" s="114"/>
    </row>
    <row r="291" spans="2:6">
      <c r="B291" s="72" t="s">
        <v>237</v>
      </c>
      <c r="C291" s="27">
        <v>826508.37</v>
      </c>
      <c r="D291" s="27">
        <v>0.71</v>
      </c>
      <c r="E291" s="27"/>
      <c r="F291" s="114"/>
    </row>
    <row r="292" spans="2:6">
      <c r="B292" s="72" t="s">
        <v>238</v>
      </c>
      <c r="C292" s="27">
        <v>4586</v>
      </c>
      <c r="D292" s="27">
        <f>+C292/C302</f>
        <v>3.9456532854090871E-5</v>
      </c>
      <c r="E292" s="27"/>
      <c r="F292" s="114"/>
    </row>
    <row r="293" spans="2:6">
      <c r="B293" s="72" t="s">
        <v>239</v>
      </c>
      <c r="C293" s="27">
        <v>1200</v>
      </c>
      <c r="D293" s="27">
        <f>+C293/C302</f>
        <v>1.0324430751179469E-5</v>
      </c>
      <c r="E293" s="27"/>
      <c r="F293" s="114"/>
    </row>
    <row r="294" spans="2:6">
      <c r="B294" s="72" t="s">
        <v>240</v>
      </c>
      <c r="C294" s="27">
        <v>152119.22</v>
      </c>
      <c r="D294" s="27">
        <v>0.13</v>
      </c>
      <c r="E294" s="27"/>
      <c r="F294" s="114"/>
    </row>
    <row r="295" spans="2:6">
      <c r="B295" s="72" t="s">
        <v>241</v>
      </c>
      <c r="C295" s="27">
        <v>802750</v>
      </c>
      <c r="D295" s="27">
        <v>0.69</v>
      </c>
      <c r="E295" s="27"/>
      <c r="F295" s="114"/>
    </row>
    <row r="296" spans="2:6">
      <c r="B296" s="72" t="s">
        <v>242</v>
      </c>
      <c r="C296" s="27">
        <v>15211.16</v>
      </c>
      <c r="D296" s="27">
        <v>0.01</v>
      </c>
      <c r="E296" s="27"/>
      <c r="F296" s="114"/>
    </row>
    <row r="297" spans="2:6">
      <c r="B297" s="72" t="s">
        <v>243</v>
      </c>
      <c r="C297" s="27">
        <v>18659.95</v>
      </c>
      <c r="D297" s="27">
        <v>0.02</v>
      </c>
      <c r="E297" s="27"/>
      <c r="F297" s="114"/>
    </row>
    <row r="298" spans="2:6">
      <c r="B298" s="72" t="s">
        <v>244</v>
      </c>
      <c r="C298" s="27">
        <v>49103.29</v>
      </c>
      <c r="D298" s="27">
        <v>0.04</v>
      </c>
      <c r="E298" s="27"/>
      <c r="F298" s="114"/>
    </row>
    <row r="299" spans="2:6">
      <c r="B299" s="72" t="s">
        <v>245</v>
      </c>
      <c r="C299" s="27">
        <v>1410087.91</v>
      </c>
      <c r="D299" s="27">
        <v>1.22</v>
      </c>
      <c r="E299" s="27"/>
      <c r="F299" s="114"/>
    </row>
    <row r="300" spans="2:6">
      <c r="B300" s="72" t="s">
        <v>246</v>
      </c>
      <c r="C300" s="27">
        <v>12516642</v>
      </c>
      <c r="D300" s="27">
        <v>10.77</v>
      </c>
      <c r="E300" s="27"/>
      <c r="F300" s="114"/>
    </row>
    <row r="301" spans="2:6">
      <c r="B301" s="92" t="s">
        <v>247</v>
      </c>
      <c r="C301" s="27">
        <v>1861</v>
      </c>
      <c r="D301" s="27">
        <v>0</v>
      </c>
      <c r="E301" s="27"/>
      <c r="F301" s="114"/>
    </row>
    <row r="302" spans="2:6" ht="15.75" customHeight="1">
      <c r="C302" s="78">
        <f>SUM(C233:C301)</f>
        <v>116229168.36000001</v>
      </c>
      <c r="D302" s="78">
        <f>SUM(D233:D301)</f>
        <v>100.00014578775915</v>
      </c>
      <c r="E302" s="22"/>
    </row>
    <row r="303" spans="2:6">
      <c r="B303" s="15" t="s">
        <v>248</v>
      </c>
    </row>
    <row r="305" spans="2:7" ht="28.5" customHeight="1">
      <c r="B305" s="84" t="s">
        <v>249</v>
      </c>
      <c r="C305" s="85" t="s">
        <v>52</v>
      </c>
      <c r="D305" s="31" t="s">
        <v>53</v>
      </c>
      <c r="E305" s="31" t="s">
        <v>250</v>
      </c>
      <c r="F305" s="116" t="s">
        <v>9</v>
      </c>
      <c r="G305" s="85" t="s">
        <v>147</v>
      </c>
    </row>
    <row r="306" spans="2:7">
      <c r="B306" s="32" t="s">
        <v>251</v>
      </c>
      <c r="C306" s="24"/>
      <c r="D306" s="24"/>
      <c r="E306" s="24">
        <v>0</v>
      </c>
      <c r="F306" s="24">
        <v>0</v>
      </c>
      <c r="G306" s="117">
        <v>0</v>
      </c>
    </row>
    <row r="307" spans="2:7">
      <c r="B307" s="81" t="s">
        <v>252</v>
      </c>
      <c r="C307" s="27">
        <v>-46870702.560000002</v>
      </c>
      <c r="D307" s="27">
        <v>-46870702.560000002</v>
      </c>
      <c r="E307" s="27"/>
      <c r="F307" s="26"/>
      <c r="G307" s="60"/>
    </row>
    <row r="308" spans="2:7">
      <c r="B308" s="81" t="s">
        <v>253</v>
      </c>
      <c r="C308" s="27">
        <v>245278</v>
      </c>
      <c r="D308" s="27">
        <v>245278</v>
      </c>
      <c r="E308" s="27"/>
      <c r="F308" s="26"/>
      <c r="G308" s="60"/>
    </row>
    <row r="309" spans="2:7">
      <c r="B309" s="81" t="s">
        <v>254</v>
      </c>
      <c r="C309" s="27">
        <v>-2432492.29</v>
      </c>
      <c r="D309" s="27"/>
      <c r="E309" s="27">
        <v>2432492.29</v>
      </c>
      <c r="F309" s="26"/>
      <c r="G309" s="60"/>
    </row>
    <row r="310" spans="2:7">
      <c r="B310" s="81" t="s">
        <v>255</v>
      </c>
      <c r="C310" s="27">
        <v>-10471712.76</v>
      </c>
      <c r="D310" s="27"/>
      <c r="E310" s="27">
        <v>10471712.76</v>
      </c>
      <c r="F310" s="26"/>
      <c r="G310" s="60"/>
    </row>
    <row r="311" spans="2:7">
      <c r="B311" s="81" t="s">
        <v>256</v>
      </c>
      <c r="C311" s="27"/>
      <c r="D311" s="27">
        <v>-10471712.76</v>
      </c>
      <c r="E311" s="27">
        <v>-10471712.76</v>
      </c>
      <c r="F311" s="26"/>
      <c r="G311" s="60"/>
    </row>
    <row r="312" spans="2:7">
      <c r="B312" s="81" t="s">
        <v>257</v>
      </c>
      <c r="C312" s="27">
        <v>-5870752.6699999999</v>
      </c>
      <c r="D312" s="27">
        <v>-5870752.6699999999</v>
      </c>
      <c r="E312" s="27"/>
      <c r="F312" s="26"/>
      <c r="G312" s="60"/>
    </row>
    <row r="313" spans="2:7">
      <c r="B313" s="81" t="s">
        <v>258</v>
      </c>
      <c r="C313" s="27">
        <v>-11400506.380000001</v>
      </c>
      <c r="D313" s="27">
        <v>-13832998.67</v>
      </c>
      <c r="E313" s="27">
        <v>-2432492.29</v>
      </c>
      <c r="F313" s="26"/>
      <c r="G313" s="60"/>
    </row>
    <row r="314" spans="2:7">
      <c r="B314" s="81" t="s">
        <v>259</v>
      </c>
      <c r="C314" s="27">
        <v>-2010375</v>
      </c>
      <c r="D314" s="27">
        <v>-2010375</v>
      </c>
      <c r="E314" s="27"/>
      <c r="F314" s="26"/>
      <c r="G314" s="60"/>
    </row>
    <row r="315" spans="2:7">
      <c r="B315" s="41"/>
      <c r="C315" s="29"/>
      <c r="D315" s="29"/>
      <c r="E315" s="29">
        <f>SUM(E307:E314)</f>
        <v>0</v>
      </c>
      <c r="F315" s="29"/>
      <c r="G315" s="61"/>
    </row>
    <row r="316" spans="2:7" ht="19.5" customHeight="1">
      <c r="C316" s="78">
        <f>SUM(C307:C315)</f>
        <v>-78811263.659999996</v>
      </c>
      <c r="D316" s="78">
        <f>SUM(D307:D315)</f>
        <v>-78811263.659999996</v>
      </c>
      <c r="E316" s="118">
        <v>-78811263.659999996</v>
      </c>
      <c r="F316" s="119"/>
      <c r="G316" s="120"/>
    </row>
    <row r="317" spans="2:7">
      <c r="B317" s="121"/>
      <c r="C317" s="121"/>
      <c r="D317" s="121"/>
      <c r="E317" s="121"/>
      <c r="F317" s="121"/>
    </row>
    <row r="318" spans="2:7" ht="27" customHeight="1">
      <c r="B318" s="104" t="s">
        <v>260</v>
      </c>
      <c r="C318" s="113" t="s">
        <v>52</v>
      </c>
      <c r="D318" s="22" t="s">
        <v>53</v>
      </c>
      <c r="E318" s="22" t="s">
        <v>250</v>
      </c>
      <c r="F318" s="116" t="s">
        <v>147</v>
      </c>
    </row>
    <row r="319" spans="2:7">
      <c r="B319" s="32" t="s">
        <v>261</v>
      </c>
      <c r="C319" s="33">
        <v>46827964.969999999</v>
      </c>
      <c r="D319" s="33">
        <v>-32731704.469999999</v>
      </c>
      <c r="E319" s="34">
        <v>-79559669.439999998</v>
      </c>
      <c r="F319" s="24"/>
    </row>
    <row r="320" spans="2:7">
      <c r="B320" s="81" t="s">
        <v>262</v>
      </c>
      <c r="C320" s="27">
        <v>85142.7</v>
      </c>
      <c r="D320" s="27">
        <v>85142.7</v>
      </c>
      <c r="E320" s="40"/>
      <c r="F320" s="26"/>
    </row>
    <row r="321" spans="2:6">
      <c r="B321" s="81" t="s">
        <v>263</v>
      </c>
      <c r="C321" s="27">
        <v>893178.98</v>
      </c>
      <c r="D321" s="27">
        <v>893178.98</v>
      </c>
      <c r="E321" s="40"/>
      <c r="F321" s="26"/>
    </row>
    <row r="322" spans="2:6">
      <c r="B322" s="81" t="s">
        <v>264</v>
      </c>
      <c r="C322" s="27">
        <v>1535401.13</v>
      </c>
      <c r="D322" s="27">
        <v>1535401.13</v>
      </c>
      <c r="E322" s="40"/>
      <c r="F322" s="26"/>
    </row>
    <row r="323" spans="2:6">
      <c r="B323" s="81" t="s">
        <v>265</v>
      </c>
      <c r="C323" s="27">
        <v>3504317.29</v>
      </c>
      <c r="D323" s="27">
        <v>3504317.29</v>
      </c>
      <c r="E323" s="40"/>
      <c r="F323" s="26"/>
    </row>
    <row r="324" spans="2:6">
      <c r="B324" s="81" t="s">
        <v>266</v>
      </c>
      <c r="C324" s="27">
        <v>2728132.82</v>
      </c>
      <c r="D324" s="27">
        <v>2728132.82</v>
      </c>
      <c r="E324" s="40"/>
      <c r="F324" s="26"/>
    </row>
    <row r="325" spans="2:6">
      <c r="B325" s="81" t="s">
        <v>267</v>
      </c>
      <c r="C325" s="27">
        <v>2510439.89</v>
      </c>
      <c r="D325" s="27">
        <v>2510439.89</v>
      </c>
      <c r="E325" s="40"/>
      <c r="F325" s="26"/>
    </row>
    <row r="326" spans="2:6">
      <c r="B326" s="81" t="s">
        <v>268</v>
      </c>
      <c r="C326" s="27">
        <v>4817052.46</v>
      </c>
      <c r="D326" s="27">
        <v>4817052.46</v>
      </c>
      <c r="E326" s="40"/>
      <c r="F326" s="26"/>
    </row>
    <row r="327" spans="2:6">
      <c r="B327" s="81" t="s">
        <v>269</v>
      </c>
      <c r="C327" s="27">
        <v>3942460.04</v>
      </c>
      <c r="D327" s="27">
        <v>3942460.04</v>
      </c>
      <c r="E327" s="40"/>
      <c r="F327" s="26"/>
    </row>
    <row r="328" spans="2:6">
      <c r="B328" s="81" t="s">
        <v>270</v>
      </c>
      <c r="C328" s="27">
        <v>-10216691.18</v>
      </c>
      <c r="D328" s="27">
        <v>-10216691.18</v>
      </c>
      <c r="E328" s="40"/>
      <c r="F328" s="26"/>
    </row>
    <row r="329" spans="2:6">
      <c r="B329" s="81" t="s">
        <v>271</v>
      </c>
      <c r="C329" s="27">
        <v>6845608.5700000003</v>
      </c>
      <c r="D329" s="27">
        <v>6975608.5700000003</v>
      </c>
      <c r="E329" s="40">
        <v>130000</v>
      </c>
      <c r="F329" s="26"/>
    </row>
    <row r="330" spans="2:6">
      <c r="B330" s="81" t="s">
        <v>272</v>
      </c>
      <c r="C330" s="27">
        <v>-3364462.75</v>
      </c>
      <c r="D330" s="27">
        <v>-2379790.79</v>
      </c>
      <c r="E330" s="40">
        <v>984671.96</v>
      </c>
      <c r="F330" s="26"/>
    </row>
    <row r="331" spans="2:6">
      <c r="B331" s="81" t="s">
        <v>273</v>
      </c>
      <c r="C331" s="27">
        <v>2830049.01</v>
      </c>
      <c r="D331" s="27">
        <v>5027616.91</v>
      </c>
      <c r="E331" s="40">
        <v>2197567.9</v>
      </c>
      <c r="F331" s="26"/>
    </row>
    <row r="332" spans="2:6">
      <c r="B332" s="81" t="s">
        <v>274</v>
      </c>
      <c r="C332" s="27"/>
      <c r="D332" s="27">
        <v>35617327.280000001</v>
      </c>
      <c r="E332" s="40">
        <v>35617327.280000001</v>
      </c>
      <c r="F332" s="26"/>
    </row>
    <row r="333" spans="2:6">
      <c r="B333" s="81" t="s">
        <v>275</v>
      </c>
      <c r="C333" s="27">
        <v>-19980435.579999998</v>
      </c>
      <c r="D333" s="27">
        <v>-2043983.28</v>
      </c>
      <c r="E333" s="40">
        <v>17936452.300000001</v>
      </c>
      <c r="F333" s="26"/>
    </row>
    <row r="334" spans="2:6">
      <c r="B334" s="81" t="s">
        <v>276</v>
      </c>
      <c r="C334" s="27">
        <v>-1247144.69</v>
      </c>
      <c r="D334" s="27">
        <v>-1247144.69</v>
      </c>
      <c r="E334" s="40"/>
      <c r="F334" s="26"/>
    </row>
    <row r="335" spans="2:6">
      <c r="B335" s="81" t="s">
        <v>277</v>
      </c>
      <c r="C335" s="27">
        <v>-13119486.439999999</v>
      </c>
      <c r="D335" s="27">
        <v>-13119486.439999999</v>
      </c>
      <c r="E335" s="40"/>
      <c r="F335" s="26"/>
    </row>
    <row r="336" spans="2:6">
      <c r="B336" s="81" t="s">
        <v>278</v>
      </c>
      <c r="C336" s="27">
        <v>-1216952.72</v>
      </c>
      <c r="D336" s="27">
        <v>-1216952.72</v>
      </c>
      <c r="E336" s="40"/>
      <c r="F336" s="26"/>
    </row>
    <row r="337" spans="2:6">
      <c r="B337" s="81" t="s">
        <v>279</v>
      </c>
      <c r="C337" s="27">
        <v>-2020059.61</v>
      </c>
      <c r="D337" s="27">
        <v>-2020059.61</v>
      </c>
      <c r="E337" s="40"/>
      <c r="F337" s="26"/>
    </row>
    <row r="338" spans="2:6">
      <c r="B338" s="81" t="s">
        <v>280</v>
      </c>
      <c r="C338" s="27"/>
      <c r="D338" s="27">
        <v>-3282239.86</v>
      </c>
      <c r="E338" s="40"/>
      <c r="F338" s="26"/>
    </row>
    <row r="339" spans="2:6">
      <c r="B339" s="81" t="s">
        <v>281</v>
      </c>
      <c r="C339" s="27"/>
      <c r="D339" s="27">
        <v>-21975352.300000001</v>
      </c>
      <c r="E339" s="40">
        <v>-3282239.86</v>
      </c>
      <c r="F339" s="26"/>
    </row>
    <row r="340" spans="2:6">
      <c r="B340" s="81" t="s">
        <v>282</v>
      </c>
      <c r="C340" s="27">
        <v>-10264.049999999999</v>
      </c>
      <c r="D340" s="27">
        <v>-6353276.1200000001</v>
      </c>
      <c r="E340" s="40">
        <v>-21975352.300000001</v>
      </c>
      <c r="F340" s="26"/>
    </row>
    <row r="341" spans="2:6">
      <c r="B341" s="28"/>
      <c r="C341" s="42"/>
      <c r="D341" s="42"/>
      <c r="E341" s="29">
        <v>-6343012.0700000003</v>
      </c>
      <c r="F341" s="29">
        <f t="shared" ref="F341" si="3">+C341-D341</f>
        <v>0</v>
      </c>
    </row>
    <row r="342" spans="2:6" ht="20.25" customHeight="1">
      <c r="C342" s="78">
        <f>SUM(C320:C341)</f>
        <v>-21483714.129999999</v>
      </c>
      <c r="D342" s="78">
        <f>SUM(D320:D341)</f>
        <v>3781701.0800000066</v>
      </c>
      <c r="E342" s="78">
        <f>+C342-D342</f>
        <v>-25265415.210000005</v>
      </c>
      <c r="F342" s="122"/>
    </row>
    <row r="344" spans="2:6">
      <c r="B344" s="15" t="s">
        <v>283</v>
      </c>
    </row>
    <row r="346" spans="2:6" ht="30.75" customHeight="1">
      <c r="B346" s="104" t="s">
        <v>284</v>
      </c>
      <c r="C346" s="113" t="s">
        <v>52</v>
      </c>
      <c r="D346" s="22" t="s">
        <v>53</v>
      </c>
      <c r="E346" s="22" t="s">
        <v>54</v>
      </c>
    </row>
    <row r="347" spans="2:6">
      <c r="B347" s="123" t="s">
        <v>285</v>
      </c>
      <c r="C347" s="24"/>
      <c r="D347" s="24"/>
      <c r="E347" s="24"/>
    </row>
    <row r="348" spans="2:6">
      <c r="B348" s="81" t="s">
        <v>286</v>
      </c>
      <c r="C348" s="27">
        <v>8725.39</v>
      </c>
      <c r="D348" s="27"/>
      <c r="E348" s="27">
        <v>-8725.39</v>
      </c>
    </row>
    <row r="349" spans="2:6">
      <c r="B349" s="81" t="s">
        <v>287</v>
      </c>
      <c r="C349" s="27">
        <v>2027126.36</v>
      </c>
      <c r="D349" s="27">
        <v>2251419.11</v>
      </c>
      <c r="E349" s="27">
        <v>224292.75</v>
      </c>
    </row>
    <row r="350" spans="2:6">
      <c r="B350" s="81" t="s">
        <v>288</v>
      </c>
      <c r="C350" s="27">
        <v>1074565.78</v>
      </c>
      <c r="D350" s="27">
        <v>1699728.71</v>
      </c>
      <c r="E350" s="27">
        <v>625162.93000000005</v>
      </c>
    </row>
    <row r="351" spans="2:6">
      <c r="B351" s="81" t="s">
        <v>289</v>
      </c>
      <c r="C351" s="27">
        <v>3133801.91</v>
      </c>
      <c r="D351" s="27">
        <v>4309977.6399999997</v>
      </c>
      <c r="E351" s="27">
        <v>1176175.73</v>
      </c>
    </row>
    <row r="352" spans="2:6">
      <c r="B352" s="81" t="s">
        <v>290</v>
      </c>
      <c r="C352" s="27">
        <v>2122023.73</v>
      </c>
      <c r="D352" s="27">
        <v>159026.89000000001</v>
      </c>
      <c r="E352" s="27">
        <v>-1962996.84</v>
      </c>
    </row>
    <row r="353" spans="2:5">
      <c r="B353" s="81" t="s">
        <v>291</v>
      </c>
      <c r="C353" s="27">
        <v>20764457.93</v>
      </c>
      <c r="D353" s="27">
        <v>16413949.02</v>
      </c>
      <c r="E353" s="27">
        <v>-4350508.91</v>
      </c>
    </row>
    <row r="354" spans="2:5">
      <c r="B354" s="72" t="s">
        <v>292</v>
      </c>
      <c r="C354" s="27">
        <v>2286779.27</v>
      </c>
      <c r="D354" s="27">
        <v>4076561.31</v>
      </c>
      <c r="E354" s="27">
        <v>1789782.04</v>
      </c>
    </row>
    <row r="355" spans="2:5">
      <c r="B355" s="72" t="s">
        <v>293</v>
      </c>
      <c r="C355" s="27">
        <v>3314082.33</v>
      </c>
      <c r="D355" s="27">
        <v>3314082.33</v>
      </c>
      <c r="E355" s="27"/>
    </row>
    <row r="356" spans="2:5">
      <c r="B356" s="72" t="s">
        <v>294</v>
      </c>
      <c r="C356" s="27">
        <v>1410625.26</v>
      </c>
      <c r="D356" s="27">
        <v>787265.96</v>
      </c>
      <c r="E356" s="27">
        <v>-623359.30000000005</v>
      </c>
    </row>
    <row r="357" spans="2:5">
      <c r="B357" s="72" t="s">
        <v>295</v>
      </c>
      <c r="C357" s="27">
        <v>1819630.5</v>
      </c>
      <c r="D357" s="27">
        <v>1853918.49</v>
      </c>
      <c r="E357" s="27">
        <v>34287.99</v>
      </c>
    </row>
    <row r="358" spans="2:5">
      <c r="B358" s="72" t="s">
        <v>296</v>
      </c>
      <c r="C358" s="27">
        <v>7632.56</v>
      </c>
      <c r="D358" s="27">
        <v>8124787.2400000002</v>
      </c>
      <c r="E358" s="27">
        <v>8117154.6799999997</v>
      </c>
    </row>
    <row r="359" spans="2:5">
      <c r="B359" s="72" t="s">
        <v>297</v>
      </c>
      <c r="C359" s="27">
        <v>14804812.9</v>
      </c>
      <c r="D359" s="27">
        <v>14160415.42</v>
      </c>
      <c r="E359" s="27">
        <v>-644397.48</v>
      </c>
    </row>
    <row r="360" spans="2:5">
      <c r="B360" s="72" t="s">
        <v>298</v>
      </c>
      <c r="C360" s="27">
        <v>408433.85</v>
      </c>
      <c r="D360" s="27">
        <v>576600.23</v>
      </c>
      <c r="E360" s="27">
        <v>168166.38</v>
      </c>
    </row>
    <row r="361" spans="2:5">
      <c r="B361" s="72" t="s">
        <v>299</v>
      </c>
      <c r="C361" s="27">
        <v>5428560.04</v>
      </c>
      <c r="D361" s="27"/>
      <c r="E361" s="27">
        <v>-5428560.04</v>
      </c>
    </row>
    <row r="362" spans="2:5">
      <c r="B362" s="72" t="s">
        <v>300</v>
      </c>
      <c r="C362" s="27">
        <v>10395046.369999999</v>
      </c>
      <c r="D362" s="27"/>
      <c r="E362" s="27">
        <v>-10395046.369999999</v>
      </c>
    </row>
    <row r="363" spans="2:5">
      <c r="B363" s="72" t="s">
        <v>301</v>
      </c>
      <c r="C363" s="27"/>
      <c r="D363" s="27">
        <v>8924783.7400000002</v>
      </c>
      <c r="E363" s="27">
        <v>8924783.7400000002</v>
      </c>
    </row>
    <row r="364" spans="2:5">
      <c r="B364" s="72" t="s">
        <v>302</v>
      </c>
      <c r="C364" s="27"/>
      <c r="D364" s="27">
        <v>19044350.02</v>
      </c>
      <c r="E364" s="27">
        <v>19044350.02</v>
      </c>
    </row>
    <row r="365" spans="2:5">
      <c r="B365" s="72" t="s">
        <v>303</v>
      </c>
      <c r="C365" s="27">
        <v>3224289.73</v>
      </c>
      <c r="D365" s="27">
        <v>4985623.01</v>
      </c>
      <c r="E365" s="27">
        <v>1761333.28</v>
      </c>
    </row>
    <row r="366" spans="2:5">
      <c r="B366" s="28"/>
      <c r="C366" s="29"/>
      <c r="D366" s="29"/>
      <c r="E366" s="29"/>
    </row>
    <row r="367" spans="2:5" ht="21.75" customHeight="1">
      <c r="C367" s="78">
        <f>SUM(C347:C366)</f>
        <v>72230593.910000011</v>
      </c>
      <c r="D367" s="78">
        <f>SUM(D349:D365)</f>
        <v>90682489.120000005</v>
      </c>
      <c r="E367" s="78">
        <f>SUM(E348:E366)</f>
        <v>18451895.210000001</v>
      </c>
    </row>
    <row r="368" spans="2:5" ht="21.75" customHeight="1">
      <c r="C368" s="111"/>
      <c r="D368" s="111"/>
      <c r="E368" s="111"/>
    </row>
    <row r="369" spans="2:7" ht="21.75" customHeight="1">
      <c r="C369" s="111"/>
      <c r="D369" s="111"/>
      <c r="E369" s="111"/>
    </row>
    <row r="371" spans="2:7" ht="24" customHeight="1">
      <c r="B371" s="84" t="s">
        <v>304</v>
      </c>
      <c r="C371" s="113" t="s">
        <v>54</v>
      </c>
      <c r="D371" s="22" t="s">
        <v>305</v>
      </c>
      <c r="E371" s="12"/>
    </row>
    <row r="372" spans="2:7">
      <c r="B372" s="23" t="s">
        <v>306</v>
      </c>
      <c r="C372" s="117"/>
      <c r="D372" s="24"/>
      <c r="E372" s="124"/>
    </row>
    <row r="373" spans="2:7">
      <c r="B373" s="25" t="s">
        <v>39</v>
      </c>
      <c r="C373" s="60"/>
      <c r="D373" s="26"/>
      <c r="E373" s="124"/>
    </row>
    <row r="374" spans="2:7">
      <c r="B374" s="25" t="s">
        <v>307</v>
      </c>
      <c r="C374" s="60"/>
      <c r="D374" s="26"/>
      <c r="E374" s="124"/>
    </row>
    <row r="375" spans="2:7">
      <c r="B375" s="25" t="s">
        <v>39</v>
      </c>
      <c r="C375" s="60"/>
      <c r="D375" s="26"/>
      <c r="E375" s="124"/>
    </row>
    <row r="376" spans="2:7">
      <c r="B376" s="25" t="s">
        <v>57</v>
      </c>
      <c r="C376" s="60"/>
      <c r="D376" s="26"/>
      <c r="E376" s="124"/>
    </row>
    <row r="377" spans="2:7">
      <c r="B377" s="25" t="s">
        <v>308</v>
      </c>
      <c r="C377" s="48">
        <v>-171177.11</v>
      </c>
      <c r="D377" s="26"/>
      <c r="E377" s="124"/>
    </row>
    <row r="378" spans="2:7">
      <c r="B378" s="72" t="s">
        <v>309</v>
      </c>
      <c r="C378" s="48">
        <v>298345.05</v>
      </c>
      <c r="D378" s="26"/>
      <c r="E378" s="124"/>
    </row>
    <row r="379" spans="2:7">
      <c r="B379" s="25" t="s">
        <v>78</v>
      </c>
      <c r="C379" s="60"/>
      <c r="D379" s="26"/>
      <c r="E379" s="124"/>
      <c r="F379" s="12"/>
      <c r="G379" s="12"/>
    </row>
    <row r="380" spans="2:7">
      <c r="B380" s="25" t="s">
        <v>39</v>
      </c>
      <c r="C380" s="60"/>
      <c r="D380" s="26"/>
      <c r="E380" s="124"/>
      <c r="F380" s="12"/>
      <c r="G380" s="12"/>
    </row>
    <row r="381" spans="2:7">
      <c r="B381" s="89"/>
      <c r="C381" s="61">
        <f>SUM(C379:C380)</f>
        <v>0</v>
      </c>
      <c r="D381" s="29"/>
      <c r="E381" s="124"/>
      <c r="F381" s="12"/>
      <c r="G381" s="12"/>
    </row>
    <row r="382" spans="2:7" ht="18" customHeight="1">
      <c r="C382" s="78">
        <f>SUM(C372:C381)</f>
        <v>127167.94</v>
      </c>
      <c r="D382" s="22"/>
      <c r="E382" s="12"/>
      <c r="F382" s="12"/>
      <c r="G382" s="12"/>
    </row>
    <row r="383" spans="2:7">
      <c r="F383" s="12"/>
      <c r="G383" s="12"/>
    </row>
    <row r="384" spans="2:7" ht="15">
      <c r="B384" t="s">
        <v>310</v>
      </c>
      <c r="F384" s="12"/>
      <c r="G384" s="12"/>
    </row>
    <row r="385" spans="2:7">
      <c r="B385" s="2" t="s">
        <v>39</v>
      </c>
      <c r="F385" s="12"/>
      <c r="G385" s="12"/>
    </row>
    <row r="386" spans="2:7">
      <c r="B386" s="15" t="s">
        <v>311</v>
      </c>
      <c r="F386" s="12"/>
      <c r="G386" s="12"/>
    </row>
    <row r="387" spans="2:7" ht="12" customHeight="1">
      <c r="B387" s="15" t="s">
        <v>312</v>
      </c>
      <c r="F387" s="12"/>
      <c r="G387" s="12"/>
    </row>
    <row r="388" spans="2:7">
      <c r="B388" s="176"/>
      <c r="C388" s="176"/>
      <c r="D388" s="176"/>
      <c r="E388" s="176"/>
      <c r="F388" s="12"/>
      <c r="G388" s="12"/>
    </row>
    <row r="389" spans="2:7">
      <c r="B389" s="125"/>
      <c r="C389" s="125"/>
      <c r="D389" s="125"/>
      <c r="E389" s="125"/>
      <c r="F389" s="12"/>
      <c r="G389" s="12"/>
    </row>
    <row r="390" spans="2:7">
      <c r="B390" s="158" t="s">
        <v>313</v>
      </c>
      <c r="C390" s="159"/>
      <c r="D390" s="159"/>
      <c r="E390" s="160"/>
      <c r="F390" s="12"/>
      <c r="G390" s="12"/>
    </row>
    <row r="391" spans="2:7">
      <c r="B391" s="161" t="s">
        <v>314</v>
      </c>
      <c r="C391" s="162"/>
      <c r="D391" s="162"/>
      <c r="E391" s="163"/>
      <c r="F391" s="12"/>
      <c r="G391" s="126"/>
    </row>
    <row r="392" spans="2:7">
      <c r="B392" s="164" t="s">
        <v>315</v>
      </c>
      <c r="C392" s="165"/>
      <c r="D392" s="165"/>
      <c r="E392" s="166"/>
      <c r="F392" s="12"/>
      <c r="G392" s="126"/>
    </row>
    <row r="393" spans="2:7">
      <c r="B393" s="167" t="s">
        <v>316</v>
      </c>
      <c r="C393" s="168"/>
      <c r="E393" s="127">
        <v>148960872.83000001</v>
      </c>
      <c r="F393" s="12"/>
      <c r="G393" s="126"/>
    </row>
    <row r="394" spans="2:7">
      <c r="B394" s="154"/>
      <c r="C394" s="154"/>
      <c r="D394" s="12"/>
      <c r="F394" s="12"/>
      <c r="G394" s="126"/>
    </row>
    <row r="395" spans="2:7">
      <c r="B395" s="169" t="s">
        <v>317</v>
      </c>
      <c r="C395" s="169"/>
      <c r="D395" s="128"/>
      <c r="E395" s="129">
        <f>SUM(D395:D400)</f>
        <v>0</v>
      </c>
      <c r="F395" s="12"/>
      <c r="G395" s="12"/>
    </row>
    <row r="396" spans="2:7">
      <c r="B396" s="151" t="s">
        <v>318</v>
      </c>
      <c r="C396" s="151"/>
      <c r="D396" s="130"/>
      <c r="E396" s="131"/>
      <c r="F396" s="12"/>
      <c r="G396" s="12"/>
    </row>
    <row r="397" spans="2:7">
      <c r="B397" s="151" t="s">
        <v>319</v>
      </c>
      <c r="C397" s="151"/>
      <c r="D397" s="130"/>
      <c r="E397" s="131"/>
      <c r="F397" s="12"/>
      <c r="G397" s="12"/>
    </row>
    <row r="398" spans="2:7">
      <c r="B398" s="151" t="s">
        <v>320</v>
      </c>
      <c r="C398" s="151"/>
      <c r="D398" s="130"/>
      <c r="E398" s="131"/>
      <c r="F398" s="12"/>
      <c r="G398" s="12"/>
    </row>
    <row r="399" spans="2:7">
      <c r="B399" s="151" t="s">
        <v>321</v>
      </c>
      <c r="C399" s="151"/>
      <c r="D399" s="132"/>
      <c r="E399" s="131"/>
      <c r="F399" s="12"/>
      <c r="G399" s="12"/>
    </row>
    <row r="400" spans="2:7">
      <c r="B400" s="172" t="s">
        <v>322</v>
      </c>
      <c r="C400" s="173"/>
      <c r="D400" s="132"/>
      <c r="E400" s="131"/>
      <c r="F400" s="12"/>
      <c r="G400" s="12"/>
    </row>
    <row r="401" spans="2:7">
      <c r="B401" s="154"/>
      <c r="C401" s="154"/>
      <c r="D401" s="12"/>
      <c r="F401" s="12"/>
      <c r="G401" s="12"/>
    </row>
    <row r="402" spans="2:7">
      <c r="B402" s="169" t="s">
        <v>323</v>
      </c>
      <c r="C402" s="169"/>
      <c r="D402" s="128"/>
      <c r="E402" s="133">
        <f>SUM(D402:D406)</f>
        <v>0</v>
      </c>
      <c r="F402" s="12"/>
      <c r="G402" s="12"/>
    </row>
    <row r="403" spans="2:7">
      <c r="B403" s="151" t="s">
        <v>324</v>
      </c>
      <c r="C403" s="151"/>
      <c r="D403" s="130"/>
      <c r="E403" s="131"/>
      <c r="F403" s="12"/>
      <c r="G403" s="12"/>
    </row>
    <row r="404" spans="2:7">
      <c r="B404" s="151" t="s">
        <v>325</v>
      </c>
      <c r="C404" s="151"/>
      <c r="D404" s="130"/>
      <c r="E404" s="131"/>
      <c r="F404" s="12"/>
      <c r="G404" s="12"/>
    </row>
    <row r="405" spans="2:7">
      <c r="B405" s="151" t="s">
        <v>326</v>
      </c>
      <c r="C405" s="151"/>
      <c r="D405" s="130"/>
      <c r="E405" s="131"/>
      <c r="F405" s="12"/>
      <c r="G405" s="12"/>
    </row>
    <row r="406" spans="2:7">
      <c r="B406" s="170" t="s">
        <v>327</v>
      </c>
      <c r="C406" s="171"/>
      <c r="D406" s="130"/>
      <c r="E406" s="134"/>
      <c r="F406" s="12"/>
      <c r="G406" s="12"/>
    </row>
    <row r="407" spans="2:7">
      <c r="B407" s="154"/>
      <c r="C407" s="154"/>
      <c r="F407" s="12"/>
      <c r="G407" s="12"/>
    </row>
    <row r="408" spans="2:7">
      <c r="B408" s="157" t="s">
        <v>328</v>
      </c>
      <c r="C408" s="157"/>
      <c r="E408" s="135">
        <f>+E393+E395-E402</f>
        <v>148960872.83000001</v>
      </c>
      <c r="F408" s="12"/>
      <c r="G408" s="126"/>
    </row>
    <row r="409" spans="2:7">
      <c r="B409" s="125"/>
      <c r="C409" s="125"/>
      <c r="D409" s="125"/>
      <c r="E409" s="125"/>
      <c r="F409" s="12"/>
      <c r="G409" s="12"/>
    </row>
    <row r="410" spans="2:7">
      <c r="B410" s="125"/>
      <c r="C410" s="125"/>
      <c r="D410" s="125"/>
      <c r="E410" s="125"/>
      <c r="F410" s="12"/>
      <c r="G410" s="12"/>
    </row>
    <row r="411" spans="2:7">
      <c r="B411" s="158" t="s">
        <v>329</v>
      </c>
      <c r="C411" s="159"/>
      <c r="D411" s="159"/>
      <c r="E411" s="160"/>
      <c r="F411" s="12"/>
      <c r="G411" s="12"/>
    </row>
    <row r="412" spans="2:7">
      <c r="B412" s="161" t="s">
        <v>314</v>
      </c>
      <c r="C412" s="162"/>
      <c r="D412" s="162"/>
      <c r="E412" s="163"/>
      <c r="F412" s="12"/>
      <c r="G412" s="12"/>
    </row>
    <row r="413" spans="2:7">
      <c r="B413" s="164" t="s">
        <v>315</v>
      </c>
      <c r="C413" s="165"/>
      <c r="D413" s="165"/>
      <c r="E413" s="166"/>
      <c r="F413" s="12"/>
      <c r="G413" s="12"/>
    </row>
    <row r="414" spans="2:7">
      <c r="B414" s="167" t="s">
        <v>330</v>
      </c>
      <c r="C414" s="168"/>
      <c r="E414" s="136">
        <v>130632933.08</v>
      </c>
      <c r="F414" s="12"/>
      <c r="G414" s="12"/>
    </row>
    <row r="415" spans="2:7">
      <c r="B415" s="154"/>
      <c r="C415" s="154"/>
      <c r="F415" s="12"/>
      <c r="G415" s="12"/>
    </row>
    <row r="416" spans="2:7">
      <c r="B416" s="156" t="s">
        <v>331</v>
      </c>
      <c r="C416" s="156"/>
      <c r="D416" s="128"/>
      <c r="E416" s="137">
        <f>SUM(D416:D440)</f>
        <v>14405625.719999999</v>
      </c>
      <c r="F416" s="12"/>
      <c r="G416" s="12"/>
    </row>
    <row r="417" spans="2:8">
      <c r="B417" s="151" t="s">
        <v>332</v>
      </c>
      <c r="C417" s="151"/>
      <c r="D417" s="138">
        <v>3049899.44</v>
      </c>
      <c r="E417" s="139"/>
      <c r="F417" s="12"/>
      <c r="G417" s="12"/>
    </row>
    <row r="418" spans="2:8">
      <c r="B418" s="151" t="s">
        <v>333</v>
      </c>
      <c r="C418" s="151"/>
      <c r="D418" s="140">
        <v>125978.28</v>
      </c>
      <c r="E418" s="139"/>
      <c r="F418" s="12"/>
      <c r="G418" s="12"/>
    </row>
    <row r="419" spans="2:8">
      <c r="B419" s="151" t="s">
        <v>334</v>
      </c>
      <c r="C419" s="151"/>
      <c r="D419" s="141"/>
      <c r="E419" s="139"/>
      <c r="F419" s="12"/>
      <c r="G419" s="12"/>
    </row>
    <row r="420" spans="2:8">
      <c r="B420" s="151" t="s">
        <v>335</v>
      </c>
      <c r="C420" s="151"/>
      <c r="D420" s="142"/>
      <c r="E420" s="139"/>
      <c r="F420" s="12"/>
      <c r="G420" s="12"/>
    </row>
    <row r="421" spans="2:8">
      <c r="B421" s="151" t="s">
        <v>336</v>
      </c>
      <c r="C421" s="151"/>
      <c r="D421" s="141"/>
      <c r="E421" s="139"/>
      <c r="F421" s="12"/>
      <c r="G421" s="126"/>
    </row>
    <row r="422" spans="2:8">
      <c r="B422" s="151" t="s">
        <v>337</v>
      </c>
      <c r="C422" s="151"/>
      <c r="D422" s="142">
        <v>1302928</v>
      </c>
      <c r="E422" s="139"/>
      <c r="F422" s="12"/>
      <c r="G422" s="12"/>
    </row>
    <row r="423" spans="2:8">
      <c r="B423" s="151" t="s">
        <v>338</v>
      </c>
      <c r="C423" s="151"/>
      <c r="D423" s="141">
        <v>0</v>
      </c>
      <c r="E423" s="139"/>
      <c r="F423" s="12"/>
      <c r="G423" s="126"/>
    </row>
    <row r="424" spans="2:8">
      <c r="B424" s="151" t="s">
        <v>339</v>
      </c>
      <c r="C424" s="151"/>
      <c r="D424" s="141">
        <v>0</v>
      </c>
      <c r="E424" s="139"/>
      <c r="F424" s="12"/>
      <c r="G424" s="12"/>
    </row>
    <row r="425" spans="2:8">
      <c r="B425" s="151" t="s">
        <v>340</v>
      </c>
      <c r="C425" s="151"/>
      <c r="D425" s="141">
        <v>0</v>
      </c>
      <c r="E425" s="139"/>
      <c r="F425" s="12"/>
      <c r="G425" s="126"/>
    </row>
    <row r="426" spans="2:8">
      <c r="B426" s="151" t="s">
        <v>341</v>
      </c>
      <c r="C426" s="151"/>
      <c r="D426" s="141">
        <v>0</v>
      </c>
      <c r="E426" s="139"/>
      <c r="F426" s="12"/>
      <c r="G426" s="126"/>
    </row>
    <row r="427" spans="2:8">
      <c r="B427" s="151" t="s">
        <v>342</v>
      </c>
      <c r="C427" s="151"/>
      <c r="D427" s="141">
        <v>0</v>
      </c>
      <c r="E427" s="139"/>
      <c r="F427" s="12"/>
      <c r="G427" s="126"/>
      <c r="H427" s="143"/>
    </row>
    <row r="428" spans="2:8">
      <c r="B428" s="151" t="s">
        <v>343</v>
      </c>
      <c r="C428" s="151"/>
      <c r="D428" s="141">
        <v>0</v>
      </c>
      <c r="E428" s="139"/>
      <c r="F428" s="12"/>
      <c r="G428" s="126"/>
      <c r="H428" s="143"/>
    </row>
    <row r="429" spans="2:8">
      <c r="B429" s="151" t="s">
        <v>344</v>
      </c>
      <c r="C429" s="151"/>
      <c r="D429" s="141">
        <v>0</v>
      </c>
      <c r="E429" s="139"/>
      <c r="F429" s="12"/>
      <c r="G429" s="144"/>
    </row>
    <row r="430" spans="2:8">
      <c r="B430" s="151" t="s">
        <v>345</v>
      </c>
      <c r="C430" s="151"/>
      <c r="D430" s="141">
        <v>0</v>
      </c>
      <c r="E430" s="139"/>
      <c r="F430" s="12"/>
      <c r="G430" s="12"/>
    </row>
    <row r="431" spans="2:8">
      <c r="B431" s="151" t="s">
        <v>346</v>
      </c>
      <c r="C431" s="151"/>
      <c r="D431" s="141">
        <v>0</v>
      </c>
      <c r="E431" s="139"/>
      <c r="F431" s="12"/>
      <c r="G431" s="12"/>
    </row>
    <row r="432" spans="2:8" ht="12.75" customHeight="1">
      <c r="B432" s="151" t="s">
        <v>347</v>
      </c>
      <c r="C432" s="151"/>
      <c r="D432" s="141">
        <v>0</v>
      </c>
      <c r="E432" s="139"/>
      <c r="F432" s="12"/>
      <c r="G432" s="12"/>
    </row>
    <row r="433" spans="2:7">
      <c r="B433" s="152" t="s">
        <v>348</v>
      </c>
      <c r="C433" s="153"/>
      <c r="D433" s="138">
        <f>7636526.01+2288432.99</f>
        <v>9924959</v>
      </c>
      <c r="E433" s="139"/>
      <c r="F433" s="12"/>
      <c r="G433" s="12"/>
    </row>
    <row r="434" spans="2:7">
      <c r="B434" s="154"/>
      <c r="C434" s="154"/>
      <c r="F434" s="12"/>
      <c r="G434" s="12"/>
    </row>
    <row r="435" spans="2:7">
      <c r="B435" s="156" t="s">
        <v>349</v>
      </c>
      <c r="C435" s="156"/>
      <c r="D435" s="128"/>
      <c r="E435" s="137">
        <f>SUM(D435:D442)</f>
        <v>1861</v>
      </c>
      <c r="F435" s="12"/>
      <c r="G435" s="12"/>
    </row>
    <row r="436" spans="2:7">
      <c r="B436" s="151" t="s">
        <v>350</v>
      </c>
      <c r="C436" s="151"/>
      <c r="D436" s="138">
        <v>1861</v>
      </c>
      <c r="E436" s="139"/>
      <c r="F436" s="12"/>
      <c r="G436" s="12"/>
    </row>
    <row r="437" spans="2:7">
      <c r="B437" s="151" t="s">
        <v>351</v>
      </c>
      <c r="C437" s="151"/>
      <c r="D437" s="141">
        <v>0</v>
      </c>
      <c r="E437" s="139"/>
      <c r="F437" s="12"/>
      <c r="G437" s="12"/>
    </row>
    <row r="438" spans="2:7">
      <c r="B438" s="151" t="s">
        <v>352</v>
      </c>
      <c r="C438" s="151"/>
      <c r="D438" s="141">
        <v>0</v>
      </c>
      <c r="E438" s="139"/>
      <c r="F438" s="12"/>
      <c r="G438" s="12"/>
    </row>
    <row r="439" spans="2:7">
      <c r="B439" s="151" t="s">
        <v>353</v>
      </c>
      <c r="C439" s="151"/>
      <c r="D439" s="141">
        <v>0</v>
      </c>
      <c r="E439" s="139"/>
      <c r="F439" s="12"/>
      <c r="G439" s="12"/>
    </row>
    <row r="440" spans="2:7">
      <c r="B440" s="151" t="s">
        <v>354</v>
      </c>
      <c r="C440" s="151"/>
      <c r="D440" s="141">
        <v>0</v>
      </c>
      <c r="E440" s="139"/>
      <c r="F440" s="12"/>
      <c r="G440" s="12"/>
    </row>
    <row r="441" spans="2:7">
      <c r="B441" s="151" t="s">
        <v>355</v>
      </c>
      <c r="C441" s="151"/>
      <c r="E441" s="139"/>
      <c r="F441" s="12"/>
      <c r="G441" s="12"/>
    </row>
    <row r="442" spans="2:7">
      <c r="B442" s="152" t="s">
        <v>356</v>
      </c>
      <c r="C442" s="153"/>
      <c r="D442" s="140"/>
      <c r="E442" s="139"/>
      <c r="F442" s="12"/>
      <c r="G442" s="12"/>
    </row>
    <row r="443" spans="2:7">
      <c r="B443" s="154"/>
      <c r="C443" s="154"/>
      <c r="F443" s="12"/>
      <c r="G443" s="12"/>
    </row>
    <row r="444" spans="2:7">
      <c r="B444" s="145" t="s">
        <v>357</v>
      </c>
      <c r="E444" s="135">
        <f>+E414-E416+E435</f>
        <v>116229168.36</v>
      </c>
      <c r="F444" s="126"/>
      <c r="G444" s="126"/>
    </row>
    <row r="445" spans="2:7">
      <c r="F445" s="146"/>
      <c r="G445" s="12"/>
    </row>
    <row r="446" spans="2:7">
      <c r="B446" s="155" t="s">
        <v>358</v>
      </c>
      <c r="C446" s="155"/>
      <c r="D446" s="155"/>
      <c r="E446" s="155"/>
      <c r="F446" s="155"/>
      <c r="G446" s="12"/>
    </row>
    <row r="447" spans="2:7">
      <c r="B447" s="147"/>
      <c r="C447" s="147"/>
      <c r="D447" s="147"/>
      <c r="E447" s="147"/>
      <c r="F447" s="147"/>
      <c r="G447" s="12"/>
    </row>
    <row r="448" spans="2:7" ht="21" customHeight="1">
      <c r="B448" s="84" t="s">
        <v>359</v>
      </c>
      <c r="C448" s="85" t="s">
        <v>52</v>
      </c>
      <c r="D448" s="31" t="s">
        <v>53</v>
      </c>
      <c r="E448" s="31" t="s">
        <v>54</v>
      </c>
      <c r="F448" s="12"/>
      <c r="G448" s="12"/>
    </row>
    <row r="449" spans="2:7">
      <c r="B449" s="23" t="s">
        <v>360</v>
      </c>
      <c r="C449" s="148">
        <v>0</v>
      </c>
      <c r="D449" s="117"/>
      <c r="E449" s="117"/>
      <c r="F449" s="12"/>
      <c r="G449" s="12"/>
    </row>
    <row r="450" spans="2:7">
      <c r="B450" s="28"/>
      <c r="C450" s="149">
        <v>0</v>
      </c>
      <c r="D450" s="150">
        <v>0</v>
      </c>
      <c r="E450" s="150">
        <v>0</v>
      </c>
      <c r="F450" s="12"/>
      <c r="G450" s="12"/>
    </row>
    <row r="451" spans="2:7" ht="15" customHeight="1">
      <c r="C451" s="22">
        <f>SUM(C450:C450)</f>
        <v>0</v>
      </c>
      <c r="D451" s="22">
        <f>SUM(D450:D450)</f>
        <v>0</v>
      </c>
      <c r="E451" s="22">
        <f>SUM(E450:E450)</f>
        <v>0</v>
      </c>
      <c r="F451" s="12"/>
      <c r="G451" s="12"/>
    </row>
    <row r="452" spans="2:7">
      <c r="F452" s="12"/>
      <c r="G452" s="12"/>
    </row>
    <row r="453" spans="2:7" ht="12.75" customHeight="1"/>
    <row r="456" spans="2:7" ht="12.75" customHeight="1"/>
  </sheetData>
  <mergeCells count="65">
    <mergeCell ref="D189:E189"/>
    <mergeCell ref="D195:E195"/>
    <mergeCell ref="D201:E201"/>
    <mergeCell ref="D222:E222"/>
    <mergeCell ref="D227:E227"/>
    <mergeCell ref="B388:E388"/>
    <mergeCell ref="A2:G2"/>
    <mergeCell ref="A3:G3"/>
    <mergeCell ref="A4:G4"/>
    <mergeCell ref="A9:G9"/>
    <mergeCell ref="D66:E66"/>
    <mergeCell ref="D183:E183"/>
    <mergeCell ref="B396:C396"/>
    <mergeCell ref="B397:C397"/>
    <mergeCell ref="B398:C398"/>
    <mergeCell ref="B399:C399"/>
    <mergeCell ref="B400:C400"/>
    <mergeCell ref="B401:C401"/>
    <mergeCell ref="B390:E390"/>
    <mergeCell ref="B391:E391"/>
    <mergeCell ref="B392:E392"/>
    <mergeCell ref="B393:C393"/>
    <mergeCell ref="B394:C394"/>
    <mergeCell ref="B395:C395"/>
    <mergeCell ref="B408:C408"/>
    <mergeCell ref="B411:E411"/>
    <mergeCell ref="B412:E412"/>
    <mergeCell ref="B413:E413"/>
    <mergeCell ref="B414:C414"/>
    <mergeCell ref="B415:C415"/>
    <mergeCell ref="B402:C402"/>
    <mergeCell ref="B403:C403"/>
    <mergeCell ref="B404:C404"/>
    <mergeCell ref="B405:C405"/>
    <mergeCell ref="B406:C406"/>
    <mergeCell ref="B407:C407"/>
    <mergeCell ref="B422:C422"/>
    <mergeCell ref="B423:C423"/>
    <mergeCell ref="B424:C424"/>
    <mergeCell ref="B425:C425"/>
    <mergeCell ref="B426:C426"/>
    <mergeCell ref="B427:C427"/>
    <mergeCell ref="B416:C416"/>
    <mergeCell ref="B417:C417"/>
    <mergeCell ref="B418:C418"/>
    <mergeCell ref="B419:C419"/>
    <mergeCell ref="B420:C420"/>
    <mergeCell ref="B421:C421"/>
    <mergeCell ref="B434:C434"/>
    <mergeCell ref="B435:C435"/>
    <mergeCell ref="B436:C436"/>
    <mergeCell ref="B437:C437"/>
    <mergeCell ref="B438:C438"/>
    <mergeCell ref="B439:C439"/>
    <mergeCell ref="B428:C428"/>
    <mergeCell ref="B429:C429"/>
    <mergeCell ref="B430:C430"/>
    <mergeCell ref="B431:C431"/>
    <mergeCell ref="B432:C432"/>
    <mergeCell ref="B433:C433"/>
    <mergeCell ref="B440:C440"/>
    <mergeCell ref="B441:C441"/>
    <mergeCell ref="B442:C442"/>
    <mergeCell ref="B443:C443"/>
    <mergeCell ref="B446:F446"/>
  </mergeCells>
  <dataValidations count="4">
    <dataValidation allowBlank="1" showInputMessage="1" showErrorMessage="1" prompt="Especificar origen de dicho recurso: Federal, Estatal, Municipal, Particulares." sqref="D179 D185 D191"/>
    <dataValidation allowBlank="1" showInputMessage="1" showErrorMessage="1" prompt="Características cualitativas significativas que les impacten financieramente." sqref="D123:E123 E179 E185 E191"/>
    <dataValidation allowBlank="1" showInputMessage="1" showErrorMessage="1" prompt="Corresponde al número de la cuenta de acuerdo al Plan de Cuentas emitido por el CONAC (DOF 22/11/2010)." sqref="B123"/>
    <dataValidation allowBlank="1" showInputMessage="1" showErrorMessage="1" prompt="Saldo final del periodo que corresponde la cuenta pública presentada (mensual:  enero, febrero, marzo, etc.; trimestral: 1er, 2do, 3ro. o 4to.)." sqref="C123 C179 C185 C191"/>
  </dataValidations>
  <pageMargins left="0.47244094488188981" right="0.70866141732283472" top="0.39370078740157483" bottom="0.74803149606299213" header="0.31496062992125984" footer="0.31496062992125984"/>
  <pageSetup scale="50" fitToHeight="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5.9.1</vt:lpstr>
      <vt:lpstr>'5.9.1'!Área_de_impresión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de Jesus Diaz Gaona</dc:creator>
  <cp:lastModifiedBy>Montserrat Quijas Gomez</cp:lastModifiedBy>
  <dcterms:created xsi:type="dcterms:W3CDTF">2018-07-17T02:27:27Z</dcterms:created>
  <dcterms:modified xsi:type="dcterms:W3CDTF">2018-07-25T15:32:57Z</dcterms:modified>
</cp:coreProperties>
</file>