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2F3699CA-3101-4A50-B11D-732E538861EE}" xr6:coauthVersionLast="34" xr6:coauthVersionMax="34" xr10:uidLastSave="{00000000-0000-0000-0000-000000000000}"/>
  <bookViews>
    <workbookView xWindow="0" yWindow="0" windowWidth="20490" windowHeight="7545" xr2:uid="{E154FC90-7FB0-47F6-8606-D9B327263C31}"/>
  </bookViews>
  <sheets>
    <sheet name="6.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1" l="1"/>
  <c r="I10" i="1" s="1"/>
  <c r="H55" i="1"/>
  <c r="H10" i="1" s="1"/>
  <c r="G55" i="1"/>
  <c r="E55" i="1"/>
  <c r="E10" i="1" s="1"/>
  <c r="D55" i="1"/>
  <c r="D10" i="1" s="1"/>
  <c r="K54" i="1"/>
  <c r="F54" i="1"/>
  <c r="K53" i="1"/>
  <c r="F53" i="1"/>
  <c r="K52" i="1"/>
  <c r="F52" i="1"/>
  <c r="K51" i="1"/>
  <c r="F51" i="1"/>
  <c r="K50" i="1"/>
  <c r="F50" i="1"/>
  <c r="K49" i="1"/>
  <c r="J49" i="1"/>
  <c r="I49" i="1"/>
  <c r="H49" i="1"/>
  <c r="G49" i="1"/>
  <c r="F49" i="1"/>
  <c r="E49" i="1"/>
  <c r="D49" i="1"/>
  <c r="K48" i="1"/>
  <c r="J48" i="1"/>
  <c r="F48" i="1"/>
  <c r="K47" i="1"/>
  <c r="J47" i="1"/>
  <c r="F47" i="1"/>
  <c r="K46" i="1"/>
  <c r="J46" i="1"/>
  <c r="F46" i="1"/>
  <c r="K45" i="1"/>
  <c r="J45" i="1"/>
  <c r="F45" i="1"/>
  <c r="K44" i="1"/>
  <c r="J44" i="1"/>
  <c r="F44" i="1"/>
  <c r="K43" i="1"/>
  <c r="F43" i="1"/>
  <c r="K42" i="1"/>
  <c r="F42" i="1"/>
  <c r="K41" i="1"/>
  <c r="J41" i="1"/>
  <c r="F41" i="1"/>
  <c r="K40" i="1"/>
  <c r="J40" i="1"/>
  <c r="F40" i="1"/>
  <c r="K39" i="1"/>
  <c r="J39" i="1"/>
  <c r="J55" i="1" s="1"/>
  <c r="J10" i="1" s="1"/>
  <c r="I39" i="1"/>
  <c r="H39" i="1"/>
  <c r="G39" i="1"/>
  <c r="F39" i="1"/>
  <c r="E39" i="1"/>
  <c r="D39" i="1"/>
  <c r="K38" i="1"/>
  <c r="F38" i="1"/>
  <c r="K37" i="1"/>
  <c r="F37" i="1"/>
  <c r="K36" i="1"/>
  <c r="F36" i="1"/>
  <c r="K35" i="1"/>
  <c r="F35" i="1"/>
  <c r="K34" i="1"/>
  <c r="F34" i="1"/>
  <c r="K33" i="1"/>
  <c r="F33" i="1"/>
  <c r="K32" i="1"/>
  <c r="F32" i="1"/>
  <c r="K31" i="1"/>
  <c r="F31" i="1"/>
  <c r="K30" i="1"/>
  <c r="F30" i="1"/>
  <c r="K29" i="1"/>
  <c r="J29" i="1"/>
  <c r="I29" i="1"/>
  <c r="H29" i="1"/>
  <c r="G29" i="1"/>
  <c r="F29" i="1"/>
  <c r="E29" i="1"/>
  <c r="D29" i="1"/>
  <c r="K28" i="1"/>
  <c r="F28" i="1"/>
  <c r="K27" i="1"/>
  <c r="F27" i="1"/>
  <c r="K26" i="1"/>
  <c r="F26" i="1"/>
  <c r="K25" i="1"/>
  <c r="F25" i="1"/>
  <c r="K24" i="1"/>
  <c r="F24" i="1"/>
  <c r="K23" i="1"/>
  <c r="F23" i="1"/>
  <c r="K22" i="1"/>
  <c r="F22" i="1"/>
  <c r="K21" i="1"/>
  <c r="F21" i="1"/>
  <c r="K20" i="1"/>
  <c r="F20" i="1"/>
  <c r="K19" i="1"/>
  <c r="J19" i="1"/>
  <c r="I19" i="1"/>
  <c r="H19" i="1"/>
  <c r="G19" i="1"/>
  <c r="F19" i="1"/>
  <c r="E19" i="1"/>
  <c r="D19" i="1"/>
  <c r="K18" i="1"/>
  <c r="F18" i="1"/>
  <c r="K16" i="1"/>
  <c r="F16" i="1"/>
  <c r="K15" i="1"/>
  <c r="F15" i="1"/>
  <c r="K14" i="1"/>
  <c r="F14" i="1"/>
  <c r="K13" i="1"/>
  <c r="F13" i="1"/>
  <c r="K12" i="1"/>
  <c r="F12" i="1"/>
  <c r="K11" i="1"/>
  <c r="J11" i="1"/>
  <c r="I11" i="1"/>
  <c r="H11" i="1"/>
  <c r="G11" i="1"/>
  <c r="F11" i="1"/>
  <c r="F55" i="1" s="1"/>
  <c r="K55" i="1" s="1"/>
  <c r="E11" i="1"/>
  <c r="D11" i="1"/>
  <c r="G10" i="1"/>
  <c r="F10" i="1" l="1"/>
  <c r="K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DGCG</author>
  </authors>
  <commentList>
    <comment ref="K7" authorId="0" shapeId="0" xr:uid="{7BC3479A-6872-428A-BA84-8A88C997D39B}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<sst xmlns="http://schemas.openxmlformats.org/spreadsheetml/2006/main" count="63" uniqueCount="63">
  <si>
    <t>ESTADO ANALÍTICO DEL EJERCICIO DEL PRESUPUESTO DE EGRESOS</t>
  </si>
  <si>
    <t>CLASIFICACIÓN POR OBJETO DEL GASTO (CAPÍTULO Y CONCEPTO)</t>
  </si>
  <si>
    <t>Del 1 de Enero al 30 de Junio de 2018</t>
  </si>
  <si>
    <t>Ente Público:</t>
  </si>
  <si>
    <t>INSTITUTO DE ALFABETIZACIÓN Y EDUCACIÓN BÁSICA PARA ADULTOS DEL ESTADO DE GTO.</t>
  </si>
  <si>
    <t>Concepto</t>
  </si>
  <si>
    <t>Egresos</t>
  </si>
  <si>
    <t>Subejercicio</t>
  </si>
  <si>
    <t>Aprobado</t>
  </si>
  <si>
    <t>Ampliaciones/ (Reducciones)</t>
  </si>
  <si>
    <t>Modificado</t>
  </si>
  <si>
    <t>Comprometido</t>
  </si>
  <si>
    <t>Devengado</t>
  </si>
  <si>
    <t>Ejercido</t>
  </si>
  <si>
    <t>Pagado</t>
  </si>
  <si>
    <t>3 = (1 + 2 )</t>
  </si>
  <si>
    <t>6 = ( 3 - 5 )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</si>
  <si>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</si>
  <si>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</si>
  <si>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</si>
  <si>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</si>
  <si>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</si>
  <si>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</si>
  <si>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</si>
  <si>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</si>
  <si>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</si>
  <si>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</si>
  <si>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</si>
  <si>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</si>
  <si>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</si>
  <si>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</si>
  <si>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</si>
  <si>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</si>
  <si>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</si>
  <si>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</si>
  <si>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</si>
  <si>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</si>
  <si>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</si>
  <si>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</si>
  <si>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</si>
  <si>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</si>
  <si>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</si>
  <si>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</si>
  <si>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</si>
  <si>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</si>
  <si>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</si>
  <si>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</si>
  <si>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</si>
  <si>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</si>
  <si>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</si>
  <si>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</si>
  <si>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</si>
  <si>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</si>
  <si>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</si>
  <si>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</si>
  <si>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</si>
  <si>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</si>
  <si>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</si>
  <si>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</si>
  <si>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</si>
  <si>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Maquinaria, otros equipos y herramientas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</si>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</sst>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_ ;\-#,##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Border="1" applyAlignment="1">
      <alignment horizontal="center"/>
    </xf>
    <xf numFmtId="0" fontId="4" fillId="3" borderId="0" xfId="0" applyFont="1" applyFill="1"/>
    <xf numFmtId="0" fontId="3" fillId="3" borderId="0" xfId="0" applyFont="1" applyFill="1" applyBorder="1" applyAlignment="1">
      <alignment horizontal="right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43" fontId="6" fillId="3" borderId="5" xfId="1" applyFont="1" applyFill="1" applyBorder="1" applyAlignment="1">
      <alignment horizontal="right" vertical="center" wrapText="1"/>
    </xf>
    <xf numFmtId="43" fontId="6" fillId="3" borderId="4" xfId="1" applyFont="1" applyFill="1" applyBorder="1" applyAlignment="1">
      <alignment horizontal="right" vertical="center" wrapText="1"/>
    </xf>
    <xf numFmtId="0" fontId="7" fillId="0" borderId="6" xfId="0" applyFont="1" applyFill="1" applyBorder="1" applyProtection="1"/>
    <xf numFmtId="0" fontId="7" fillId="0" borderId="7" xfId="0" applyFont="1" applyFill="1" applyBorder="1" applyProtection="1"/>
    <xf numFmtId="164" fontId="2" fillId="0" borderId="8" xfId="0" applyNumberFormat="1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164" fontId="2" fillId="0" borderId="7" xfId="0" applyNumberFormat="1" applyFont="1" applyBorder="1" applyProtection="1">
      <protection locked="0"/>
    </xf>
    <xf numFmtId="43" fontId="6" fillId="3" borderId="8" xfId="1" applyFont="1" applyFill="1" applyBorder="1" applyAlignment="1">
      <alignment horizontal="right" vertical="center" wrapText="1"/>
    </xf>
    <xf numFmtId="0" fontId="0" fillId="0" borderId="6" xfId="0" applyFont="1" applyFill="1" applyBorder="1" applyAlignment="1" applyProtection="1">
      <alignment horizontal="left" indent="1"/>
    </xf>
    <xf numFmtId="0" fontId="0" fillId="0" borderId="7" xfId="0" applyFont="1" applyFill="1" applyBorder="1" applyAlignment="1" applyProtection="1">
      <alignment horizontal="left" indent="1"/>
    </xf>
    <xf numFmtId="4" fontId="0" fillId="0" borderId="8" xfId="0" applyNumberFormat="1" applyBorder="1"/>
    <xf numFmtId="4" fontId="0" fillId="0" borderId="0" xfId="0" applyNumberFormat="1"/>
    <xf numFmtId="164" fontId="0" fillId="0" borderId="8" xfId="0" applyNumberFormat="1" applyFont="1" applyBorder="1" applyProtection="1">
      <protection locked="0"/>
    </xf>
    <xf numFmtId="4" fontId="0" fillId="0" borderId="7" xfId="0" applyNumberFormat="1" applyBorder="1"/>
    <xf numFmtId="43" fontId="4" fillId="3" borderId="8" xfId="1" applyFont="1" applyFill="1" applyBorder="1" applyAlignment="1">
      <alignment horizontal="right" vertical="center" wrapText="1"/>
    </xf>
    <xf numFmtId="4" fontId="4" fillId="0" borderId="0" xfId="0" applyNumberFormat="1" applyFont="1"/>
    <xf numFmtId="0" fontId="4" fillId="0" borderId="8" xfId="0" applyFont="1" applyBorder="1"/>
    <xf numFmtId="4" fontId="4" fillId="0" borderId="8" xfId="0" applyNumberFormat="1" applyFont="1" applyBorder="1"/>
    <xf numFmtId="4" fontId="4" fillId="0" borderId="7" xfId="0" applyNumberFormat="1" applyFont="1" applyBorder="1"/>
    <xf numFmtId="164" fontId="0" fillId="0" borderId="7" xfId="0" applyNumberFormat="1" applyFont="1" applyBorder="1" applyProtection="1">
      <protection locked="0"/>
    </xf>
    <xf numFmtId="164" fontId="0" fillId="0" borderId="0" xfId="0" applyNumberFormat="1" applyFont="1" applyBorder="1" applyProtection="1">
      <protection locked="0"/>
    </xf>
    <xf numFmtId="0" fontId="4" fillId="0" borderId="0" xfId="0" applyFont="1"/>
    <xf numFmtId="4" fontId="0" fillId="0" borderId="0" xfId="0" applyNumberFormat="1" applyBorder="1"/>
    <xf numFmtId="43" fontId="4" fillId="3" borderId="7" xfId="1" applyFont="1" applyFill="1" applyBorder="1" applyAlignment="1">
      <alignment horizontal="right" vertical="center" wrapText="1"/>
    </xf>
    <xf numFmtId="164" fontId="0" fillId="0" borderId="9" xfId="0" applyNumberFormat="1" applyFont="1" applyBorder="1" applyProtection="1">
      <protection locked="0"/>
    </xf>
    <xf numFmtId="0" fontId="6" fillId="3" borderId="0" xfId="0" applyFont="1" applyFill="1"/>
    <xf numFmtId="0" fontId="6" fillId="3" borderId="10" xfId="0" applyFont="1" applyFill="1" applyBorder="1" applyAlignment="1">
      <alignment horizontal="justify" vertical="center" wrapText="1"/>
    </xf>
    <xf numFmtId="0" fontId="6" fillId="3" borderId="11" xfId="0" applyFont="1" applyFill="1" applyBorder="1" applyAlignment="1">
      <alignment horizontal="justify" vertical="center" wrapText="1"/>
    </xf>
    <xf numFmtId="43" fontId="6" fillId="3" borderId="2" xfId="1" applyFont="1" applyFill="1" applyBorder="1" applyAlignment="1">
      <alignment vertical="center" wrapText="1"/>
    </xf>
    <xf numFmtId="43" fontId="6" fillId="3" borderId="11" xfId="1" applyFont="1" applyFill="1" applyBorder="1" applyAlignment="1">
      <alignment vertical="center" wrapText="1"/>
    </xf>
    <xf numFmtId="0" fontId="6" fillId="0" borderId="0" xfId="0" applyFont="1"/>
    <xf numFmtId="0" fontId="8" fillId="3" borderId="0" xfId="0" applyFont="1" applyFill="1"/>
    <xf numFmtId="4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Border="1" applyAlignment="1" applyProtection="1">
      <alignment horizontal="center"/>
      <protection locked="0"/>
    </xf>
    <xf numFmtId="0" fontId="10" fillId="3" borderId="0" xfId="0" applyFont="1" applyFill="1" applyBorder="1" applyAlignment="1" applyProtection="1">
      <alignment horizontal="center" vertical="top" wrapText="1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E599-4230-42F9-B779-A938C054DAD1}">
  <sheetPr codeName="Hoja12">
    <tabColor theme="9" tint="-0.249977111117893"/>
    <pageSetUpPr fitToPage="1"/>
  </sheetPr>
  <dimension ref="A1:L64"/>
  <sheetViews>
    <sheetView showGridLines="0" tabSelected="1" topLeftCell="A43" zoomScale="80" zoomScaleNormal="80" workbookViewId="0">
      <selection activeCell="C59" sqref="C59:K64"/>
    </sheetView>
  </sheetViews>
  <sheetFormatPr baseColWidth="10" defaultRowHeight="12.75" x14ac:dyDescent="0.2"/>
  <cols>
    <col min="1" max="1" width="2.42578125" style="2" customWidth="1"/>
    <col min="2" max="2" width="4.5703125" style="31" customWidth="1"/>
    <col min="3" max="3" width="57.28515625" style="31" customWidth="1"/>
    <col min="4" max="4" width="21.28515625" style="31" bestFit="1" customWidth="1"/>
    <col min="5" max="5" width="19.140625" style="31" bestFit="1" customWidth="1"/>
    <col min="6" max="6" width="20.5703125" style="31" bestFit="1" customWidth="1"/>
    <col min="7" max="9" width="21.28515625" style="31" bestFit="1" customWidth="1"/>
    <col min="10" max="10" width="20.140625" style="31" bestFit="1" customWidth="1"/>
    <col min="11" max="11" width="17.7109375" style="31" bestFit="1" customWidth="1"/>
    <col min="12" max="12" width="2.28515625" style="2" customWidth="1"/>
    <col min="13" max="16384" width="11.42578125" style="31"/>
  </cols>
  <sheetData>
    <row r="1" spans="2:11" ht="14.25" customHeight="1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2:11" ht="14.25" customHeight="1" x14ac:dyDescent="0.2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2:11" ht="14.25" customHeight="1" x14ac:dyDescent="0.2">
      <c r="B3" s="1" t="s">
        <v>2</v>
      </c>
      <c r="C3" s="1"/>
      <c r="D3" s="1"/>
      <c r="E3" s="1"/>
      <c r="F3" s="1"/>
      <c r="G3" s="1"/>
      <c r="H3" s="1"/>
      <c r="I3" s="1"/>
      <c r="J3" s="1"/>
      <c r="K3" s="1"/>
    </row>
    <row r="4" spans="2:11" s="2" customFormat="1" ht="6.75" customHeight="1" x14ac:dyDescent="0.2"/>
    <row r="5" spans="2:11" s="2" customFormat="1" ht="18" customHeight="1" x14ac:dyDescent="0.2">
      <c r="C5" s="3" t="s">
        <v>3</v>
      </c>
      <c r="D5" s="4" t="s">
        <v>4</v>
      </c>
      <c r="E5" s="4"/>
      <c r="F5" s="4"/>
      <c r="G5" s="4"/>
      <c r="H5" s="4"/>
      <c r="I5" s="4"/>
      <c r="J5" s="4"/>
    </row>
    <row r="6" spans="2:11" s="2" customFormat="1" ht="6.75" customHeight="1" x14ac:dyDescent="0.2"/>
    <row r="7" spans="2:11" x14ac:dyDescent="0.2">
      <c r="B7" s="5" t="s">
        <v>5</v>
      </c>
      <c r="C7" s="5"/>
      <c r="D7" s="6" t="s">
        <v>6</v>
      </c>
      <c r="E7" s="6"/>
      <c r="F7" s="6"/>
      <c r="G7" s="6"/>
      <c r="H7" s="6"/>
      <c r="I7" s="6"/>
      <c r="J7" s="6"/>
      <c r="K7" s="6" t="s">
        <v>7</v>
      </c>
    </row>
    <row r="8" spans="2:11" ht="25.5" x14ac:dyDescent="0.2">
      <c r="B8" s="5"/>
      <c r="C8" s="5"/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6"/>
    </row>
    <row r="9" spans="2:11" ht="11.25" customHeight="1" x14ac:dyDescent="0.2">
      <c r="B9" s="5"/>
      <c r="C9" s="5"/>
      <c r="D9" s="7">
        <v>1</v>
      </c>
      <c r="E9" s="7">
        <v>2</v>
      </c>
      <c r="F9" s="7" t="s">
        <v>15</v>
      </c>
      <c r="G9" s="7">
        <v>4</v>
      </c>
      <c r="H9" s="7">
        <v>5</v>
      </c>
      <c r="I9" s="7">
        <v>6</v>
      </c>
      <c r="J9" s="7">
        <v>7</v>
      </c>
      <c r="K9" s="7" t="s">
        <v>16</v>
      </c>
    </row>
    <row r="10" spans="2:11" ht="12.75" customHeight="1" x14ac:dyDescent="0.2">
      <c r="B10" s="8"/>
      <c r="C10" s="9"/>
      <c r="D10" s="10">
        <f>SUM(D55:D55)</f>
        <v>302123038.50999999</v>
      </c>
      <c r="E10" s="11">
        <f>SUM(E55:E55)</f>
        <v>50704017.730000004</v>
      </c>
      <c r="F10" s="10">
        <f>+D10+E10</f>
        <v>352827056.24000001</v>
      </c>
      <c r="G10" s="10">
        <f>SUM(G55:G55)</f>
        <v>130632933.08000001</v>
      </c>
      <c r="H10" s="10">
        <f>SUM(H55:H55)</f>
        <v>116525652.41000001</v>
      </c>
      <c r="I10" s="10">
        <f>SUM(I55:I55)</f>
        <v>116525652.41000001</v>
      </c>
      <c r="J10" s="11">
        <f>SUM(J55:J55)</f>
        <v>113877328.90999998</v>
      </c>
      <c r="K10" s="10">
        <f>+F10-H10</f>
        <v>236301403.82999998</v>
      </c>
    </row>
    <row r="11" spans="2:11" ht="15" x14ac:dyDescent="0.25">
      <c r="B11" s="12"/>
      <c r="C11" s="13" t="s">
        <v>17</v>
      </c>
      <c r="D11" s="14">
        <f>SUM(D12:D18)</f>
        <v>204812876.99000001</v>
      </c>
      <c r="E11" s="15">
        <f>SUM(E12:E18)</f>
        <v>6713627.0499999998</v>
      </c>
      <c r="F11" s="14">
        <f t="shared" ref="F11" si="0">SUM(F12:F18)</f>
        <v>211526504.04000002</v>
      </c>
      <c r="G11" s="14">
        <f>SUM(G12:G18)</f>
        <v>87693502.469999999</v>
      </c>
      <c r="H11" s="14">
        <f>SUM(H12:H18)</f>
        <v>83601500.980000004</v>
      </c>
      <c r="I11" s="14">
        <f>SUM(I12:I18)</f>
        <v>83601500.980000004</v>
      </c>
      <c r="J11" s="16">
        <f>SUM(J12:J18)</f>
        <v>83493220.659999996</v>
      </c>
      <c r="K11" s="17">
        <f t="shared" ref="K11:K54" si="1">+F11-H11</f>
        <v>127925003.06000002</v>
      </c>
    </row>
    <row r="12" spans="2:11" ht="15" x14ac:dyDescent="0.25">
      <c r="B12" s="18"/>
      <c r="C12" s="19" t="s">
        <v>18</v>
      </c>
      <c r="D12" s="20">
        <v>58720896.990000002</v>
      </c>
      <c r="E12" s="21">
        <v>616536</v>
      </c>
      <c r="F12" s="22">
        <f>+D12+E12</f>
        <v>59337432.990000002</v>
      </c>
      <c r="G12" s="20">
        <v>27588911.460000001</v>
      </c>
      <c r="H12" s="20">
        <v>26499219.43</v>
      </c>
      <c r="I12" s="20">
        <v>26499219.43</v>
      </c>
      <c r="J12" s="23">
        <v>26499219.43</v>
      </c>
      <c r="K12" s="24">
        <f t="shared" si="1"/>
        <v>32838213.560000002</v>
      </c>
    </row>
    <row r="13" spans="2:11" ht="15" x14ac:dyDescent="0.25">
      <c r="B13" s="18"/>
      <c r="C13" s="19" t="s">
        <v>19</v>
      </c>
      <c r="D13" s="20">
        <v>14360181</v>
      </c>
      <c r="E13" s="21">
        <v>0</v>
      </c>
      <c r="F13" s="22">
        <f t="shared" ref="F13:F26" si="2">+D13+E13</f>
        <v>14360181</v>
      </c>
      <c r="G13" s="20">
        <v>6587394.96</v>
      </c>
      <c r="H13" s="20">
        <v>6038694.8499999996</v>
      </c>
      <c r="I13" s="20">
        <v>6038694.8499999996</v>
      </c>
      <c r="J13" s="23">
        <v>6038694.8499999996</v>
      </c>
      <c r="K13" s="24">
        <f t="shared" si="1"/>
        <v>8321486.1500000004</v>
      </c>
    </row>
    <row r="14" spans="2:11" ht="15" x14ac:dyDescent="0.25">
      <c r="B14" s="18"/>
      <c r="C14" s="19" t="s">
        <v>20</v>
      </c>
      <c r="D14" s="20">
        <v>37634532</v>
      </c>
      <c r="E14" s="21">
        <v>1109585.6299999999</v>
      </c>
      <c r="F14" s="22">
        <f t="shared" si="2"/>
        <v>38744117.630000003</v>
      </c>
      <c r="G14" s="20">
        <v>11140338.74</v>
      </c>
      <c r="H14" s="20">
        <v>10116912.99</v>
      </c>
      <c r="I14" s="20">
        <v>10116912.99</v>
      </c>
      <c r="J14" s="23">
        <v>10116912.99</v>
      </c>
      <c r="K14" s="24">
        <f t="shared" si="1"/>
        <v>28627204.640000001</v>
      </c>
    </row>
    <row r="15" spans="2:11" ht="15" x14ac:dyDescent="0.25">
      <c r="B15" s="18"/>
      <c r="C15" s="19" t="s">
        <v>21</v>
      </c>
      <c r="D15" s="20">
        <v>19139940</v>
      </c>
      <c r="E15" s="21">
        <v>450686.46</v>
      </c>
      <c r="F15" s="22">
        <f t="shared" si="2"/>
        <v>19590626.460000001</v>
      </c>
      <c r="G15" s="20">
        <v>8660218.2599999998</v>
      </c>
      <c r="H15" s="20">
        <v>8239006.5700000003</v>
      </c>
      <c r="I15" s="20">
        <v>8239006.5700000003</v>
      </c>
      <c r="J15" s="23">
        <v>8232151.6600000001</v>
      </c>
      <c r="K15" s="24">
        <f t="shared" si="1"/>
        <v>11351619.890000001</v>
      </c>
    </row>
    <row r="16" spans="2:11" ht="15" x14ac:dyDescent="0.25">
      <c r="B16" s="18"/>
      <c r="C16" s="19" t="s">
        <v>22</v>
      </c>
      <c r="D16" s="20">
        <v>74429859</v>
      </c>
      <c r="E16" s="21">
        <v>4526591.96</v>
      </c>
      <c r="F16" s="22">
        <f t="shared" si="2"/>
        <v>78956450.959999993</v>
      </c>
      <c r="G16" s="20">
        <v>33423829.920000002</v>
      </c>
      <c r="H16" s="20">
        <v>32428578.699999999</v>
      </c>
      <c r="I16" s="20">
        <v>32428578.699999999</v>
      </c>
      <c r="J16" s="23">
        <v>32327153.289999999</v>
      </c>
      <c r="K16" s="24">
        <f t="shared" si="1"/>
        <v>46527872.25999999</v>
      </c>
    </row>
    <row r="17" spans="2:11" ht="15" x14ac:dyDescent="0.25">
      <c r="B17" s="18"/>
      <c r="C17" s="19" t="s">
        <v>23</v>
      </c>
      <c r="D17" s="22">
        <v>0</v>
      </c>
      <c r="E17" s="25">
        <v>0</v>
      </c>
      <c r="F17" s="22">
        <v>0</v>
      </c>
      <c r="G17" s="26"/>
      <c r="H17" s="26"/>
      <c r="I17" s="27"/>
      <c r="J17" s="28"/>
      <c r="K17" s="26"/>
    </row>
    <row r="18" spans="2:11" ht="15" x14ac:dyDescent="0.25">
      <c r="B18" s="18"/>
      <c r="C18" s="19" t="s">
        <v>24</v>
      </c>
      <c r="D18" s="22">
        <v>527468</v>
      </c>
      <c r="E18" s="25">
        <v>10227</v>
      </c>
      <c r="F18" s="22">
        <f>+D18+E18</f>
        <v>537695</v>
      </c>
      <c r="G18" s="27">
        <v>292809.13</v>
      </c>
      <c r="H18" s="27">
        <v>279088.44</v>
      </c>
      <c r="I18" s="27">
        <v>279088.44</v>
      </c>
      <c r="J18" s="28">
        <v>279088.44</v>
      </c>
      <c r="K18" s="24">
        <f t="shared" si="1"/>
        <v>258606.56</v>
      </c>
    </row>
    <row r="19" spans="2:11" ht="15" x14ac:dyDescent="0.25">
      <c r="B19" s="12"/>
      <c r="C19" s="13" t="s">
        <v>25</v>
      </c>
      <c r="D19" s="14">
        <f t="shared" ref="D19:F19" si="3">SUM(D20:D28)</f>
        <v>10276865.720000001</v>
      </c>
      <c r="E19" s="15">
        <f>SUM(E20:E28)</f>
        <v>3487203.96</v>
      </c>
      <c r="F19" s="15">
        <f t="shared" si="3"/>
        <v>13764069.68</v>
      </c>
      <c r="G19" s="14">
        <f>SUM(G20:G28)</f>
        <v>5635647.2599999998</v>
      </c>
      <c r="H19" s="14">
        <f>SUM(H20:H28)</f>
        <v>3798413.9</v>
      </c>
      <c r="I19" s="14">
        <f>SUM(I20:I28)</f>
        <v>3798413.9</v>
      </c>
      <c r="J19" s="16">
        <f>SUM(J20:J28)</f>
        <v>3079345.85</v>
      </c>
      <c r="K19" s="17">
        <f>+F19-H19</f>
        <v>9965655.7799999993</v>
      </c>
    </row>
    <row r="20" spans="2:11" ht="15" x14ac:dyDescent="0.25">
      <c r="B20" s="18"/>
      <c r="C20" s="19" t="s">
        <v>26</v>
      </c>
      <c r="D20" s="20">
        <v>1516233.46</v>
      </c>
      <c r="E20" s="21">
        <v>2062671.96</v>
      </c>
      <c r="F20" s="22">
        <f t="shared" si="2"/>
        <v>3578905.42</v>
      </c>
      <c r="G20" s="20">
        <v>1732485.71</v>
      </c>
      <c r="H20" s="22">
        <v>567596.35</v>
      </c>
      <c r="I20" s="22">
        <v>567596.35</v>
      </c>
      <c r="J20" s="29">
        <v>550523.34</v>
      </c>
      <c r="K20" s="24">
        <f>+F20-H20</f>
        <v>3011309.07</v>
      </c>
    </row>
    <row r="21" spans="2:11" ht="15" x14ac:dyDescent="0.25">
      <c r="B21" s="18"/>
      <c r="C21" s="19" t="s">
        <v>27</v>
      </c>
      <c r="D21" s="20">
        <v>521455.1</v>
      </c>
      <c r="E21" s="30">
        <v>0</v>
      </c>
      <c r="F21" s="22">
        <f t="shared" si="2"/>
        <v>521455.1</v>
      </c>
      <c r="G21" s="20">
        <v>220936.7</v>
      </c>
      <c r="H21" s="22">
        <v>220936.7</v>
      </c>
      <c r="I21" s="20">
        <v>220936.7</v>
      </c>
      <c r="J21" s="23">
        <v>210450.03</v>
      </c>
      <c r="K21" s="24">
        <f t="shared" ref="K21" si="4">+F21-H21</f>
        <v>300518.39999999997</v>
      </c>
    </row>
    <row r="22" spans="2:11" ht="15" x14ac:dyDescent="0.25">
      <c r="B22" s="18"/>
      <c r="C22" s="19" t="s">
        <v>28</v>
      </c>
      <c r="D22" s="22">
        <v>0</v>
      </c>
      <c r="F22" s="22">
        <f t="shared" si="2"/>
        <v>0</v>
      </c>
      <c r="G22" s="26"/>
      <c r="H22" s="26"/>
      <c r="I22" s="26"/>
      <c r="K22" s="24">
        <f>+F22-H24</f>
        <v>-6351</v>
      </c>
    </row>
    <row r="23" spans="2:11" ht="15" x14ac:dyDescent="0.25">
      <c r="B23" s="18"/>
      <c r="C23" s="19" t="s">
        <v>29</v>
      </c>
      <c r="D23" s="22">
        <v>151582</v>
      </c>
      <c r="E23" s="22">
        <v>124000</v>
      </c>
      <c r="F23" s="22">
        <f t="shared" si="2"/>
        <v>275582</v>
      </c>
      <c r="G23" s="27">
        <v>72926.559999999998</v>
      </c>
      <c r="H23" s="27">
        <v>72926.559999999998</v>
      </c>
      <c r="I23" s="27">
        <v>72926.559999999998</v>
      </c>
      <c r="J23" s="28">
        <v>66590.490000000005</v>
      </c>
      <c r="K23" s="24">
        <f>+F23-H25</f>
        <v>-2469314.6</v>
      </c>
    </row>
    <row r="24" spans="2:11" ht="15" x14ac:dyDescent="0.25">
      <c r="B24" s="18"/>
      <c r="C24" s="19" t="s">
        <v>30</v>
      </c>
      <c r="D24" s="20">
        <v>10000</v>
      </c>
      <c r="E24" s="22"/>
      <c r="F24" s="22">
        <f t="shared" si="2"/>
        <v>10000</v>
      </c>
      <c r="G24" s="20">
        <v>6351</v>
      </c>
      <c r="H24" s="22">
        <v>6351</v>
      </c>
      <c r="I24" s="22">
        <v>6351</v>
      </c>
      <c r="J24" s="29">
        <v>6351</v>
      </c>
      <c r="K24" s="24">
        <f>+F24-H26</f>
        <v>-35239.800000000003</v>
      </c>
    </row>
    <row r="25" spans="2:11" ht="15" x14ac:dyDescent="0.25">
      <c r="B25" s="18"/>
      <c r="C25" s="19" t="s">
        <v>31</v>
      </c>
      <c r="D25" s="20">
        <v>6974496.7599999998</v>
      </c>
      <c r="E25" s="22">
        <v>-30000</v>
      </c>
      <c r="F25" s="22">
        <f t="shared" si="2"/>
        <v>6944496.7599999998</v>
      </c>
      <c r="G25" s="20">
        <v>2744896.6</v>
      </c>
      <c r="H25" s="22">
        <v>2744896.6</v>
      </c>
      <c r="I25" s="22">
        <v>2744896.6</v>
      </c>
      <c r="J25" s="29">
        <v>2068864.72</v>
      </c>
      <c r="K25" s="24">
        <f>+F25-H28</f>
        <v>6804029.8700000001</v>
      </c>
    </row>
    <row r="26" spans="2:11" ht="15" x14ac:dyDescent="0.25">
      <c r="B26" s="18"/>
      <c r="C26" s="19" t="s">
        <v>32</v>
      </c>
      <c r="D26" s="20">
        <v>882470.99</v>
      </c>
      <c r="E26" s="25">
        <v>1079532</v>
      </c>
      <c r="F26" s="22">
        <f t="shared" si="2"/>
        <v>1962002.99</v>
      </c>
      <c r="G26" s="27">
        <v>717583.8</v>
      </c>
      <c r="H26" s="27">
        <v>45239.8</v>
      </c>
      <c r="I26" s="27">
        <v>45239.8</v>
      </c>
      <c r="J26" s="28">
        <v>44903.4</v>
      </c>
      <c r="K26" s="24">
        <f>+F26-H29</f>
        <v>-14348747.49</v>
      </c>
    </row>
    <row r="27" spans="2:11" ht="15" x14ac:dyDescent="0.25">
      <c r="B27" s="18"/>
      <c r="C27" s="19" t="s">
        <v>33</v>
      </c>
      <c r="D27" s="22">
        <v>0</v>
      </c>
      <c r="F27" s="22">
        <f>+D27+E27</f>
        <v>0</v>
      </c>
      <c r="G27" s="27"/>
      <c r="H27" s="26"/>
      <c r="I27" s="27"/>
      <c r="K27" s="24">
        <f>+F27-H30</f>
        <v>-934879.27</v>
      </c>
    </row>
    <row r="28" spans="2:11" ht="15" x14ac:dyDescent="0.25">
      <c r="B28" s="18"/>
      <c r="C28" s="19" t="s">
        <v>34</v>
      </c>
      <c r="D28" s="20">
        <v>220627.41</v>
      </c>
      <c r="E28" s="30">
        <v>251000</v>
      </c>
      <c r="F28" s="22">
        <f>+D28+E28</f>
        <v>471627.41000000003</v>
      </c>
      <c r="G28" s="27">
        <v>140466.89000000001</v>
      </c>
      <c r="H28" s="27">
        <v>140466.89000000001</v>
      </c>
      <c r="I28" s="27">
        <v>140466.89000000001</v>
      </c>
      <c r="J28" s="28">
        <v>131662.87</v>
      </c>
      <c r="K28" s="24">
        <f>+F28-H31</f>
        <v>-3586950.46</v>
      </c>
    </row>
    <row r="29" spans="2:11" ht="15" x14ac:dyDescent="0.25">
      <c r="B29" s="12"/>
      <c r="C29" s="13" t="s">
        <v>35</v>
      </c>
      <c r="D29" s="14">
        <f t="shared" ref="D29:J29" si="5">SUM(D30:D38)</f>
        <v>28678396.600000001</v>
      </c>
      <c r="E29" s="15">
        <f t="shared" si="5"/>
        <v>10587393.48</v>
      </c>
      <c r="F29" s="14">
        <f t="shared" si="5"/>
        <v>39265790.080000006</v>
      </c>
      <c r="G29" s="14">
        <f t="shared" si="5"/>
        <v>18018041.640000001</v>
      </c>
      <c r="H29" s="14">
        <f t="shared" si="5"/>
        <v>16310750.48</v>
      </c>
      <c r="I29" s="14">
        <f t="shared" si="5"/>
        <v>16310750.48</v>
      </c>
      <c r="J29" s="16">
        <f t="shared" si="5"/>
        <v>14489775.350000001</v>
      </c>
      <c r="K29" s="17">
        <f t="shared" si="1"/>
        <v>22955039.600000005</v>
      </c>
    </row>
    <row r="30" spans="2:11" ht="15" x14ac:dyDescent="0.25">
      <c r="B30" s="18"/>
      <c r="C30" s="19" t="s">
        <v>36</v>
      </c>
      <c r="D30" s="20">
        <v>1441428</v>
      </c>
      <c r="E30" s="21">
        <v>479712.33</v>
      </c>
      <c r="F30" s="22">
        <f t="shared" ref="F30:F54" si="6">D30+E30</f>
        <v>1921140.33</v>
      </c>
      <c r="G30" s="20">
        <v>934879.3</v>
      </c>
      <c r="H30" s="22">
        <v>934879.27</v>
      </c>
      <c r="I30" s="20">
        <v>934879.27</v>
      </c>
      <c r="J30" s="23">
        <v>878659.46</v>
      </c>
      <c r="K30" s="24">
        <f>+F30-H30</f>
        <v>986261.06</v>
      </c>
    </row>
    <row r="31" spans="2:11" ht="15" x14ac:dyDescent="0.25">
      <c r="B31" s="18"/>
      <c r="C31" s="19" t="s">
        <v>37</v>
      </c>
      <c r="D31" s="20">
        <v>9537508.6199999992</v>
      </c>
      <c r="E31" s="21">
        <v>280392</v>
      </c>
      <c r="F31" s="22">
        <f t="shared" si="6"/>
        <v>9817900.6199999992</v>
      </c>
      <c r="G31" s="20">
        <v>4058577.87</v>
      </c>
      <c r="H31" s="22">
        <v>4058577.87</v>
      </c>
      <c r="I31" s="20">
        <v>4058577.87</v>
      </c>
      <c r="J31" s="23">
        <v>3885782.83</v>
      </c>
      <c r="K31" s="24">
        <f t="shared" ref="K31:K38" si="7">+F31-H31</f>
        <v>5759322.7499999991</v>
      </c>
    </row>
    <row r="32" spans="2:11" ht="15" x14ac:dyDescent="0.25">
      <c r="B32" s="18"/>
      <c r="C32" s="19" t="s">
        <v>38</v>
      </c>
      <c r="D32" s="20">
        <v>3098500.89</v>
      </c>
      <c r="E32" s="21">
        <v>3709031.24</v>
      </c>
      <c r="F32" s="22">
        <f t="shared" si="6"/>
        <v>6807532.1300000008</v>
      </c>
      <c r="G32" s="20">
        <v>3352879.51</v>
      </c>
      <c r="H32" s="22">
        <v>1707879.51</v>
      </c>
      <c r="I32" s="20">
        <v>1707879.51</v>
      </c>
      <c r="J32" s="23">
        <v>1654298.32</v>
      </c>
      <c r="K32" s="24">
        <f t="shared" si="7"/>
        <v>5099652.620000001</v>
      </c>
    </row>
    <row r="33" spans="2:11" ht="15" x14ac:dyDescent="0.25">
      <c r="B33" s="18"/>
      <c r="C33" s="19" t="s">
        <v>39</v>
      </c>
      <c r="D33" s="20">
        <v>2288794.5</v>
      </c>
      <c r="E33" s="21">
        <v>0</v>
      </c>
      <c r="F33" s="22">
        <f t="shared" si="6"/>
        <v>2288794.5</v>
      </c>
      <c r="G33" s="20">
        <v>1371028.16</v>
      </c>
      <c r="H33" s="22">
        <v>1371028.16</v>
      </c>
      <c r="I33" s="20">
        <v>1371028.16</v>
      </c>
      <c r="J33" s="23">
        <v>1371028.16</v>
      </c>
      <c r="K33" s="24">
        <f t="shared" si="7"/>
        <v>917766.34000000008</v>
      </c>
    </row>
    <row r="34" spans="2:11" ht="15" x14ac:dyDescent="0.25">
      <c r="B34" s="18"/>
      <c r="C34" s="19" t="s">
        <v>40</v>
      </c>
      <c r="D34" s="20">
        <v>4556035.66</v>
      </c>
      <c r="E34" s="21">
        <v>1509791.59</v>
      </c>
      <c r="F34" s="22">
        <f t="shared" si="6"/>
        <v>6065827.25</v>
      </c>
      <c r="G34" s="20">
        <v>2806551.55</v>
      </c>
      <c r="H34" s="22">
        <v>2806551.55</v>
      </c>
      <c r="I34" s="20">
        <v>2806551.55</v>
      </c>
      <c r="J34" s="23">
        <v>1873804.45</v>
      </c>
      <c r="K34" s="24">
        <f t="shared" si="7"/>
        <v>3259275.7</v>
      </c>
    </row>
    <row r="35" spans="2:11" ht="12.75" customHeight="1" x14ac:dyDescent="0.25">
      <c r="B35" s="18"/>
      <c r="C35" s="19" t="s">
        <v>41</v>
      </c>
      <c r="D35" s="20">
        <v>822239</v>
      </c>
      <c r="E35" s="21">
        <v>3118062.48</v>
      </c>
      <c r="F35" s="22">
        <f t="shared" si="6"/>
        <v>3940301.48</v>
      </c>
      <c r="G35" s="20">
        <v>2062741.57</v>
      </c>
      <c r="H35" s="22">
        <v>2062741.57</v>
      </c>
      <c r="I35" s="20">
        <v>2062741.57</v>
      </c>
      <c r="J35" s="23">
        <v>1651951.88</v>
      </c>
      <c r="K35" s="24">
        <f t="shared" si="7"/>
        <v>1877559.91</v>
      </c>
    </row>
    <row r="36" spans="2:11" ht="15" x14ac:dyDescent="0.25">
      <c r="B36" s="18"/>
      <c r="C36" s="19" t="s">
        <v>42</v>
      </c>
      <c r="D36" s="20">
        <v>2521802.83</v>
      </c>
      <c r="E36" s="21">
        <v>30000</v>
      </c>
      <c r="F36" s="22">
        <f t="shared" si="6"/>
        <v>2551802.83</v>
      </c>
      <c r="G36" s="20">
        <v>919961.02</v>
      </c>
      <c r="H36" s="22">
        <v>919961.02</v>
      </c>
      <c r="I36" s="22">
        <v>919961.02</v>
      </c>
      <c r="J36" s="23">
        <v>727669.73</v>
      </c>
      <c r="K36" s="24">
        <f t="shared" si="7"/>
        <v>1631841.81</v>
      </c>
    </row>
    <row r="37" spans="2:11" ht="15" x14ac:dyDescent="0.25">
      <c r="B37" s="18"/>
      <c r="C37" s="19" t="s">
        <v>43</v>
      </c>
      <c r="D37" s="20">
        <v>1018428.1</v>
      </c>
      <c r="E37" s="21">
        <v>1011031.24</v>
      </c>
      <c r="F37" s="22">
        <f t="shared" si="6"/>
        <v>2029459.3399999999</v>
      </c>
      <c r="G37" s="20">
        <v>971280.38</v>
      </c>
      <c r="H37" s="22">
        <v>971280.38</v>
      </c>
      <c r="I37" s="20">
        <v>971280.38</v>
      </c>
      <c r="J37" s="23">
        <v>968729.37</v>
      </c>
      <c r="K37" s="24">
        <f t="shared" si="7"/>
        <v>1058178.96</v>
      </c>
    </row>
    <row r="38" spans="2:11" ht="15" x14ac:dyDescent="0.25">
      <c r="B38" s="18"/>
      <c r="C38" s="19" t="s">
        <v>44</v>
      </c>
      <c r="D38" s="20">
        <v>3393659</v>
      </c>
      <c r="E38" s="21">
        <v>449372.6</v>
      </c>
      <c r="F38" s="22">
        <f>D38+E38</f>
        <v>3843031.6</v>
      </c>
      <c r="G38" s="20">
        <v>1540142.28</v>
      </c>
      <c r="H38" s="22">
        <v>1477851.15</v>
      </c>
      <c r="I38" s="20">
        <v>1477851.15</v>
      </c>
      <c r="J38" s="32">
        <v>1477851.15</v>
      </c>
      <c r="K38" s="24">
        <f t="shared" si="7"/>
        <v>2365180.4500000002</v>
      </c>
    </row>
    <row r="39" spans="2:11" ht="12.75" customHeight="1" x14ac:dyDescent="0.25">
      <c r="B39" s="12"/>
      <c r="C39" s="13" t="s">
        <v>45</v>
      </c>
      <c r="D39" s="14">
        <f t="shared" ref="D39:J39" si="8">SUM(D40:D48)</f>
        <v>58354899.200000003</v>
      </c>
      <c r="E39" s="14">
        <f t="shared" si="8"/>
        <v>-3426585.41</v>
      </c>
      <c r="F39" s="14">
        <f t="shared" si="8"/>
        <v>54928313.790000007</v>
      </c>
      <c r="G39" s="14">
        <f t="shared" si="8"/>
        <v>12516642</v>
      </c>
      <c r="H39" s="14">
        <f t="shared" si="8"/>
        <v>12516642</v>
      </c>
      <c r="I39" s="14">
        <f t="shared" si="8"/>
        <v>12516642</v>
      </c>
      <c r="J39" s="16">
        <f t="shared" si="8"/>
        <v>12516642</v>
      </c>
      <c r="K39" s="17">
        <f t="shared" si="1"/>
        <v>42411671.790000007</v>
      </c>
    </row>
    <row r="40" spans="2:11" ht="15" x14ac:dyDescent="0.25">
      <c r="B40" s="18"/>
      <c r="C40" s="19" t="s">
        <v>46</v>
      </c>
      <c r="D40" s="22">
        <v>0</v>
      </c>
      <c r="E40" s="30">
        <v>0</v>
      </c>
      <c r="F40" s="22">
        <f t="shared" si="6"/>
        <v>0</v>
      </c>
      <c r="G40" s="22">
        <v>0</v>
      </c>
      <c r="H40" s="22">
        <v>0</v>
      </c>
      <c r="I40" s="22">
        <v>0</v>
      </c>
      <c r="J40" s="29">
        <f t="shared" ref="J40:J48" si="9">G40-H40</f>
        <v>0</v>
      </c>
      <c r="K40" s="17">
        <f>+F40-H40</f>
        <v>0</v>
      </c>
    </row>
    <row r="41" spans="2:11" ht="15" x14ac:dyDescent="0.25">
      <c r="B41" s="18"/>
      <c r="C41" s="19" t="s">
        <v>47</v>
      </c>
      <c r="D41" s="22">
        <v>0</v>
      </c>
      <c r="E41" s="30">
        <v>0</v>
      </c>
      <c r="F41" s="22">
        <f t="shared" si="6"/>
        <v>0</v>
      </c>
      <c r="G41" s="22">
        <v>0</v>
      </c>
      <c r="H41" s="22">
        <v>0</v>
      </c>
      <c r="I41" s="22">
        <v>0</v>
      </c>
      <c r="J41" s="29">
        <f t="shared" si="9"/>
        <v>0</v>
      </c>
      <c r="K41" s="17">
        <f t="shared" ref="K41:K42" si="10">+F41-H41</f>
        <v>0</v>
      </c>
    </row>
    <row r="42" spans="2:11" ht="15" x14ac:dyDescent="0.25">
      <c r="B42" s="18"/>
      <c r="C42" s="19" t="s">
        <v>48</v>
      </c>
      <c r="D42" s="22">
        <v>0</v>
      </c>
      <c r="E42" s="22">
        <v>0</v>
      </c>
      <c r="F42" s="22">
        <f t="shared" si="6"/>
        <v>0</v>
      </c>
      <c r="G42" s="22">
        <v>0</v>
      </c>
      <c r="H42" s="22">
        <v>0</v>
      </c>
      <c r="I42" s="22">
        <v>0</v>
      </c>
      <c r="J42" s="29">
        <v>0</v>
      </c>
      <c r="K42" s="17">
        <f t="shared" si="10"/>
        <v>0</v>
      </c>
    </row>
    <row r="43" spans="2:11" ht="15" x14ac:dyDescent="0.25">
      <c r="B43" s="18"/>
      <c r="C43" s="19" t="s">
        <v>49</v>
      </c>
      <c r="D43" s="24">
        <v>58354899.200000003</v>
      </c>
      <c r="E43" s="30">
        <v>-3426585.41</v>
      </c>
      <c r="F43" s="22">
        <f t="shared" si="6"/>
        <v>54928313.790000007</v>
      </c>
      <c r="G43" s="24">
        <v>12516642</v>
      </c>
      <c r="H43" s="24">
        <v>12516642</v>
      </c>
      <c r="I43" s="24">
        <v>12516642</v>
      </c>
      <c r="J43" s="33">
        <v>12516642</v>
      </c>
      <c r="K43" s="17">
        <f t="shared" si="1"/>
        <v>42411671.790000007</v>
      </c>
    </row>
    <row r="44" spans="2:11" ht="15" x14ac:dyDescent="0.25">
      <c r="B44" s="18"/>
      <c r="C44" s="19" t="s">
        <v>50</v>
      </c>
      <c r="D44" s="22">
        <v>0</v>
      </c>
      <c r="E44" s="30">
        <v>0</v>
      </c>
      <c r="F44" s="22">
        <f t="shared" si="6"/>
        <v>0</v>
      </c>
      <c r="G44" s="22">
        <v>0</v>
      </c>
      <c r="H44" s="22">
        <v>0</v>
      </c>
      <c r="I44" s="22">
        <v>0</v>
      </c>
      <c r="J44" s="29">
        <f t="shared" si="9"/>
        <v>0</v>
      </c>
      <c r="K44" s="17">
        <f t="shared" si="1"/>
        <v>0</v>
      </c>
    </row>
    <row r="45" spans="2:11" ht="15" x14ac:dyDescent="0.25">
      <c r="B45" s="18"/>
      <c r="C45" s="19" t="s">
        <v>51</v>
      </c>
      <c r="D45" s="22">
        <v>0</v>
      </c>
      <c r="E45" s="30">
        <v>0</v>
      </c>
      <c r="F45" s="22">
        <f t="shared" si="6"/>
        <v>0</v>
      </c>
      <c r="G45" s="22">
        <v>0</v>
      </c>
      <c r="H45" s="22">
        <v>0</v>
      </c>
      <c r="I45" s="22">
        <v>0</v>
      </c>
      <c r="J45" s="29">
        <f t="shared" si="9"/>
        <v>0</v>
      </c>
      <c r="K45" s="17">
        <f t="shared" si="1"/>
        <v>0</v>
      </c>
    </row>
    <row r="46" spans="2:11" ht="15" x14ac:dyDescent="0.25">
      <c r="B46" s="18"/>
      <c r="C46" s="19" t="s">
        <v>52</v>
      </c>
      <c r="D46" s="22">
        <v>0</v>
      </c>
      <c r="E46" s="30">
        <v>0</v>
      </c>
      <c r="F46" s="22">
        <f t="shared" si="6"/>
        <v>0</v>
      </c>
      <c r="G46" s="22">
        <v>0</v>
      </c>
      <c r="H46" s="22">
        <v>0</v>
      </c>
      <c r="I46" s="22">
        <v>0</v>
      </c>
      <c r="J46" s="29">
        <f t="shared" si="9"/>
        <v>0</v>
      </c>
      <c r="K46" s="17">
        <f t="shared" si="1"/>
        <v>0</v>
      </c>
    </row>
    <row r="47" spans="2:11" ht="15" x14ac:dyDescent="0.25">
      <c r="B47" s="18"/>
      <c r="C47" s="19" t="s">
        <v>53</v>
      </c>
      <c r="D47" s="22">
        <v>0</v>
      </c>
      <c r="E47" s="30">
        <v>0</v>
      </c>
      <c r="F47" s="22">
        <f t="shared" si="6"/>
        <v>0</v>
      </c>
      <c r="G47" s="22">
        <v>0</v>
      </c>
      <c r="H47" s="22">
        <v>0</v>
      </c>
      <c r="I47" s="22">
        <v>0</v>
      </c>
      <c r="J47" s="29">
        <f t="shared" si="9"/>
        <v>0</v>
      </c>
      <c r="K47" s="17">
        <f t="shared" si="1"/>
        <v>0</v>
      </c>
    </row>
    <row r="48" spans="2:11" ht="15" x14ac:dyDescent="0.25">
      <c r="B48" s="18"/>
      <c r="C48" s="19" t="s">
        <v>54</v>
      </c>
      <c r="D48" s="22">
        <v>0</v>
      </c>
      <c r="E48" s="30">
        <v>0</v>
      </c>
      <c r="F48" s="22">
        <f t="shared" si="6"/>
        <v>0</v>
      </c>
      <c r="G48" s="22">
        <v>0</v>
      </c>
      <c r="H48" s="22">
        <v>0</v>
      </c>
      <c r="I48" s="22">
        <v>0</v>
      </c>
      <c r="J48" s="29">
        <f t="shared" si="9"/>
        <v>0</v>
      </c>
      <c r="K48" s="17">
        <f t="shared" si="1"/>
        <v>0</v>
      </c>
    </row>
    <row r="49" spans="1:12" ht="15" x14ac:dyDescent="0.25">
      <c r="B49" s="12"/>
      <c r="C49" s="13" t="s">
        <v>55</v>
      </c>
      <c r="D49" s="14">
        <f>SUM(D50:D54)</f>
        <v>0</v>
      </c>
      <c r="E49" s="15">
        <f>SUM(E50:E54)</f>
        <v>33342378.649999999</v>
      </c>
      <c r="F49" s="14">
        <f>SUM(F50:F54)</f>
        <v>33342378.649999999</v>
      </c>
      <c r="G49" s="14">
        <f>SUM(G50:G54)</f>
        <v>6769099.7100000009</v>
      </c>
      <c r="H49" s="14">
        <f t="shared" ref="H49:J49" si="11">SUM(H50:H54)</f>
        <v>298345.05</v>
      </c>
      <c r="I49" s="14">
        <f>SUM(I50:I54)</f>
        <v>298345.05</v>
      </c>
      <c r="J49" s="16">
        <f t="shared" si="11"/>
        <v>298345.05</v>
      </c>
      <c r="K49" s="17">
        <f t="shared" si="1"/>
        <v>33044033.599999998</v>
      </c>
    </row>
    <row r="50" spans="1:12" ht="15" x14ac:dyDescent="0.25">
      <c r="B50" s="18"/>
      <c r="C50" s="19" t="s">
        <v>56</v>
      </c>
      <c r="D50" s="22">
        <v>0</v>
      </c>
      <c r="E50" s="21">
        <v>23700326.829999998</v>
      </c>
      <c r="F50" s="22">
        <f t="shared" si="6"/>
        <v>23700326.829999998</v>
      </c>
      <c r="G50" s="22">
        <v>4541848.4000000004</v>
      </c>
      <c r="H50" s="22">
        <v>0</v>
      </c>
      <c r="I50" s="22">
        <v>0</v>
      </c>
      <c r="J50" s="29">
        <v>0</v>
      </c>
      <c r="K50" s="24">
        <f t="shared" si="1"/>
        <v>23700326.829999998</v>
      </c>
    </row>
    <row r="51" spans="1:12" ht="15" x14ac:dyDescent="0.25">
      <c r="B51" s="18"/>
      <c r="C51" s="19" t="s">
        <v>57</v>
      </c>
      <c r="D51" s="22">
        <v>0</v>
      </c>
      <c r="E51" s="21">
        <v>268000</v>
      </c>
      <c r="F51" s="22">
        <f t="shared" si="6"/>
        <v>268000</v>
      </c>
      <c r="G51" s="24">
        <v>125978.28</v>
      </c>
      <c r="H51" s="22">
        <v>0</v>
      </c>
      <c r="I51" s="22">
        <v>0</v>
      </c>
      <c r="J51" s="29">
        <v>0</v>
      </c>
      <c r="K51" s="24">
        <f t="shared" si="1"/>
        <v>268000</v>
      </c>
    </row>
    <row r="52" spans="1:12" ht="15" x14ac:dyDescent="0.25">
      <c r="B52" s="18"/>
      <c r="C52" s="19" t="s">
        <v>58</v>
      </c>
      <c r="D52" s="22">
        <v>0</v>
      </c>
      <c r="E52" s="31">
        <v>0</v>
      </c>
      <c r="F52" s="22">
        <f t="shared" si="6"/>
        <v>0</v>
      </c>
      <c r="G52" s="26"/>
      <c r="H52" s="26"/>
      <c r="I52" s="26"/>
      <c r="K52" s="24">
        <f>+F52-H53</f>
        <v>-298345.05</v>
      </c>
    </row>
    <row r="53" spans="1:12" ht="15" x14ac:dyDescent="0.25">
      <c r="B53" s="18"/>
      <c r="C53" s="19" t="s">
        <v>59</v>
      </c>
      <c r="D53" s="22">
        <v>0</v>
      </c>
      <c r="E53" s="22">
        <v>6694061.9900000002</v>
      </c>
      <c r="F53" s="22">
        <f t="shared" si="6"/>
        <v>6694061.9900000002</v>
      </c>
      <c r="G53" s="22">
        <v>798345.03</v>
      </c>
      <c r="H53" s="22">
        <v>298345.05</v>
      </c>
      <c r="I53" s="27">
        <v>298345.05</v>
      </c>
      <c r="J53" s="29">
        <v>298345.05</v>
      </c>
      <c r="K53" s="24">
        <f>+F53-H54</f>
        <v>6694061.9900000002</v>
      </c>
    </row>
    <row r="54" spans="1:12" ht="15" x14ac:dyDescent="0.25">
      <c r="B54" s="18"/>
      <c r="C54" s="19" t="s">
        <v>60</v>
      </c>
      <c r="D54" s="22">
        <v>0</v>
      </c>
      <c r="E54" s="25">
        <v>2679989.83</v>
      </c>
      <c r="F54" s="22">
        <f t="shared" si="6"/>
        <v>2679989.83</v>
      </c>
      <c r="G54" s="27">
        <v>1302928</v>
      </c>
      <c r="H54" s="34">
        <v>0</v>
      </c>
      <c r="I54" s="34"/>
      <c r="J54" s="29">
        <v>0</v>
      </c>
      <c r="K54" s="24">
        <f t="shared" si="1"/>
        <v>2679989.83</v>
      </c>
    </row>
    <row r="55" spans="1:12" s="40" customFormat="1" x14ac:dyDescent="0.2">
      <c r="A55" s="35"/>
      <c r="B55" s="36"/>
      <c r="C55" s="37" t="s">
        <v>61</v>
      </c>
      <c r="D55" s="38">
        <f t="shared" ref="D55:J55" si="12">SUM(D11+D19+D29+D39+D49)</f>
        <v>302123038.50999999</v>
      </c>
      <c r="E55" s="38">
        <f t="shared" si="12"/>
        <v>50704017.730000004</v>
      </c>
      <c r="F55" s="38">
        <f t="shared" si="12"/>
        <v>352827056.24000001</v>
      </c>
      <c r="G55" s="38">
        <f t="shared" si="12"/>
        <v>130632933.08000001</v>
      </c>
      <c r="H55" s="39">
        <f t="shared" si="12"/>
        <v>116525652.41000001</v>
      </c>
      <c r="I55" s="38">
        <f t="shared" si="12"/>
        <v>116525652.41000001</v>
      </c>
      <c r="J55" s="38">
        <f t="shared" si="12"/>
        <v>113877328.90999998</v>
      </c>
      <c r="K55" s="38">
        <f>+F55-H55</f>
        <v>236301403.82999998</v>
      </c>
      <c r="L55" s="35"/>
    </row>
    <row r="57" spans="1:12" ht="15" x14ac:dyDescent="0.25">
      <c r="B57" s="41" t="s">
        <v>62</v>
      </c>
      <c r="F57" s="42"/>
      <c r="G57" s="43"/>
      <c r="H57" s="43"/>
      <c r="I57" s="43"/>
      <c r="J57" s="43"/>
      <c r="K57" s="43"/>
    </row>
    <row r="59" spans="1:12" ht="15" x14ac:dyDescent="0.25">
      <c r="C59" s="44"/>
      <c r="D59" s="45"/>
      <c r="E59" s="45"/>
      <c r="F59" s="45"/>
      <c r="G59" s="45"/>
      <c r="H59" s="45"/>
      <c r="I59" s="45"/>
      <c r="J59" s="45"/>
      <c r="K59" s="45"/>
    </row>
    <row r="60" spans="1:12" ht="15" x14ac:dyDescent="0.25">
      <c r="C60" s="44"/>
      <c r="D60" s="44"/>
      <c r="E60" s="44"/>
      <c r="F60" s="44"/>
      <c r="G60" s="44"/>
      <c r="H60" s="46"/>
      <c r="I60" s="46"/>
      <c r="J60" s="46"/>
      <c r="K60" s="46"/>
    </row>
    <row r="61" spans="1:12" ht="15" x14ac:dyDescent="0.25">
      <c r="C61" s="47"/>
      <c r="D61" s="47"/>
      <c r="E61" s="44"/>
      <c r="F61" s="46"/>
      <c r="G61" s="46"/>
      <c r="H61" s="46"/>
      <c r="I61" s="46"/>
      <c r="J61" s="46"/>
      <c r="K61" s="46"/>
    </row>
    <row r="62" spans="1:12" ht="15" x14ac:dyDescent="0.25">
      <c r="C62" s="48"/>
      <c r="D62" s="48"/>
      <c r="E62" s="44"/>
      <c r="F62" s="46"/>
      <c r="G62" s="46"/>
      <c r="H62" s="46"/>
      <c r="I62" s="46"/>
      <c r="J62" s="46"/>
      <c r="K62" s="46"/>
    </row>
    <row r="63" spans="1:12" ht="15" x14ac:dyDescent="0.25">
      <c r="C63" s="44"/>
      <c r="D63" s="44"/>
      <c r="E63" s="44"/>
      <c r="F63" s="44"/>
      <c r="G63" s="44"/>
      <c r="H63" s="44"/>
      <c r="I63" s="44"/>
      <c r="J63" s="44"/>
      <c r="K63" s="44"/>
    </row>
    <row r="64" spans="1:12" ht="15" x14ac:dyDescent="0.25">
      <c r="C64" s="44"/>
      <c r="D64" s="44"/>
      <c r="E64" s="44"/>
      <c r="F64" s="44"/>
      <c r="G64" s="44"/>
      <c r="H64" s="44"/>
      <c r="I64" s="44"/>
      <c r="J64" s="44"/>
      <c r="K64" s="44"/>
    </row>
  </sheetData>
  <mergeCells count="15">
    <mergeCell ref="B10:C10"/>
    <mergeCell ref="H60:K60"/>
    <mergeCell ref="C61:D61"/>
    <mergeCell ref="F61:G61"/>
    <mergeCell ref="H61:K61"/>
    <mergeCell ref="C62:D62"/>
    <mergeCell ref="F62:G62"/>
    <mergeCell ref="H62:K62"/>
    <mergeCell ref="B1:K1"/>
    <mergeCell ref="B2:K2"/>
    <mergeCell ref="B3:K3"/>
    <mergeCell ref="D5:J5"/>
    <mergeCell ref="B7:C9"/>
    <mergeCell ref="D7:J7"/>
    <mergeCell ref="K7:K8"/>
  </mergeCells>
  <printOptions horizontalCentered="1"/>
  <pageMargins left="0.70866141732283472" right="0.70866141732283472" top="0.74803149606299213" bottom="0.74803149606299213" header="0.31496062992125984" footer="0.31496062992125984"/>
  <pageSetup scale="5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2018-07-17T02:27:30Z</dcterms:created>
  <dcterms:modified xsi:type="dcterms:W3CDTF">2018-07-17T02:27:31Z</dcterms:modified>
</cp:coreProperties>
</file>