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Informacion 3er Trimestre Pagina WEEB\6 Información Presupuestaria\"/>
    </mc:Choice>
  </mc:AlternateContent>
  <bookViews>
    <workbookView xWindow="0" yWindow="0" windowWidth="28800" windowHeight="12330"/>
  </bookViews>
  <sheets>
    <sheet name="6.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I59" i="1" l="1"/>
  <c r="H59" i="1"/>
  <c r="G59" i="1"/>
  <c r="F59" i="1"/>
  <c r="E59" i="1"/>
  <c r="D59" i="1"/>
  <c r="F54" i="1"/>
  <c r="I54" i="1" s="1"/>
  <c r="F53" i="1"/>
  <c r="I53" i="1" s="1"/>
  <c r="F51" i="1"/>
  <c r="I51" i="1" s="1"/>
  <c r="F50" i="1"/>
  <c r="F49" i="1" s="1"/>
  <c r="I49" i="1" s="1"/>
  <c r="H49" i="1"/>
  <c r="G49" i="1"/>
  <c r="E49" i="1"/>
  <c r="D49" i="1"/>
  <c r="F48" i="1"/>
  <c r="I48" i="1" s="1"/>
  <c r="F47" i="1"/>
  <c r="I47" i="1" s="1"/>
  <c r="F46" i="1"/>
  <c r="I46" i="1" s="1"/>
  <c r="F45" i="1"/>
  <c r="I45" i="1" s="1"/>
  <c r="F44" i="1"/>
  <c r="I44" i="1" s="1"/>
  <c r="I43" i="1"/>
  <c r="F43" i="1"/>
  <c r="F42" i="1"/>
  <c r="I42" i="1" s="1"/>
  <c r="F41" i="1"/>
  <c r="I41" i="1" s="1"/>
  <c r="F40" i="1"/>
  <c r="I40" i="1" s="1"/>
  <c r="G39" i="1"/>
  <c r="E39" i="1"/>
  <c r="D39" i="1"/>
  <c r="I38" i="1"/>
  <c r="I37" i="1"/>
  <c r="I36" i="1"/>
  <c r="I35" i="1"/>
  <c r="I34" i="1"/>
  <c r="I33" i="1"/>
  <c r="I32" i="1"/>
  <c r="I31" i="1"/>
  <c r="I30" i="1"/>
  <c r="H29" i="1"/>
  <c r="G29" i="1"/>
  <c r="F29" i="1"/>
  <c r="I29" i="1" s="1"/>
  <c r="E29" i="1"/>
  <c r="D29" i="1"/>
  <c r="F28" i="1"/>
  <c r="I28" i="1" s="1"/>
  <c r="F27" i="1"/>
  <c r="I27" i="1" s="1"/>
  <c r="F26" i="1"/>
  <c r="I26" i="1" s="1"/>
  <c r="F25" i="1"/>
  <c r="I25" i="1" s="1"/>
  <c r="F24" i="1"/>
  <c r="I24" i="1" s="1"/>
  <c r="I23" i="1"/>
  <c r="F23" i="1"/>
  <c r="F22" i="1"/>
  <c r="I22" i="1" s="1"/>
  <c r="F21" i="1"/>
  <c r="I21" i="1" s="1"/>
  <c r="F20" i="1"/>
  <c r="I20" i="1" s="1"/>
  <c r="H19" i="1"/>
  <c r="G19" i="1"/>
  <c r="E19" i="1"/>
  <c r="D19" i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H11" i="1"/>
  <c r="G11" i="1"/>
  <c r="E11" i="1"/>
  <c r="D11" i="1"/>
  <c r="F11" i="1" l="1"/>
  <c r="I11" i="1" s="1"/>
  <c r="G55" i="1"/>
  <c r="G10" i="1" s="1"/>
  <c r="E55" i="1"/>
  <c r="E10" i="1" s="1"/>
  <c r="H55" i="1"/>
  <c r="H10" i="1" s="1"/>
  <c r="D55" i="1"/>
  <c r="D10" i="1" s="1"/>
  <c r="F39" i="1"/>
  <c r="I39" i="1" s="1"/>
  <c r="F19" i="1"/>
  <c r="I19" i="1" s="1"/>
  <c r="I50" i="1"/>
  <c r="F10" i="1" l="1"/>
  <c r="I10" i="1" s="1"/>
  <c r="F55" i="1"/>
  <c r="I55" i="1" s="1"/>
</calcChain>
</file>

<file path=xl/comments1.xml><?xml version="1.0" encoding="utf-8"?>
<comments xmlns="http://schemas.openxmlformats.org/spreadsheetml/2006/main">
  <authors>
    <author>DGCG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<sst xmlns="http://schemas.openxmlformats.org/spreadsheetml/2006/main" count="65" uniqueCount="65">
  <si>
    <t>ESTADO ANALÍTICO DEL EJERCICIO DEL PRESUPUESTO DE EGRESOS</t>
  </si>
  <si>
    <t>CLASIFICACIÓN POR OBJETO DEL GASTO (CAPÍTULO Y CONCEPTO)</t>
  </si>
  <si>
    <t>Del 1 de Enero al 30 de Septiembre de 2018</t>
  </si>
  <si>
    <t>Ente Público:</t>
  </si>
  <si>
    <t>INSTITUTO DE ALFABETIZACIÓN Y EDUCACIÓN BÁSICA PARA ADULTOS DEL ESTADO DE GTO.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</si>
  <si>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</si>
  <si>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</si>
  <si>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</si>
  <si>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</si>
  <si>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</si>
  <si>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</si>
  <si>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</si>
  <si>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</si>
  <si>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</si>
  <si>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</si>
  <si>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</si>
  <si>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</si>
  <si>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</si>
  <si>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</si>
  <si>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</si>
  <si>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</si>
  <si>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</si>
  <si>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</si>
  <si>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</si>
  <si>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</si>
  <si>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</si>
  <si>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</si>
  <si>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</si>
  <si>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</si>
  <si>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</si>
  <si>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</si>
  <si>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</si>
  <si>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</si>
  <si>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</si>
  <si>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</si>
  <si>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</si>
  <si>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</si>
  <si>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</si>
  <si>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</si>
  <si>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</si>
  <si>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</si>
  <si>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</si>
  <si>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</si>
  <si>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</si>
  <si>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</si>
  <si>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</si>
  <si>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</si>
  <si>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</si>
  <si>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</si>
  <si>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</si>
  <si>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</si>
  <si>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</si>
  <si>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</si>
  <si>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</si>
  <si>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</si>
  <si>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</si>
  <si>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</si>
  <si>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Maquinaria, otros equipos y herramientas</t>
  </si>
  <si>
    <t>Total del Gasto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</si>
  <si>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</si>
  <si>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</si>
  <si>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</si>
  <si>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</si>
  <si>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</si>
  <si>
    <t>6 = ( 3 - 4 )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</si>
</sst>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4" fillId="3" borderId="0" xfId="0" applyFont="1" applyFill="1"/>
    <xf numFmtId="0" fontId="3" fillId="3" borderId="0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164" fontId="6" fillId="3" borderId="5" xfId="1" applyFont="1" applyFill="1" applyBorder="1" applyAlignment="1">
      <alignment horizontal="right" vertical="center" wrapText="1"/>
    </xf>
    <xf numFmtId="164" fontId="6" fillId="3" borderId="4" xfId="1" applyFont="1" applyFill="1" applyBorder="1" applyAlignment="1">
      <alignment horizontal="right" vertical="center" wrapText="1"/>
    </xf>
    <xf numFmtId="0" fontId="7" fillId="0" borderId="6" xfId="0" applyFont="1" applyFill="1" applyBorder="1" applyProtection="1"/>
    <xf numFmtId="0" fontId="7" fillId="0" borderId="7" xfId="0" applyFont="1" applyFill="1" applyBorder="1" applyProtection="1"/>
    <xf numFmtId="165" fontId="2" fillId="0" borderId="8" xfId="0" applyNumberFormat="1" applyFont="1" applyBorder="1" applyProtection="1">
      <protection locked="0"/>
    </xf>
    <xf numFmtId="165" fontId="2" fillId="0" borderId="0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164" fontId="6" fillId="3" borderId="8" xfId="1" applyFont="1" applyFill="1" applyBorder="1" applyAlignment="1">
      <alignment horizontal="right" vertical="center" wrapText="1"/>
    </xf>
    <xf numFmtId="0" fontId="0" fillId="0" borderId="6" xfId="0" applyFont="1" applyFill="1" applyBorder="1" applyAlignment="1" applyProtection="1">
      <alignment horizontal="left" indent="1"/>
    </xf>
    <xf numFmtId="0" fontId="0" fillId="0" borderId="7" xfId="0" applyFont="1" applyFill="1" applyBorder="1" applyAlignment="1" applyProtection="1">
      <alignment horizontal="left" indent="1"/>
    </xf>
    <xf numFmtId="4" fontId="0" fillId="0" borderId="8" xfId="0" applyNumberFormat="1" applyBorder="1"/>
    <xf numFmtId="4" fontId="0" fillId="0" borderId="0" xfId="0" applyNumberFormat="1"/>
    <xf numFmtId="165" fontId="0" fillId="0" borderId="8" xfId="0" applyNumberFormat="1" applyFont="1" applyBorder="1" applyProtection="1">
      <protection locked="0"/>
    </xf>
    <xf numFmtId="4" fontId="0" fillId="0" borderId="7" xfId="0" applyNumberFormat="1" applyBorder="1"/>
    <xf numFmtId="164" fontId="4" fillId="3" borderId="8" xfId="1" applyFont="1" applyFill="1" applyBorder="1" applyAlignment="1">
      <alignment horizontal="right" vertical="center" wrapText="1"/>
    </xf>
    <xf numFmtId="4" fontId="4" fillId="0" borderId="0" xfId="0" applyNumberFormat="1" applyFont="1"/>
    <xf numFmtId="4" fontId="4" fillId="0" borderId="8" xfId="0" applyNumberFormat="1" applyFont="1" applyBorder="1"/>
    <xf numFmtId="4" fontId="4" fillId="0" borderId="7" xfId="0" applyNumberFormat="1" applyFont="1" applyBorder="1"/>
    <xf numFmtId="165" fontId="0" fillId="0" borderId="7" xfId="0" applyNumberFormat="1" applyFont="1" applyBorder="1" applyProtection="1">
      <protection locked="0"/>
    </xf>
    <xf numFmtId="165" fontId="0" fillId="0" borderId="0" xfId="0" applyNumberFormat="1" applyFont="1" applyBorder="1" applyProtection="1">
      <protection locked="0"/>
    </xf>
    <xf numFmtId="0" fontId="4" fillId="0" borderId="0" xfId="0" applyFont="1"/>
    <xf numFmtId="0" fontId="4" fillId="0" borderId="8" xfId="0" applyFont="1" applyBorder="1"/>
    <xf numFmtId="4" fontId="0" fillId="0" borderId="0" xfId="0" applyNumberFormat="1" applyBorder="1"/>
    <xf numFmtId="164" fontId="4" fillId="3" borderId="7" xfId="1" applyFont="1" applyFill="1" applyBorder="1" applyAlignment="1">
      <alignment horizontal="right" vertical="center" wrapText="1"/>
    </xf>
    <xf numFmtId="0" fontId="6" fillId="3" borderId="0" xfId="0" applyFont="1" applyFill="1"/>
    <xf numFmtId="0" fontId="6" fillId="3" borderId="9" xfId="0" applyFont="1" applyFill="1" applyBorder="1" applyAlignment="1">
      <alignment horizontal="justify" vertical="center" wrapText="1"/>
    </xf>
    <xf numFmtId="0" fontId="6" fillId="3" borderId="10" xfId="0" applyFont="1" applyFill="1" applyBorder="1" applyAlignment="1">
      <alignment horizontal="justify" vertical="center" wrapText="1"/>
    </xf>
    <xf numFmtId="164" fontId="6" fillId="3" borderId="2" xfId="1" applyFont="1" applyFill="1" applyBorder="1" applyAlignment="1">
      <alignment vertical="center" wrapText="1"/>
    </xf>
    <xf numFmtId="164" fontId="6" fillId="3" borderId="10" xfId="1" applyFont="1" applyFill="1" applyBorder="1" applyAlignment="1">
      <alignment vertical="center" wrapText="1"/>
    </xf>
    <xf numFmtId="0" fontId="6" fillId="0" borderId="0" xfId="0" applyFont="1"/>
    <xf numFmtId="0" fontId="8" fillId="3" borderId="0" xfId="0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0" fillId="0" borderId="12" xfId="0" applyNumberFormat="1" applyFont="1" applyBorder="1" applyProtection="1">
      <protection locked="0"/>
    </xf>
    <xf numFmtId="0" fontId="10" fillId="3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3" borderId="11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francob/Documents/ei/Documentos/INAEBA%202017/Estados%20Financieros%20CONAC%202017/Inf%20Fin%20Noviembre%202017%20CONAC%20sin%20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PC"/>
      <sheetName val="NOTAS"/>
      <sheetName val="EAI"/>
      <sheetName val="CAdmon"/>
      <sheetName val="CTG"/>
      <sheetName val="COG"/>
      <sheetName val="CFG"/>
      <sheetName val="EN"/>
      <sheetName val="ID"/>
      <sheetName val="IPF"/>
      <sheetName val="CProg"/>
      <sheetName val="PyPI"/>
      <sheetName val="IR"/>
      <sheetName val="Rel Cta Banc"/>
      <sheetName val="Esq Bur"/>
      <sheetName val="BInmu"/>
      <sheetName val="BMueb"/>
      <sheetName val="Ayudas"/>
      <sheetName val="Gto Federa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theme="9" tint="-0.249977111117893"/>
    <pageSetUpPr fitToPage="1"/>
  </sheetPr>
  <dimension ref="A1:J62"/>
  <sheetViews>
    <sheetView showGridLines="0" tabSelected="1" zoomScale="80" zoomScaleNormal="80" workbookViewId="0">
      <selection activeCell="D77" sqref="D77"/>
    </sheetView>
  </sheetViews>
  <sheetFormatPr baseColWidth="10" defaultRowHeight="12.75" x14ac:dyDescent="0.2"/>
  <cols>
    <col min="1" max="1" width="2.42578125" style="1" customWidth="1"/>
    <col min="2" max="2" width="4.5703125" style="24" customWidth="1"/>
    <col min="3" max="3" width="57.28515625" style="24" customWidth="1"/>
    <col min="4" max="4" width="21.28515625" style="24" bestFit="1" customWidth="1"/>
    <col min="5" max="5" width="19.140625" style="24" bestFit="1" customWidth="1"/>
    <col min="6" max="6" width="20.5703125" style="24" bestFit="1" customWidth="1"/>
    <col min="7" max="7" width="21.28515625" style="24" bestFit="1" customWidth="1"/>
    <col min="8" max="8" width="20.140625" style="24" bestFit="1" customWidth="1"/>
    <col min="9" max="9" width="17.7109375" style="24" bestFit="1" customWidth="1"/>
    <col min="10" max="10" width="2.28515625" style="1" customWidth="1"/>
    <col min="11" max="16384" width="11.42578125" style="24"/>
  </cols>
  <sheetData>
    <row r="1" spans="2:9" ht="14.25" customHeight="1" x14ac:dyDescent="0.2">
      <c r="B1" s="43" t="s">
        <v>0</v>
      </c>
      <c r="C1" s="43"/>
      <c r="D1" s="43"/>
      <c r="E1" s="43"/>
      <c r="F1" s="43"/>
      <c r="G1" s="43"/>
      <c r="H1" s="43"/>
      <c r="I1" s="43"/>
    </row>
    <row r="2" spans="2:9" ht="14.25" customHeight="1" x14ac:dyDescent="0.2">
      <c r="B2" s="43" t="s">
        <v>1</v>
      </c>
      <c r="C2" s="43"/>
      <c r="D2" s="43"/>
      <c r="E2" s="43"/>
      <c r="F2" s="43"/>
      <c r="G2" s="43"/>
      <c r="H2" s="43"/>
      <c r="I2" s="43"/>
    </row>
    <row r="3" spans="2:9" ht="14.25" customHeight="1" x14ac:dyDescent="0.2">
      <c r="B3" s="43" t="s">
        <v>2</v>
      </c>
      <c r="C3" s="43"/>
      <c r="D3" s="43"/>
      <c r="E3" s="43"/>
      <c r="F3" s="43"/>
      <c r="G3" s="43"/>
      <c r="H3" s="43"/>
      <c r="I3" s="43"/>
    </row>
    <row r="4" spans="2:9" s="1" customFormat="1" ht="6.75" customHeight="1" x14ac:dyDescent="0.2"/>
    <row r="5" spans="2:9" s="1" customFormat="1" ht="18" customHeight="1" x14ac:dyDescent="0.2">
      <c r="C5" s="2" t="s">
        <v>3</v>
      </c>
      <c r="D5" s="44" t="s">
        <v>4</v>
      </c>
      <c r="E5" s="44"/>
      <c r="F5" s="44"/>
      <c r="G5" s="44"/>
      <c r="H5" s="44"/>
    </row>
    <row r="6" spans="2:9" s="1" customFormat="1" ht="6.75" customHeight="1" x14ac:dyDescent="0.2"/>
    <row r="7" spans="2:9" x14ac:dyDescent="0.2">
      <c r="B7" s="45" t="s">
        <v>5</v>
      </c>
      <c r="C7" s="45"/>
      <c r="D7" s="46" t="s">
        <v>6</v>
      </c>
      <c r="E7" s="46"/>
      <c r="F7" s="46"/>
      <c r="G7" s="46"/>
      <c r="H7" s="46"/>
      <c r="I7" s="46" t="s">
        <v>7</v>
      </c>
    </row>
    <row r="8" spans="2:9" ht="25.5" x14ac:dyDescent="0.2">
      <c r="B8" s="45"/>
      <c r="C8" s="45"/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46"/>
    </row>
    <row r="9" spans="2:9" ht="11.25" customHeight="1" x14ac:dyDescent="0.2">
      <c r="B9" s="45"/>
      <c r="C9" s="45"/>
      <c r="D9" s="3">
        <v>1</v>
      </c>
      <c r="E9" s="3">
        <v>2</v>
      </c>
      <c r="F9" s="3" t="s">
        <v>13</v>
      </c>
      <c r="G9" s="3">
        <v>4</v>
      </c>
      <c r="H9" s="3">
        <v>5</v>
      </c>
      <c r="I9" s="3" t="s">
        <v>64</v>
      </c>
    </row>
    <row r="10" spans="2:9" ht="12.75" customHeight="1" x14ac:dyDescent="0.2">
      <c r="B10" s="47"/>
      <c r="C10" s="48"/>
      <c r="D10" s="4">
        <f>SUM(D55:D55)</f>
        <v>302123038.50999999</v>
      </c>
      <c r="E10" s="5">
        <f>SUM(E55:E55)</f>
        <v>82892543.409999996</v>
      </c>
      <c r="F10" s="4">
        <f>+D10+E10</f>
        <v>385015581.91999996</v>
      </c>
      <c r="G10" s="4">
        <f>SUM(G55:G55)</f>
        <v>185508557.57999998</v>
      </c>
      <c r="H10" s="5">
        <f>SUM(H55:H55)</f>
        <v>185323847.41999999</v>
      </c>
      <c r="I10" s="4">
        <f t="shared" ref="I10:I21" si="0">+F10-G10</f>
        <v>199507024.33999997</v>
      </c>
    </row>
    <row r="11" spans="2:9" ht="15" x14ac:dyDescent="0.25">
      <c r="B11" s="6"/>
      <c r="C11" s="7" t="s">
        <v>14</v>
      </c>
      <c r="D11" s="8">
        <f>SUM(D12:D18)</f>
        <v>204812876.99000001</v>
      </c>
      <c r="E11" s="9">
        <f>SUM(E12:E18)</f>
        <v>10672732.550000001</v>
      </c>
      <c r="F11" s="8">
        <f t="shared" ref="F11" si="1">SUM(F12:F18)</f>
        <v>215485609.53999999</v>
      </c>
      <c r="G11" s="8">
        <f>SUM(G12:G18)</f>
        <v>127270474.15000001</v>
      </c>
      <c r="H11" s="10">
        <f>SUM(H12:H18)</f>
        <v>127264537.97</v>
      </c>
      <c r="I11" s="11">
        <f t="shared" si="0"/>
        <v>88215135.389999986</v>
      </c>
    </row>
    <row r="12" spans="2:9" ht="15" x14ac:dyDescent="0.25">
      <c r="B12" s="12"/>
      <c r="C12" s="13" t="s">
        <v>15</v>
      </c>
      <c r="D12" s="14">
        <v>58720896.990000002</v>
      </c>
      <c r="E12" s="15">
        <v>340536</v>
      </c>
      <c r="F12" s="16">
        <f>+D12+E12</f>
        <v>59061432.990000002</v>
      </c>
      <c r="G12" s="14">
        <v>40371053.18</v>
      </c>
      <c r="H12" s="17">
        <v>40371053.18</v>
      </c>
      <c r="I12" s="18">
        <f t="shared" si="0"/>
        <v>18690379.810000002</v>
      </c>
    </row>
    <row r="13" spans="2:9" ht="15" x14ac:dyDescent="0.25">
      <c r="B13" s="12"/>
      <c r="C13" s="13" t="s">
        <v>16</v>
      </c>
      <c r="D13" s="14">
        <v>14360181</v>
      </c>
      <c r="E13" s="15">
        <v>3491399.64</v>
      </c>
      <c r="F13" s="16">
        <f t="shared" ref="F13:F18" si="2">+D13+E13</f>
        <v>17851580.640000001</v>
      </c>
      <c r="G13" s="14">
        <v>10894736.460000001</v>
      </c>
      <c r="H13" s="17">
        <v>10894736.460000001</v>
      </c>
      <c r="I13" s="18">
        <f t="shared" si="0"/>
        <v>6956844.1799999997</v>
      </c>
    </row>
    <row r="14" spans="2:9" ht="15" x14ac:dyDescent="0.25">
      <c r="B14" s="12"/>
      <c r="C14" s="13" t="s">
        <v>17</v>
      </c>
      <c r="D14" s="14">
        <v>37634532</v>
      </c>
      <c r="E14" s="15">
        <v>1354542.1</v>
      </c>
      <c r="F14" s="16">
        <f t="shared" si="2"/>
        <v>38989074.100000001</v>
      </c>
      <c r="G14" s="14">
        <v>14257817.25</v>
      </c>
      <c r="H14" s="17">
        <v>14257817.25</v>
      </c>
      <c r="I14" s="18">
        <f t="shared" si="0"/>
        <v>24731256.850000001</v>
      </c>
    </row>
    <row r="15" spans="2:9" ht="15" x14ac:dyDescent="0.25">
      <c r="B15" s="12"/>
      <c r="C15" s="13" t="s">
        <v>18</v>
      </c>
      <c r="D15" s="14">
        <v>19139940</v>
      </c>
      <c r="E15" s="15">
        <v>698419.72</v>
      </c>
      <c r="F15" s="16">
        <f t="shared" si="2"/>
        <v>19838359.719999999</v>
      </c>
      <c r="G15" s="14">
        <v>12613274.039999999</v>
      </c>
      <c r="H15" s="17">
        <v>12607337.859999999</v>
      </c>
      <c r="I15" s="18">
        <f t="shared" si="0"/>
        <v>7225085.6799999997</v>
      </c>
    </row>
    <row r="16" spans="2:9" ht="15" x14ac:dyDescent="0.25">
      <c r="B16" s="12"/>
      <c r="C16" s="13" t="s">
        <v>19</v>
      </c>
      <c r="D16" s="14">
        <v>74429859</v>
      </c>
      <c r="E16" s="15">
        <v>4777208.09</v>
      </c>
      <c r="F16" s="16">
        <f t="shared" si="2"/>
        <v>79207067.090000004</v>
      </c>
      <c r="G16" s="14">
        <v>48855326.539999999</v>
      </c>
      <c r="H16" s="17">
        <v>48855326.539999999</v>
      </c>
      <c r="I16" s="18">
        <f t="shared" si="0"/>
        <v>30351740.550000004</v>
      </c>
    </row>
    <row r="17" spans="2:9" ht="15" x14ac:dyDescent="0.25">
      <c r="B17" s="12"/>
      <c r="C17" s="13" t="s">
        <v>20</v>
      </c>
      <c r="D17" s="16">
        <v>0</v>
      </c>
      <c r="E17" s="19"/>
      <c r="F17" s="16">
        <f t="shared" si="2"/>
        <v>0</v>
      </c>
      <c r="G17" s="20">
        <v>0</v>
      </c>
      <c r="H17" s="21">
        <v>0</v>
      </c>
      <c r="I17" s="18">
        <f t="shared" si="0"/>
        <v>0</v>
      </c>
    </row>
    <row r="18" spans="2:9" ht="15" x14ac:dyDescent="0.25">
      <c r="B18" s="12"/>
      <c r="C18" s="13" t="s">
        <v>21</v>
      </c>
      <c r="D18" s="16">
        <v>527468</v>
      </c>
      <c r="E18" s="19">
        <v>10627</v>
      </c>
      <c r="F18" s="16">
        <f t="shared" si="2"/>
        <v>538095</v>
      </c>
      <c r="G18" s="20">
        <v>278266.68</v>
      </c>
      <c r="H18" s="21">
        <v>278266.68</v>
      </c>
      <c r="I18" s="18">
        <f t="shared" si="0"/>
        <v>259828.32</v>
      </c>
    </row>
    <row r="19" spans="2:9" ht="15" x14ac:dyDescent="0.25">
      <c r="B19" s="6"/>
      <c r="C19" s="7" t="s">
        <v>22</v>
      </c>
      <c r="D19" s="8">
        <f t="shared" ref="D19:F19" si="3">SUM(D20:D28)</f>
        <v>10276865.720000001</v>
      </c>
      <c r="E19" s="9">
        <f>SUM(E20:E28)</f>
        <v>3926680.51</v>
      </c>
      <c r="F19" s="9">
        <f t="shared" si="3"/>
        <v>14203546.23</v>
      </c>
      <c r="G19" s="8">
        <f>SUM(G20:G28)</f>
        <v>7030657.0399999991</v>
      </c>
      <c r="H19" s="10">
        <f>SUM(H20:H28)</f>
        <v>6923773.879999999</v>
      </c>
      <c r="I19" s="11">
        <f t="shared" si="0"/>
        <v>7172889.1900000013</v>
      </c>
    </row>
    <row r="20" spans="2:9" ht="15" x14ac:dyDescent="0.25">
      <c r="B20" s="12"/>
      <c r="C20" s="13" t="s">
        <v>23</v>
      </c>
      <c r="D20" s="14">
        <v>1516233.46</v>
      </c>
      <c r="E20" s="15">
        <v>2605901.41</v>
      </c>
      <c r="F20" s="16">
        <f>+D20+E20</f>
        <v>4122134.87</v>
      </c>
      <c r="G20" s="16">
        <v>1562334.82</v>
      </c>
      <c r="H20" s="22">
        <v>1484591.62</v>
      </c>
      <c r="I20" s="18">
        <f t="shared" si="0"/>
        <v>2559800.0499999998</v>
      </c>
    </row>
    <row r="21" spans="2:9" ht="15" x14ac:dyDescent="0.25">
      <c r="B21" s="12"/>
      <c r="C21" s="13" t="s">
        <v>24</v>
      </c>
      <c r="D21" s="14">
        <v>521455.1</v>
      </c>
      <c r="E21" s="23">
        <v>51173.36</v>
      </c>
      <c r="F21" s="16">
        <f t="shared" ref="F21:F28" si="4">+D21+E21</f>
        <v>572628.46</v>
      </c>
      <c r="G21" s="16">
        <v>330795.78999999998</v>
      </c>
      <c r="H21" s="17">
        <v>326283.78999999998</v>
      </c>
      <c r="I21" s="18">
        <f t="shared" si="0"/>
        <v>241832.66999999998</v>
      </c>
    </row>
    <row r="22" spans="2:9" ht="15" x14ac:dyDescent="0.25">
      <c r="B22" s="12"/>
      <c r="C22" s="13" t="s">
        <v>25</v>
      </c>
      <c r="D22" s="16">
        <v>0</v>
      </c>
      <c r="F22" s="16">
        <f t="shared" si="4"/>
        <v>0</v>
      </c>
      <c r="G22" s="20">
        <v>0</v>
      </c>
      <c r="H22" s="19">
        <v>0</v>
      </c>
      <c r="I22" s="18">
        <f>+F22-G23</f>
        <v>-73214.559999999998</v>
      </c>
    </row>
    <row r="23" spans="2:9" ht="15" x14ac:dyDescent="0.25">
      <c r="B23" s="12"/>
      <c r="C23" s="13" t="s">
        <v>26</v>
      </c>
      <c r="D23" s="16">
        <v>151582</v>
      </c>
      <c r="E23" s="19">
        <v>144000</v>
      </c>
      <c r="F23" s="16">
        <f t="shared" si="4"/>
        <v>295582</v>
      </c>
      <c r="G23" s="20">
        <v>73214.559999999998</v>
      </c>
      <c r="H23" s="19">
        <v>73214.559999999998</v>
      </c>
      <c r="I23" s="18">
        <f>+F23-G24</f>
        <v>289231</v>
      </c>
    </row>
    <row r="24" spans="2:9" ht="15" x14ac:dyDescent="0.25">
      <c r="B24" s="12"/>
      <c r="C24" s="13" t="s">
        <v>27</v>
      </c>
      <c r="D24" s="14">
        <v>10000</v>
      </c>
      <c r="E24" s="19">
        <v>0</v>
      </c>
      <c r="F24" s="16">
        <f t="shared" si="4"/>
        <v>10000</v>
      </c>
      <c r="G24" s="20">
        <v>6351</v>
      </c>
      <c r="H24" s="19">
        <v>6351</v>
      </c>
      <c r="I24" s="18">
        <f>+F24-G25</f>
        <v>-4719903.47</v>
      </c>
    </row>
    <row r="25" spans="2:9" ht="15" x14ac:dyDescent="0.25">
      <c r="B25" s="12"/>
      <c r="C25" s="13" t="s">
        <v>28</v>
      </c>
      <c r="D25" s="14">
        <v>6974496.7599999998</v>
      </c>
      <c r="E25" s="16">
        <v>-149726.26</v>
      </c>
      <c r="F25" s="16">
        <f t="shared" si="4"/>
        <v>6824770.5</v>
      </c>
      <c r="G25" s="20">
        <v>4729903.47</v>
      </c>
      <c r="H25" s="19">
        <v>4729903.47</v>
      </c>
      <c r="I25" s="18">
        <f>+F25-G26</f>
        <v>6779530.7000000002</v>
      </c>
    </row>
    <row r="26" spans="2:9" ht="15" x14ac:dyDescent="0.25">
      <c r="B26" s="12"/>
      <c r="C26" s="13" t="s">
        <v>29</v>
      </c>
      <c r="D26" s="14">
        <v>882470.99</v>
      </c>
      <c r="E26" s="16">
        <v>983332</v>
      </c>
      <c r="F26" s="16">
        <f t="shared" si="4"/>
        <v>1865802.99</v>
      </c>
      <c r="G26" s="20">
        <v>45239.8</v>
      </c>
      <c r="H26" s="21">
        <v>45239.8</v>
      </c>
      <c r="I26" s="18">
        <f>+F26-G28</f>
        <v>1582985.3900000001</v>
      </c>
    </row>
    <row r="27" spans="2:9" ht="15" x14ac:dyDescent="0.25">
      <c r="B27" s="12"/>
      <c r="C27" s="13" t="s">
        <v>30</v>
      </c>
      <c r="D27" s="16">
        <v>0</v>
      </c>
      <c r="E27" s="24">
        <v>0</v>
      </c>
      <c r="F27" s="16">
        <f t="shared" si="4"/>
        <v>0</v>
      </c>
      <c r="G27" s="16">
        <v>0</v>
      </c>
      <c r="H27" s="22">
        <v>0</v>
      </c>
      <c r="I27" s="18">
        <f>+F27-G27</f>
        <v>0</v>
      </c>
    </row>
    <row r="28" spans="2:9" ht="15" x14ac:dyDescent="0.25">
      <c r="B28" s="12"/>
      <c r="C28" s="13" t="s">
        <v>31</v>
      </c>
      <c r="D28" s="14">
        <v>220627.41</v>
      </c>
      <c r="E28" s="16">
        <v>292000</v>
      </c>
      <c r="F28" s="16">
        <f t="shared" si="4"/>
        <v>512627.41000000003</v>
      </c>
      <c r="G28" s="16">
        <v>282817.59999999998</v>
      </c>
      <c r="H28" s="22">
        <v>258189.64</v>
      </c>
      <c r="I28" s="18">
        <f>+F28-G30</f>
        <v>-853099.79999999993</v>
      </c>
    </row>
    <row r="29" spans="2:9" ht="15" x14ac:dyDescent="0.25">
      <c r="B29" s="6"/>
      <c r="C29" s="7" t="s">
        <v>32</v>
      </c>
      <c r="D29" s="8">
        <f t="shared" ref="D29:H29" si="5">SUM(D30:D38)</f>
        <v>28678396.600000001</v>
      </c>
      <c r="E29" s="9">
        <f t="shared" si="5"/>
        <v>14748854.85</v>
      </c>
      <c r="F29" s="8">
        <f t="shared" si="5"/>
        <v>43427251.449999996</v>
      </c>
      <c r="G29" s="8">
        <f t="shared" si="5"/>
        <v>25061932.350000001</v>
      </c>
      <c r="H29" s="10">
        <f t="shared" si="5"/>
        <v>24990041.530000005</v>
      </c>
      <c r="I29" s="11">
        <f t="shared" ref="I29:I51" si="6">+F29-G29</f>
        <v>18365319.099999994</v>
      </c>
    </row>
    <row r="30" spans="2:9" ht="15" x14ac:dyDescent="0.25">
      <c r="B30" s="12"/>
      <c r="C30" s="13" t="s">
        <v>33</v>
      </c>
      <c r="D30" s="14">
        <v>1441428</v>
      </c>
      <c r="E30" s="15">
        <v>642958.84</v>
      </c>
      <c r="F30" s="16">
        <v>2084386.84</v>
      </c>
      <c r="G30" s="14">
        <v>1365727.21</v>
      </c>
      <c r="H30" s="17">
        <v>1321435.04</v>
      </c>
      <c r="I30" s="18">
        <f t="shared" si="6"/>
        <v>718659.63000000012</v>
      </c>
    </row>
    <row r="31" spans="2:9" ht="15" x14ac:dyDescent="0.25">
      <c r="B31" s="12"/>
      <c r="C31" s="13" t="s">
        <v>34</v>
      </c>
      <c r="D31" s="14">
        <v>9537508.6199999992</v>
      </c>
      <c r="E31" s="15">
        <v>-499881.74</v>
      </c>
      <c r="F31" s="16">
        <v>9037626.8800000008</v>
      </c>
      <c r="G31" s="14">
        <v>6171968.6100000003</v>
      </c>
      <c r="H31" s="17">
        <v>6171968.6100000003</v>
      </c>
      <c r="I31" s="18">
        <f t="shared" si="6"/>
        <v>2865658.2700000005</v>
      </c>
    </row>
    <row r="32" spans="2:9" ht="15" x14ac:dyDescent="0.25">
      <c r="B32" s="12"/>
      <c r="C32" s="13" t="s">
        <v>35</v>
      </c>
      <c r="D32" s="14">
        <v>3098500.89</v>
      </c>
      <c r="E32" s="15">
        <v>3809031.24</v>
      </c>
      <c r="F32" s="16">
        <v>6907532.1299999999</v>
      </c>
      <c r="G32" s="14">
        <v>2365638.27</v>
      </c>
      <c r="H32" s="17">
        <v>2365638.27</v>
      </c>
      <c r="I32" s="18">
        <f t="shared" si="6"/>
        <v>4541893.8599999994</v>
      </c>
    </row>
    <row r="33" spans="2:9" ht="15" x14ac:dyDescent="0.25">
      <c r="B33" s="12"/>
      <c r="C33" s="13" t="s">
        <v>36</v>
      </c>
      <c r="D33" s="14">
        <v>2288794.5</v>
      </c>
      <c r="E33" s="15">
        <v>0</v>
      </c>
      <c r="F33" s="16">
        <v>2288794.5</v>
      </c>
      <c r="G33" s="14">
        <v>1475515.82</v>
      </c>
      <c r="H33" s="17">
        <v>1475515.82</v>
      </c>
      <c r="I33" s="18">
        <f t="shared" si="6"/>
        <v>813278.67999999993</v>
      </c>
    </row>
    <row r="34" spans="2:9" ht="15" x14ac:dyDescent="0.25">
      <c r="B34" s="12"/>
      <c r="C34" s="13" t="s">
        <v>37</v>
      </c>
      <c r="D34" s="14">
        <v>4556035.66</v>
      </c>
      <c r="E34" s="15">
        <v>2169093.36</v>
      </c>
      <c r="F34" s="16">
        <v>6725129.0199999996</v>
      </c>
      <c r="G34" s="14">
        <v>4532674.41</v>
      </c>
      <c r="H34" s="17">
        <v>4532674.41</v>
      </c>
      <c r="I34" s="18">
        <f t="shared" si="6"/>
        <v>2192454.6099999994</v>
      </c>
    </row>
    <row r="35" spans="2:9" ht="12.75" customHeight="1" x14ac:dyDescent="0.25">
      <c r="B35" s="12"/>
      <c r="C35" s="13" t="s">
        <v>38</v>
      </c>
      <c r="D35" s="14">
        <v>822239</v>
      </c>
      <c r="E35" s="15">
        <v>3718062.48</v>
      </c>
      <c r="F35" s="16">
        <v>4540301.4800000004</v>
      </c>
      <c r="G35" s="14">
        <v>3466490.41</v>
      </c>
      <c r="H35" s="17">
        <v>3454890.41</v>
      </c>
      <c r="I35" s="18">
        <f t="shared" si="6"/>
        <v>1073811.0700000003</v>
      </c>
    </row>
    <row r="36" spans="2:9" ht="15" x14ac:dyDescent="0.25">
      <c r="B36" s="12"/>
      <c r="C36" s="13" t="s">
        <v>39</v>
      </c>
      <c r="D36" s="14">
        <v>2521802.83</v>
      </c>
      <c r="E36" s="15">
        <v>388000</v>
      </c>
      <c r="F36" s="16">
        <v>2909802.83</v>
      </c>
      <c r="G36" s="16">
        <v>1467061.71</v>
      </c>
      <c r="H36" s="17">
        <v>1453954.71</v>
      </c>
      <c r="I36" s="18">
        <f t="shared" si="6"/>
        <v>1442741.12</v>
      </c>
    </row>
    <row r="37" spans="2:9" ht="15" x14ac:dyDescent="0.25">
      <c r="B37" s="12"/>
      <c r="C37" s="13" t="s">
        <v>40</v>
      </c>
      <c r="D37" s="14">
        <v>1018428.1</v>
      </c>
      <c r="E37" s="15">
        <v>2711031.24</v>
      </c>
      <c r="F37" s="16">
        <v>3729459.34</v>
      </c>
      <c r="G37" s="14">
        <v>1618238.82</v>
      </c>
      <c r="H37" s="17">
        <v>1618238.82</v>
      </c>
      <c r="I37" s="18">
        <f t="shared" si="6"/>
        <v>2111220.5199999996</v>
      </c>
    </row>
    <row r="38" spans="2:9" ht="15" x14ac:dyDescent="0.25">
      <c r="B38" s="12"/>
      <c r="C38" s="13" t="s">
        <v>41</v>
      </c>
      <c r="D38" s="14">
        <v>3393659</v>
      </c>
      <c r="E38" s="15">
        <v>1810559.43</v>
      </c>
      <c r="F38" s="16">
        <v>5204218.43</v>
      </c>
      <c r="G38" s="14">
        <v>2598617.09</v>
      </c>
      <c r="H38" s="26">
        <v>2595725.44</v>
      </c>
      <c r="I38" s="18">
        <f t="shared" si="6"/>
        <v>2605601.34</v>
      </c>
    </row>
    <row r="39" spans="2:9" ht="12.75" customHeight="1" x14ac:dyDescent="0.25">
      <c r="B39" s="6"/>
      <c r="C39" s="7" t="s">
        <v>42</v>
      </c>
      <c r="D39" s="8">
        <f t="shared" ref="D39:G39" si="7">SUM(D40:D48)</f>
        <v>58354899.200000003</v>
      </c>
      <c r="E39" s="8">
        <f t="shared" si="7"/>
        <v>20040696.850000001</v>
      </c>
      <c r="F39" s="8">
        <f t="shared" si="7"/>
        <v>78395596.050000012</v>
      </c>
      <c r="G39" s="8">
        <f t="shared" si="7"/>
        <v>24661149</v>
      </c>
      <c r="H39" s="10">
        <f>SUM(H40:H48)</f>
        <v>24661149</v>
      </c>
      <c r="I39" s="11">
        <f t="shared" si="6"/>
        <v>53734447.050000012</v>
      </c>
    </row>
    <row r="40" spans="2:9" ht="15" x14ac:dyDescent="0.25">
      <c r="B40" s="12"/>
      <c r="C40" s="13" t="s">
        <v>43</v>
      </c>
      <c r="D40" s="16">
        <v>0</v>
      </c>
      <c r="E40" s="23">
        <v>0</v>
      </c>
      <c r="F40" s="16">
        <f t="shared" ref="F40:F51" si="8">D40+E40</f>
        <v>0</v>
      </c>
      <c r="G40" s="16">
        <v>0</v>
      </c>
      <c r="H40" s="22">
        <v>0</v>
      </c>
      <c r="I40" s="11">
        <f t="shared" si="6"/>
        <v>0</v>
      </c>
    </row>
    <row r="41" spans="2:9" ht="15" x14ac:dyDescent="0.25">
      <c r="B41" s="12"/>
      <c r="C41" s="13" t="s">
        <v>44</v>
      </c>
      <c r="D41" s="16">
        <v>0</v>
      </c>
      <c r="E41" s="23">
        <v>0</v>
      </c>
      <c r="F41" s="16">
        <f t="shared" si="8"/>
        <v>0</v>
      </c>
      <c r="G41" s="16">
        <v>0</v>
      </c>
      <c r="H41" s="22">
        <v>0</v>
      </c>
      <c r="I41" s="11">
        <f t="shared" si="6"/>
        <v>0</v>
      </c>
    </row>
    <row r="42" spans="2:9" ht="15" x14ac:dyDescent="0.25">
      <c r="B42" s="12"/>
      <c r="C42" s="13" t="s">
        <v>45</v>
      </c>
      <c r="D42" s="16">
        <v>0</v>
      </c>
      <c r="E42" s="16">
        <v>0</v>
      </c>
      <c r="F42" s="16">
        <f t="shared" si="8"/>
        <v>0</v>
      </c>
      <c r="G42" s="16">
        <v>0</v>
      </c>
      <c r="H42" s="22">
        <v>0</v>
      </c>
      <c r="I42" s="11">
        <f t="shared" si="6"/>
        <v>0</v>
      </c>
    </row>
    <row r="43" spans="2:9" ht="15" x14ac:dyDescent="0.25">
      <c r="B43" s="12"/>
      <c r="C43" s="13" t="s">
        <v>46</v>
      </c>
      <c r="D43" s="18">
        <v>58354899.200000003</v>
      </c>
      <c r="E43" s="23">
        <v>20040696.850000001</v>
      </c>
      <c r="F43" s="16">
        <f t="shared" si="8"/>
        <v>78395596.050000012</v>
      </c>
      <c r="G43" s="18">
        <v>24661149</v>
      </c>
      <c r="H43" s="27">
        <v>24661149</v>
      </c>
      <c r="I43" s="11">
        <f t="shared" si="6"/>
        <v>53734447.050000012</v>
      </c>
    </row>
    <row r="44" spans="2:9" ht="15" x14ac:dyDescent="0.25">
      <c r="B44" s="12"/>
      <c r="C44" s="13" t="s">
        <v>47</v>
      </c>
      <c r="D44" s="16">
        <v>0</v>
      </c>
      <c r="E44" s="23">
        <v>0</v>
      </c>
      <c r="F44" s="16">
        <f t="shared" si="8"/>
        <v>0</v>
      </c>
      <c r="G44" s="16">
        <v>0</v>
      </c>
      <c r="H44" s="22">
        <v>0</v>
      </c>
      <c r="I44" s="11">
        <f t="shared" si="6"/>
        <v>0</v>
      </c>
    </row>
    <row r="45" spans="2:9" ht="15" x14ac:dyDescent="0.25">
      <c r="B45" s="12"/>
      <c r="C45" s="13" t="s">
        <v>48</v>
      </c>
      <c r="D45" s="16">
        <v>0</v>
      </c>
      <c r="E45" s="23">
        <v>0</v>
      </c>
      <c r="F45" s="16">
        <f t="shared" si="8"/>
        <v>0</v>
      </c>
      <c r="G45" s="16">
        <v>0</v>
      </c>
      <c r="H45" s="22">
        <v>0</v>
      </c>
      <c r="I45" s="11">
        <f t="shared" si="6"/>
        <v>0</v>
      </c>
    </row>
    <row r="46" spans="2:9" ht="15" x14ac:dyDescent="0.25">
      <c r="B46" s="12"/>
      <c r="C46" s="13" t="s">
        <v>49</v>
      </c>
      <c r="D46" s="16">
        <v>0</v>
      </c>
      <c r="E46" s="23">
        <v>0</v>
      </c>
      <c r="F46" s="16">
        <f t="shared" si="8"/>
        <v>0</v>
      </c>
      <c r="G46" s="16">
        <v>0</v>
      </c>
      <c r="H46" s="22">
        <v>0</v>
      </c>
      <c r="I46" s="11">
        <f t="shared" si="6"/>
        <v>0</v>
      </c>
    </row>
    <row r="47" spans="2:9" ht="15" x14ac:dyDescent="0.25">
      <c r="B47" s="12"/>
      <c r="C47" s="13" t="s">
        <v>50</v>
      </c>
      <c r="D47" s="16">
        <v>0</v>
      </c>
      <c r="E47" s="23">
        <v>0</v>
      </c>
      <c r="F47" s="16">
        <f t="shared" si="8"/>
        <v>0</v>
      </c>
      <c r="G47" s="16">
        <v>0</v>
      </c>
      <c r="H47" s="22">
        <v>0</v>
      </c>
      <c r="I47" s="11">
        <f t="shared" si="6"/>
        <v>0</v>
      </c>
    </row>
    <row r="48" spans="2:9" ht="15" x14ac:dyDescent="0.25">
      <c r="B48" s="12"/>
      <c r="C48" s="13" t="s">
        <v>51</v>
      </c>
      <c r="D48" s="16">
        <v>0</v>
      </c>
      <c r="E48" s="23">
        <v>0</v>
      </c>
      <c r="F48" s="16">
        <f t="shared" si="8"/>
        <v>0</v>
      </c>
      <c r="G48" s="16">
        <v>0</v>
      </c>
      <c r="H48" s="22">
        <v>0</v>
      </c>
      <c r="I48" s="11">
        <f t="shared" si="6"/>
        <v>0</v>
      </c>
    </row>
    <row r="49" spans="1:10" ht="15" x14ac:dyDescent="0.25">
      <c r="B49" s="6"/>
      <c r="C49" s="7" t="s">
        <v>52</v>
      </c>
      <c r="D49" s="8">
        <f t="shared" ref="D49:H49" si="9">SUM(D50:D54)</f>
        <v>0</v>
      </c>
      <c r="E49" s="8">
        <f t="shared" si="9"/>
        <v>33503578.649999999</v>
      </c>
      <c r="F49" s="10">
        <f t="shared" si="9"/>
        <v>33503578.649999999</v>
      </c>
      <c r="G49" s="8">
        <f t="shared" si="9"/>
        <v>1484345.04</v>
      </c>
      <c r="H49" s="10">
        <f t="shared" si="9"/>
        <v>1484345.04</v>
      </c>
      <c r="I49" s="11">
        <f t="shared" si="6"/>
        <v>32019233.609999999</v>
      </c>
    </row>
    <row r="50" spans="1:10" ht="15" x14ac:dyDescent="0.25">
      <c r="B50" s="12"/>
      <c r="C50" s="13" t="s">
        <v>53</v>
      </c>
      <c r="D50" s="16">
        <v>0</v>
      </c>
      <c r="E50" s="14">
        <v>23791526.829999998</v>
      </c>
      <c r="F50" s="22">
        <f t="shared" si="8"/>
        <v>23791526.829999998</v>
      </c>
      <c r="G50" s="16">
        <v>888819.99</v>
      </c>
      <c r="H50" s="16">
        <v>888819.99</v>
      </c>
      <c r="I50" s="18">
        <f t="shared" si="6"/>
        <v>22902706.84</v>
      </c>
    </row>
    <row r="51" spans="1:10" ht="15" x14ac:dyDescent="0.25">
      <c r="B51" s="12"/>
      <c r="C51" s="13" t="s">
        <v>54</v>
      </c>
      <c r="D51" s="16">
        <v>0</v>
      </c>
      <c r="E51" s="14">
        <v>286000</v>
      </c>
      <c r="F51" s="22">
        <f t="shared" si="8"/>
        <v>286000</v>
      </c>
      <c r="G51" s="16">
        <v>109980</v>
      </c>
      <c r="H51" s="22">
        <v>109980</v>
      </c>
      <c r="I51" s="18">
        <f t="shared" si="6"/>
        <v>176020</v>
      </c>
    </row>
    <row r="52" spans="1:10" ht="15" x14ac:dyDescent="0.25">
      <c r="B52" s="12"/>
      <c r="C52" s="13" t="s">
        <v>55</v>
      </c>
      <c r="D52" s="16">
        <v>0</v>
      </c>
      <c r="E52" s="25">
        <v>0</v>
      </c>
      <c r="G52" s="20">
        <v>0</v>
      </c>
      <c r="H52" s="19">
        <v>0</v>
      </c>
      <c r="I52" s="18"/>
    </row>
    <row r="53" spans="1:10" ht="15" x14ac:dyDescent="0.25">
      <c r="B53" s="12"/>
      <c r="C53" s="13" t="s">
        <v>56</v>
      </c>
      <c r="D53" s="16">
        <v>0</v>
      </c>
      <c r="E53" s="20">
        <v>6694061.9900000002</v>
      </c>
      <c r="F53" s="22">
        <f>D52+E53</f>
        <v>6694061.9900000002</v>
      </c>
      <c r="G53" s="20">
        <v>298345.05</v>
      </c>
      <c r="H53" s="19">
        <v>298345.05</v>
      </c>
      <c r="I53" s="18">
        <f>+F53-G53</f>
        <v>6395716.9400000004</v>
      </c>
    </row>
    <row r="54" spans="1:10" ht="15" x14ac:dyDescent="0.25">
      <c r="B54" s="12"/>
      <c r="C54" s="13" t="s">
        <v>57</v>
      </c>
      <c r="D54" s="16">
        <v>0</v>
      </c>
      <c r="E54" s="40">
        <v>2731989.83</v>
      </c>
      <c r="F54" s="22">
        <f>D53+E54</f>
        <v>2731989.83</v>
      </c>
      <c r="G54" s="20">
        <v>187200</v>
      </c>
      <c r="H54" s="21">
        <v>187200</v>
      </c>
      <c r="I54" s="18">
        <f>+F54-G54</f>
        <v>2544789.83</v>
      </c>
    </row>
    <row r="55" spans="1:10" s="33" customFormat="1" x14ac:dyDescent="0.2">
      <c r="A55" s="28"/>
      <c r="B55" s="29"/>
      <c r="C55" s="30" t="s">
        <v>58</v>
      </c>
      <c r="D55" s="31">
        <f t="shared" ref="D55:H55" si="10">SUM(D11+D19+D29+D39+D49)</f>
        <v>302123038.50999999</v>
      </c>
      <c r="E55" s="31">
        <f t="shared" si="10"/>
        <v>82892543.409999996</v>
      </c>
      <c r="F55" s="31">
        <f t="shared" si="10"/>
        <v>385015581.91999996</v>
      </c>
      <c r="G55" s="32">
        <f t="shared" si="10"/>
        <v>185508557.57999998</v>
      </c>
      <c r="H55" s="31">
        <f t="shared" si="10"/>
        <v>185323847.41999999</v>
      </c>
      <c r="I55" s="31">
        <f>+F55-G55</f>
        <v>199507024.33999997</v>
      </c>
      <c r="J55" s="28"/>
    </row>
    <row r="57" spans="1:10" x14ac:dyDescent="0.2">
      <c r="B57" s="34" t="s">
        <v>59</v>
      </c>
      <c r="F57" s="35"/>
      <c r="G57" s="36"/>
      <c r="H57" s="36"/>
      <c r="I57" s="36"/>
    </row>
    <row r="59" spans="1:10" x14ac:dyDescent="0.2">
      <c r="D59" s="36" t="str">
        <f>IF(D56=[1]CAdmon!D41," ","ERROR")</f>
        <v xml:space="preserve"> </v>
      </c>
      <c r="E59" s="36" t="str">
        <f>IF(E56=[1]CAdmon!E41," ","ERROR")</f>
        <v xml:space="preserve"> </v>
      </c>
      <c r="F59" s="36" t="str">
        <f>IF(F56=[1]CAdmon!F41," ","ERROR")</f>
        <v xml:space="preserve"> </v>
      </c>
      <c r="G59" s="36" t="str">
        <f>IF(G56=[1]CAdmon!H41," ","ERROR")</f>
        <v xml:space="preserve"> </v>
      </c>
      <c r="H59" s="36" t="str">
        <f>IF(H56=[1]CAdmon!J41," ","ERROR")</f>
        <v xml:space="preserve"> </v>
      </c>
      <c r="I59" s="36" t="str">
        <f>IF(I56=[1]CAdmon!K41," ","ERROR")</f>
        <v xml:space="preserve"> </v>
      </c>
    </row>
    <row r="60" spans="1:10" x14ac:dyDescent="0.2">
      <c r="C60" s="37"/>
      <c r="G60" s="49"/>
      <c r="H60" s="49"/>
      <c r="I60" s="49"/>
    </row>
    <row r="61" spans="1:10" x14ac:dyDescent="0.2">
      <c r="C61" s="50" t="s">
        <v>60</v>
      </c>
      <c r="D61" s="50"/>
      <c r="F61" s="38"/>
      <c r="G61" s="51" t="s">
        <v>61</v>
      </c>
      <c r="H61" s="51"/>
      <c r="I61" s="51"/>
    </row>
    <row r="62" spans="1:10" x14ac:dyDescent="0.2">
      <c r="C62" s="41" t="s">
        <v>62</v>
      </c>
      <c r="D62" s="41"/>
      <c r="F62" s="39"/>
      <c r="G62" s="42" t="s">
        <v>63</v>
      </c>
      <c r="H62" s="42"/>
      <c r="I62" s="42"/>
    </row>
  </sheetData>
  <mergeCells count="13">
    <mergeCell ref="C62:D62"/>
    <mergeCell ref="G62:I62"/>
    <mergeCell ref="B1:I1"/>
    <mergeCell ref="B2:I2"/>
    <mergeCell ref="B3:I3"/>
    <mergeCell ref="D5:H5"/>
    <mergeCell ref="B7:C9"/>
    <mergeCell ref="D7:H7"/>
    <mergeCell ref="I7:I8"/>
    <mergeCell ref="B10:C10"/>
    <mergeCell ref="G60:I60"/>
    <mergeCell ref="C61:D61"/>
    <mergeCell ref="G61:I61"/>
  </mergeCells>
  <printOptions horizontalCentered="1"/>
  <pageMargins left="0.70866141732283472" right="0.70866141732283472" top="0.74803149606299213" bottom="0.74803149606299213" header="0.31496062992125984" footer="0.31496062992125984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2018-10-17T18:58:25Z</dcterms:created>
  <dcterms:modified xsi:type="dcterms:W3CDTF">2018-11-23T18:01:43Z</dcterms:modified>
</cp:coreProperties>
</file>