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ctav\Dropbox\Jefatura Contable 2019\Publicación Titulo V\Trim 02.2019\5 Informacion Contable\"/>
    </mc:Choice>
  </mc:AlternateContent>
  <xr:revisionPtr revIDLastSave="0" documentId="13_ncr:1_{F6A75AE6-70B6-47A6-9FD3-4B98D28722EB}" xr6:coauthVersionLast="43" xr6:coauthVersionMax="43" xr10:uidLastSave="{00000000-0000-0000-0000-000000000000}"/>
  <bookViews>
    <workbookView xWindow="-120" yWindow="-120" windowWidth="20730" windowHeight="11160" tabRatio="863" xr2:uid="{00000000-000D-0000-FFFF-FFFF00000000}"/>
  </bookViews>
  <sheets>
    <sheet name="5.9.1" sheetId="66" r:id="rId1"/>
  </sheets>
  <externalReferences>
    <externalReference r:id="rId2"/>
  </externalReferences>
  <definedNames>
    <definedName name="_xlnm.Print_Area" localSheetId="0">'5.9.1'!$A$1:$H$462</definedName>
    <definedName name="_xlnm.Print_Titles" localSheetId="0">'5.9.1'!$1:$5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61" i="66" l="1"/>
  <c r="D461" i="66"/>
  <c r="C461" i="66"/>
  <c r="E454" i="66"/>
  <c r="D451" i="66"/>
  <c r="D450" i="66"/>
  <c r="D449" i="66"/>
  <c r="D448" i="66"/>
  <c r="D447" i="66"/>
  <c r="D446" i="66"/>
  <c r="D445" i="66" s="1"/>
  <c r="D442" i="66"/>
  <c r="D441" i="66"/>
  <c r="D440" i="66"/>
  <c r="D439" i="66"/>
  <c r="D438" i="66"/>
  <c r="D437" i="66"/>
  <c r="D436" i="66"/>
  <c r="D435" i="66"/>
  <c r="D434" i="66"/>
  <c r="D433" i="66"/>
  <c r="D432" i="66"/>
  <c r="D431" i="66"/>
  <c r="D430" i="66"/>
  <c r="D429" i="66"/>
  <c r="D428" i="66"/>
  <c r="D427" i="66"/>
  <c r="D426" i="66"/>
  <c r="D425" i="66"/>
  <c r="D422" i="66" s="1"/>
  <c r="D424" i="66"/>
  <c r="D423" i="66"/>
  <c r="D420" i="66"/>
  <c r="E414" i="66"/>
  <c r="D409" i="66"/>
  <c r="D406" i="66"/>
  <c r="D405" i="66"/>
  <c r="D404" i="66"/>
  <c r="D403" i="66"/>
  <c r="D401" i="66" s="1"/>
  <c r="D402" i="66"/>
  <c r="D399" i="66"/>
  <c r="D414" i="66" s="1"/>
  <c r="I414" i="66" s="1"/>
  <c r="B397" i="66"/>
  <c r="B418" i="66" s="1"/>
  <c r="C390" i="66"/>
  <c r="E372" i="66"/>
  <c r="D372" i="66"/>
  <c r="C372" i="66"/>
  <c r="E338" i="66"/>
  <c r="D338" i="66"/>
  <c r="C338" i="66"/>
  <c r="F337" i="66"/>
  <c r="D308" i="66"/>
  <c r="C308" i="66"/>
  <c r="D295" i="66"/>
  <c r="C295" i="66"/>
  <c r="C221" i="66"/>
  <c r="C215" i="66"/>
  <c r="C193" i="66"/>
  <c r="C183" i="66"/>
  <c r="F175" i="66"/>
  <c r="E175" i="66"/>
  <c r="D175" i="66"/>
  <c r="C175" i="66"/>
  <c r="C127" i="66"/>
  <c r="C121" i="66"/>
  <c r="E115" i="66"/>
  <c r="D115" i="66"/>
  <c r="C115" i="66"/>
  <c r="D105" i="66"/>
  <c r="C105" i="66"/>
  <c r="E71" i="66"/>
  <c r="E105" i="66" s="1"/>
  <c r="C60" i="66"/>
  <c r="C55" i="66"/>
  <c r="C48" i="66"/>
  <c r="F39" i="66"/>
  <c r="E39" i="66"/>
  <c r="D39" i="66"/>
  <c r="C39" i="66"/>
  <c r="E27" i="66"/>
  <c r="D27" i="66"/>
  <c r="C27" i="66"/>
  <c r="E17" i="66"/>
  <c r="C17" i="66"/>
  <c r="D454" i="66" l="1"/>
  <c r="I454" i="66" s="1"/>
</calcChain>
</file>

<file path=xl/sharedStrings.xml><?xml version="1.0" encoding="utf-8"?>
<sst xmlns="http://schemas.openxmlformats.org/spreadsheetml/2006/main" count="447" uniqueCount="378">
  <si>
    <t>VHP-01 PATRIMONIO CONTRIBUIDO</t>
  </si>
  <si>
    <t>VHP-02 PATRIMONIO GENERADO</t>
  </si>
  <si>
    <t>EFE-02 ADQ. BIENES MUEBLES E INMUEBLES</t>
  </si>
  <si>
    <t>(Cifras en pesos)</t>
  </si>
  <si>
    <t>Conciliación entre los Ingresos Presupuestarios y Contables</t>
  </si>
  <si>
    <t>Conciliación entre los Egresos Presupuestarios y los Gastos Contables</t>
  </si>
  <si>
    <t>1. Total de Ingresos Presupuestarios</t>
  </si>
  <si>
    <t>2. Más Ingresos Contables No Presupuestarios</t>
  </si>
  <si>
    <t>1. Total de Egresos Presupuestarios</t>
  </si>
  <si>
    <t>2. Menos Egresos Presupuestarios No Contables</t>
  </si>
  <si>
    <t>ESF-07 PARTICIPACIONES Y APORTACIONES DE CAPITAL</t>
  </si>
  <si>
    <t>ESF-08 BIENES MUEBLES E INMUEBLES</t>
  </si>
  <si>
    <t>ESF-09 INTANGIBLES Y DIFERIDOS</t>
  </si>
  <si>
    <t>ESF-11 OTROS ACTIVOS</t>
  </si>
  <si>
    <t>ESF-12 CUENTAS Y DOCUMENTOS POR PAGAR</t>
  </si>
  <si>
    <t>ESF-14 OTROS PASIVOS CIRCULANTES</t>
  </si>
  <si>
    <t>Instituto de Alfabetización y Educación Básica para Adultos</t>
  </si>
  <si>
    <t xml:space="preserve">NOTAS A LOS ESTADOS FINANCIEROS </t>
  </si>
  <si>
    <t>Del 1 de Enero al 30 de Junio de 2019</t>
  </si>
  <si>
    <r>
      <t xml:space="preserve">Ente Público:  </t>
    </r>
    <r>
      <rPr>
        <b/>
        <u/>
        <sz val="8.5"/>
        <rFont val="Arial"/>
        <family val="2"/>
      </rPr>
      <t>INSTITUTO DE ALFABETIZACIÓN Y EDUCACIÓN BÁSICA PARA ADULTOS</t>
    </r>
  </si>
  <si>
    <t>A) NOTAS DE DESGLOSE</t>
  </si>
  <si>
    <t>I) NOTAS AL ESTADO DE SITUACIÓN FINANCIERA</t>
  </si>
  <si>
    <t>ACTIVO</t>
  </si>
  <si>
    <t>* EFECTIVO Y EQUIVALENTES</t>
  </si>
  <si>
    <t>ESF-01 FONDOS C/INVERSIONES FINANCIERAS</t>
  </si>
  <si>
    <t>MONTO</t>
  </si>
  <si>
    <t>TIPO</t>
  </si>
  <si>
    <t>MONTO PARCIAL</t>
  </si>
  <si>
    <t>1114 Inversiones a 3 meses</t>
  </si>
  <si>
    <t>1115 Fondos con Afectación Especifica</t>
  </si>
  <si>
    <t>1121 Inversiones mayores a 3 meses hasta 12.</t>
  </si>
  <si>
    <t>1121106001  BAJIO INV. 3385671</t>
  </si>
  <si>
    <t>1211 INVERSIONES A LP</t>
  </si>
  <si>
    <t>* DERECHOS A RECIBIR EFECTIVO Y EQUIVALENTES Y BIENES O SERVICIOS A RECIBIR</t>
  </si>
  <si>
    <t>ESF-02 INGRESOS P/RECUPERAR</t>
  </si>
  <si>
    <t>2018</t>
  </si>
  <si>
    <t>2017</t>
  </si>
  <si>
    <t>1122 CUENTAS POR COBRAR CP</t>
  </si>
  <si>
    <t>1122602001 CUENTAS POR COBRAR A ENTIDADES Y MUNICIPIOS</t>
  </si>
  <si>
    <t>1122602002 CUENTAS POR COBRAR A LA FEDERACION</t>
  </si>
  <si>
    <t xml:space="preserve"> </t>
  </si>
  <si>
    <t>1124 INGRESOS POR RECUPERAR CP</t>
  </si>
  <si>
    <t>ESF-03 DEUDORES P/RECUPERAR</t>
  </si>
  <si>
    <t>90 DIAS</t>
  </si>
  <si>
    <t>180 DIAS</t>
  </si>
  <si>
    <t>365 DIAS</t>
  </si>
  <si>
    <t>1123 DEUDORES PENDIENTES POR RECUPERAR</t>
  </si>
  <si>
    <t>1123101002 GASTOS A RESERVA DE COMPROBAR</t>
  </si>
  <si>
    <t>1123102001 FUNCIONARIOS Y EMPLEADOS</t>
  </si>
  <si>
    <t>1123103301 SUBSIDIO AL EMPLEO</t>
  </si>
  <si>
    <t>1123106001 OTROS DEUDORES DIVERSOS</t>
  </si>
  <si>
    <t>1125 DEUDORES POR ANTICIPOS</t>
  </si>
  <si>
    <t>1125102001 FONDO FIJO</t>
  </si>
  <si>
    <t>1130 DERECHOS A RECIBIR BIENES O SERVICIOS</t>
  </si>
  <si>
    <t>1131001001 ANTICIPO A PROVEEDORES</t>
  </si>
  <si>
    <t>* BIENES DISPONIBLES PARA SU TRANSFORMACIÓN O CONSUMO.</t>
  </si>
  <si>
    <t>ESF-05 INVENTARIO Y ALMACENES</t>
  </si>
  <si>
    <t>METODO</t>
  </si>
  <si>
    <t>1140 INVENTARIOS</t>
  </si>
  <si>
    <t>NO APLICA</t>
  </si>
  <si>
    <t>1150 ALMACENES</t>
  </si>
  <si>
    <t xml:space="preserve">* INVERSIONES FINANCIERAS. </t>
  </si>
  <si>
    <t>ESF-06 FIDEICOMISOS, MANDATOS Y CONTRATOS ANALOGOS</t>
  </si>
  <si>
    <t>CARACTERISTICAS</t>
  </si>
  <si>
    <t>NOMBRE DE FIDEICOMISO</t>
  </si>
  <si>
    <t>OBJETO</t>
  </si>
  <si>
    <t>1213 FIDEICOMISOS, MANDATOS Y CONTRATOS ANÁLOGOS</t>
  </si>
  <si>
    <t>EMPRESA/OPDES</t>
  </si>
  <si>
    <t>1214 PARTICIPACIONES Y APORTACIONES DE CAPITAL</t>
  </si>
  <si>
    <t>* BIENES MUEBLES, INMUEBLES E INTAGIBLES</t>
  </si>
  <si>
    <t>SALDO INICIAL</t>
  </si>
  <si>
    <t>SALDO FINAL</t>
  </si>
  <si>
    <t>FLUJO</t>
  </si>
  <si>
    <t>CRITERIO</t>
  </si>
  <si>
    <t>1230 BIENES INMUEBLES, INFRAESTRUCTURA Y CONTRUCCIONES EN PROCESO</t>
  </si>
  <si>
    <t>1240 BIENES MUEBLES</t>
  </si>
  <si>
    <t>1241151100 MUEBLES DE OFICINA Y ESTANTERÍA</t>
  </si>
  <si>
    <t>1241151101 MUEBLES DE OFICINA Y ESTANTERÍA 2010</t>
  </si>
  <si>
    <t>1241251200 MUEBLES, EXCEPTO DE OFICINA Y ESTANTERÍA</t>
  </si>
  <si>
    <t>1241351500 EQUIPO DE CÓMPUTO Y DE TECNOLOGÍAS DE LA INFORMACI</t>
  </si>
  <si>
    <t>1241351501 EQUIPO DE CÓMPUTO Y DE TECNOLOGÍAS DE LA INFORMACI</t>
  </si>
  <si>
    <t>1241951900 OTROS MOBILIARIOS Y EQUIPOS DE ADMINISTRACIÓN</t>
  </si>
  <si>
    <t>1241951901 OTROS MOBILIARIOS Y EQUIPOS DE ADMINISTRACIÓN 2010</t>
  </si>
  <si>
    <t>1242152100 EQUIPO Y APARATOS AUDIOVISUALES</t>
  </si>
  <si>
    <t>1242352300 CÁMARAS FOTOGRÁFICAS Y DE VIDEO</t>
  </si>
  <si>
    <t>1242952900 OTRO MOBILIARIO Y EQUIPO EDUCACIONAL Y RECREATIVO</t>
  </si>
  <si>
    <t>1244154100 AUTOMÓVILES Y CAMIONES</t>
  </si>
  <si>
    <t>1244154101 AUTOMÓVILES Y CAMIONES 2010</t>
  </si>
  <si>
    <t>1244254200 CARROCERÍAS Y REMOLQUES</t>
  </si>
  <si>
    <t>1244954900 OTROS EQUIPOS DE TRANSPORTES</t>
  </si>
  <si>
    <t>1246556500 EQUIPO DE COMUNICACIÓN Y TELECOMUNICACIÓN</t>
  </si>
  <si>
    <t>1246556501 EQUIPO DE COMUNICACIÓN Y TELECOMUNICACIÓN 2010</t>
  </si>
  <si>
    <t>1246656600 EQUIPOS DE GENERACIÓN ELÉCTRICA, APARATOS Y ACCES</t>
  </si>
  <si>
    <t>1246656601 EQUIPOS DE GENERACIÓN ELÉCTRICA, APARATOS Y ACCES</t>
  </si>
  <si>
    <t>1246756700 HERRAMIENTAS Y MÁQUINAS-HERRAMIENTA</t>
  </si>
  <si>
    <t>1246956900 OTROS EQUIPOS</t>
  </si>
  <si>
    <t>1246956901 OTROS EQUIPOS 2010</t>
  </si>
  <si>
    <t>1263 DEPRECIACIÓN ACUMULADA DE BIENES MUEBLES</t>
  </si>
  <si>
    <t>1263151101 MUEBLES DE OFICINA Y ESTANTERÍA 2010</t>
  </si>
  <si>
    <t>1263151201 MUEBLES, EXCEPTO DE OFICINA Y ESTANTERÍA 2010</t>
  </si>
  <si>
    <t>1263151501 EPO. DE COMPUTO Y DE TECNOLOGIAS DE LA INFORMACION</t>
  </si>
  <si>
    <t>1263151901 OTROS MOBILIARIOS Y EQUIPOS DE ADMINISTRACIÓN 2010</t>
  </si>
  <si>
    <t>1263252101 EQUIPOS Y APARATOS AUDIOVISUALES 2010</t>
  </si>
  <si>
    <t>1263252301 CAMARAS FOTOGRAFICAS Y DE VIDEO 2010</t>
  </si>
  <si>
    <t>1263252901 OTRO MOBILIARIO Y EPO. EDUCACIONAL Y RECREATIVO 20</t>
  </si>
  <si>
    <t>1263454101 AUTOMÓVILES Y CAMIONES 2010</t>
  </si>
  <si>
    <t>1263454201 CARROCERÍAS Y REMOLQUES 2010</t>
  </si>
  <si>
    <t>1263454901 OTROS EQUIPOS DE TRANSPORTE 2010</t>
  </si>
  <si>
    <t>1263656501 EQUIPO DE COMUNICACIÓN Y TELECOMUNICACIÓN 2010</t>
  </si>
  <si>
    <t>1263656601 EQUIPOS DE GENERACIÓN ELÉCTRICA, APARATOS Y ACCES</t>
  </si>
  <si>
    <t>1263656701 HERRAMIENTAS Y MÁQUINAS-HERRAMIENTA 2010</t>
  </si>
  <si>
    <t>1263656901 OTROS EQUIPOS 2010</t>
  </si>
  <si>
    <t>1250 ACTIVOS INTANGIBLES</t>
  </si>
  <si>
    <t>1265 AMORTIZACIÓN ACUMULADA DE ACTIVOS INTANGIBLES</t>
  </si>
  <si>
    <t>1270 ACTIVOS DIFERIDOS</t>
  </si>
  <si>
    <t>ESF-10   ESTIMACIONES Y DETERIOROS</t>
  </si>
  <si>
    <t>1280 ESTIMACIÓN POR PÉRDIDA O DETERIORO DE ACTIVOS NO CIRCULANTES</t>
  </si>
  <si>
    <t>CARACTERÍSTICAS</t>
  </si>
  <si>
    <t>1190 OTROS ACTIVOS CIRCULANTES</t>
  </si>
  <si>
    <t>1191001001 DEPOSITOS EN GARANTÍA</t>
  </si>
  <si>
    <t>PASIVO</t>
  </si>
  <si>
    <t>2110 CUENTAS POR PAGAR A CORTO PLAZO</t>
  </si>
  <si>
    <t>2111101001  SUELDOS POR PAGAR</t>
  </si>
  <si>
    <t>2111102001  SUELDOS DEVENGADOS E</t>
  </si>
  <si>
    <t>2111201002  REMUN. POR PAG. A PE</t>
  </si>
  <si>
    <t>2111401001  APORTACIÓN PATRONAL ISSEG</t>
  </si>
  <si>
    <t>2111401002  APORTACION PATRONAL ISSSTE</t>
  </si>
  <si>
    <t>2112101001  PROVEEDORES DE BIENES Y SERVICIOS</t>
  </si>
  <si>
    <t>2117101001  ISR NOMINA</t>
  </si>
  <si>
    <t>2117101002  ISR ASIMILADOS A SALARIOS</t>
  </si>
  <si>
    <t>2117101013  ISR RETENCION ARRENDAMIENTO</t>
  </si>
  <si>
    <t>2117102002  CEDULAR  ARRENDAMIENTO 1%</t>
  </si>
  <si>
    <t>2117202002  APORTACIÓN TRABAJADOR ISSEG</t>
  </si>
  <si>
    <t>2117202003  APORTACIÓN TRABAJADOR ISSSTE</t>
  </si>
  <si>
    <t>2117202007  APORTACIÓN PATRÓN SAR 2%</t>
  </si>
  <si>
    <t>2117202008  APORTACIÓN PATRÓN CE</t>
  </si>
  <si>
    <t>2117202009  APORTACIÓN TRABAJADO</t>
  </si>
  <si>
    <t>2117202010  APORTACIÓN PATRÓN FO</t>
  </si>
  <si>
    <t>2117202011  APORTACIÓN TRABAJADO</t>
  </si>
  <si>
    <t>2117502101  IMPUESTO SOBRE NOMINAS</t>
  </si>
  <si>
    <t>2117502102  IMPUESTO NOMINAS A PAGAR</t>
  </si>
  <si>
    <t>2117901003  COUTAS SINDICALES</t>
  </si>
  <si>
    <t>2117902003  APOYO SOLIDARIO</t>
  </si>
  <si>
    <t>2117903001  PENSIÓN ALIMENTICIA</t>
  </si>
  <si>
    <t>2117904001  ASEGURADORAS VIDA</t>
  </si>
  <si>
    <t>2117906001  SERVICIOS FUNERARIOS</t>
  </si>
  <si>
    <t>2117909001  TIENDA DEPARTAMENTAL</t>
  </si>
  <si>
    <t>2117910001  VIVIENDA</t>
  </si>
  <si>
    <t>2117911001  ISSEG</t>
  </si>
  <si>
    <t>2117911003  ISSSTE PRESTAMOS</t>
  </si>
  <si>
    <t>2117911010  FOVISSTE CREDITO HIPOTECARIO</t>
  </si>
  <si>
    <t>2117912001  OPTICAS</t>
  </si>
  <si>
    <t>2117916001  FINANCIERAS</t>
  </si>
  <si>
    <t>2117917001  OTROS, UNIFORMES, A</t>
  </si>
  <si>
    <t>2119904001  ENTIDADES</t>
  </si>
  <si>
    <t>2119904002  CXP A GEG</t>
  </si>
  <si>
    <t>2119904005  CXP POR REMANENTES</t>
  </si>
  <si>
    <t>2119904006  CXP GEG 2.5% GTO DE ADMON SFA</t>
  </si>
  <si>
    <t>2119904008  CXP REMANENTE EN SOL</t>
  </si>
  <si>
    <t>2119904023  CXP FEDERACION POR INTERESES</t>
  </si>
  <si>
    <t>2119905001  ACREEDORES DIVERSOS</t>
  </si>
  <si>
    <t>2119905006  ACREEDORES VARIOS</t>
  </si>
  <si>
    <t>2119905007  ACREEDORES 2004</t>
  </si>
  <si>
    <t>ESF-13 FONDOS Y BIENES DE TERCEROS EN GARANTÍA Y/O ADMINISTRACIÓN A CORTO PLAZO</t>
  </si>
  <si>
    <t>NATURALEZA</t>
  </si>
  <si>
    <t>2160 FONDOS Y BIENES DE TERCEROS EN GARANTÍA Y/O ADMINISTRACIÓN CP</t>
  </si>
  <si>
    <t>2250 FONDOS Y BIENES DE TERCEROS EN GARANTÍA Y/O ADMINISTRACION A LARGO PLAZO</t>
  </si>
  <si>
    <t>2159 OTROS PASIVOS DIFERIDOS A CORTO PLAZO</t>
  </si>
  <si>
    <t>2199 OTROS PASIVOS CIRCULANTES</t>
  </si>
  <si>
    <t>2199002099  DIFERENCIAS IRRELEV</t>
  </si>
  <si>
    <t>2240 PASIVOS DIFERIDOS A LARGO PLAZO</t>
  </si>
  <si>
    <t>II) NOTAS AL ESTADO DE ACTIVIDADES</t>
  </si>
  <si>
    <t>INGRESOS DE GESTIÓN</t>
  </si>
  <si>
    <t>ERA-01 INGRESOS</t>
  </si>
  <si>
    <t>NOTA</t>
  </si>
  <si>
    <t>4100 INGRESOS DE GESTIÓN</t>
  </si>
  <si>
    <t>4200 PARTICIPACIONES, APORTACIONES, TRANSFERENCIAS, ASIGNACIONES, SUBSIDIOS Y OTRAS AYUDAS</t>
  </si>
  <si>
    <t xml:space="preserve">    4173734902  VENTA DE BIENES Y SERVICIOS</t>
  </si>
  <si>
    <t xml:space="preserve">    4173737002  INTERESES NORMALES R</t>
  </si>
  <si>
    <t>4212826201 INEA SERVICIOS PERSONALES</t>
  </si>
  <si>
    <t>4212826202 INEA MATERIALES Y SUMNISTROS</t>
  </si>
  <si>
    <t>4212826203 INEA SERVICIOS GENERALES</t>
  </si>
  <si>
    <t>4213834000  CONVENIO FED AYUDAS Y SUBSIDIOS</t>
  </si>
  <si>
    <t>4221911100 ESTATAL SERVICIOS PERSONALES</t>
  </si>
  <si>
    <t>4221911200 ESTATAL MATERIALES Y SUMINISTROS</t>
  </si>
  <si>
    <t>4221911300 ESTATAL SERVICIOS GENERALES</t>
  </si>
  <si>
    <t>4221911400  ESTATAL SUBSIDIOS Y AYUDAS</t>
  </si>
  <si>
    <t>ERA-02 OTROS INGRESOS Y BENEFICIOS</t>
  </si>
  <si>
    <t>4300    OTROS INGRESOS Y BENEFICIOS</t>
  </si>
  <si>
    <t>4399000008 Diferencia por Redondeo</t>
  </si>
  <si>
    <t>GASTOS Y OTRAS PÉRDIDAS</t>
  </si>
  <si>
    <t>ERA-03 GASTOS</t>
  </si>
  <si>
    <t>%GASTO</t>
  </si>
  <si>
    <t>EXPLICACION</t>
  </si>
  <si>
    <t>5000 GASTOS Y OTRAS PERDIDAS</t>
  </si>
  <si>
    <t>5111113000  SUELDOS BASE AL PERS</t>
  </si>
  <si>
    <t>5112121000  HONORARIOS ASIMILABLES A SALARIOS</t>
  </si>
  <si>
    <t>5113131000  PRIMAS POR AÑOS DE S</t>
  </si>
  <si>
    <t>5113132000  PRIMAS DE VACAS., D</t>
  </si>
  <si>
    <t>5113134000  COMPENSACIONES</t>
  </si>
  <si>
    <t>5114141000  APORTACIONES DE SEGURIDAD SOCIAL</t>
  </si>
  <si>
    <t>5114142000  APORTACIONES A FONDOS DE VIVIENDA</t>
  </si>
  <si>
    <t>5114143000  APORT. S. RETIRO.</t>
  </si>
  <si>
    <t>5114144000  SEGUROS MÚLTIPLES</t>
  </si>
  <si>
    <t>5115153000  PRESTACIONES Y HABERES DE RETIRO</t>
  </si>
  <si>
    <t>5115154000  PRESTACIONES CONTRACTUALES</t>
  </si>
  <si>
    <t>5115155000  APOYOS A LA CAPACITA</t>
  </si>
  <si>
    <t>5115159000  OTRAS PRESTACIONES S</t>
  </si>
  <si>
    <t>5116171000  ESTÍMULOS</t>
  </si>
  <si>
    <t>5121211000  MATERIALES Y ÚTILES DE OFICINA</t>
  </si>
  <si>
    <t>5121214000  MAT.,UTILES Y EQUIPO</t>
  </si>
  <si>
    <t>5121215000  MATERIAL IMPRESO E I</t>
  </si>
  <si>
    <t>5121216000  MATERIAL DE LIMPIEZA</t>
  </si>
  <si>
    <t>5121217000  MATERIALES Y ÚTILES DE ENSEÑANZA</t>
  </si>
  <si>
    <t>5122221000  ALIMENTACIÓN DE PERSONAS</t>
  </si>
  <si>
    <t>5124246000  MATERIAL ELECTRICO Y ELECTRONICO</t>
  </si>
  <si>
    <t>5124248000  MATERIALES COMPLEMENTARIOS</t>
  </si>
  <si>
    <t>5126261000  COMBUSTIBLES, LUBRI</t>
  </si>
  <si>
    <t>5127271000  VESTUARIOS Y UNIFORMES</t>
  </si>
  <si>
    <t>5127272000  PRENDAS DE PROTECCIÓN</t>
  </si>
  <si>
    <t>5129291000  HERRAMIENTAS MENORES</t>
  </si>
  <si>
    <t>5129292000  REFACCIONES, ACCESO</t>
  </si>
  <si>
    <t>5129293000  REF. A. EQ. EDU Y R</t>
  </si>
  <si>
    <t>5129294000  REFACCIONES Y ACCESO</t>
  </si>
  <si>
    <t>5129296000  REF. EQ. TRANSP.</t>
  </si>
  <si>
    <t>5131311000  SERVICIO DE ENERGÍA ELÉCTRICA</t>
  </si>
  <si>
    <t>5131313000  SERVICIO DE AGUA POTABLE</t>
  </si>
  <si>
    <t>5131314000  TELEFONÍA TRADICIONAL</t>
  </si>
  <si>
    <t>5131315000  TELEFONÍA CELULAR</t>
  </si>
  <si>
    <t>5131316000  SERVICIO DE TELECOMU</t>
  </si>
  <si>
    <t>5131317000  SERV. ACCESO A INTE</t>
  </si>
  <si>
    <t>5131318000  SERVICIOS POSTALES Y TELEGRAFICOS</t>
  </si>
  <si>
    <t>5132322000  ARRENDAMIENTO DE EDIFICIOS</t>
  </si>
  <si>
    <t>5132329000  OTROS ARRENDAMIENTOS</t>
  </si>
  <si>
    <t>5133333000  SERVS. CONSULT. ADM</t>
  </si>
  <si>
    <t>5133336000  SERVS. APOYO ADMVO.</t>
  </si>
  <si>
    <t>5133338000  SERVICIOS DE VIGILANCIA</t>
  </si>
  <si>
    <t>5134341000  SERVICIOS FINANCIEROS Y BANCARIOS</t>
  </si>
  <si>
    <t>5134345000  SEGUROS DE BIENES PATRIMONIALES</t>
  </si>
  <si>
    <t>5134348000  COMISIONES POR VENTAS</t>
  </si>
  <si>
    <t>5135351000  CONSERV. Y MANTENIMI</t>
  </si>
  <si>
    <t>5135352000  INST., REPAR. MTTO.</t>
  </si>
  <si>
    <t>5135355000  REPAR. Y MTTO. DE EQ</t>
  </si>
  <si>
    <t>5135357000  INST., REP. Y MTTO.</t>
  </si>
  <si>
    <t>5135358000  SERVICIOS DE LIMPIEZ</t>
  </si>
  <si>
    <t>5136361100  DIF. RADIO, T.V. Y</t>
  </si>
  <si>
    <t>5136361200  DIFUSION POR MEDIOS ALTERNATIVOS</t>
  </si>
  <si>
    <t>5137371000  PASAJES AEREOS</t>
  </si>
  <si>
    <t>5137372000  PASAJES TERRESTRES</t>
  </si>
  <si>
    <t>5137375000  VIATICOS EN EL PAIS</t>
  </si>
  <si>
    <t>5137376000  VIÁTICOS EN EL EXTRANJERO</t>
  </si>
  <si>
    <t>5137379000  OT. SER. TRASLADO</t>
  </si>
  <si>
    <t>5138382000  GASTOS DE ORDEN SOCIAL Y CULTURAL</t>
  </si>
  <si>
    <t>5138383000  CONGRESOS Y CONVENCIONES</t>
  </si>
  <si>
    <t>5138385000  GASTOS  DE REPRESENTACION</t>
  </si>
  <si>
    <t>5139392000  OTROS IMPUESTOS Y DERECHOS</t>
  </si>
  <si>
    <t>5139394000  SENT. Y RESOL. JUD.</t>
  </si>
  <si>
    <t>5139396000  OT. GTOS. RESPONS.</t>
  </si>
  <si>
    <t>5139398000  IMPUESTO DE NOMINA</t>
  </si>
  <si>
    <t>5241441000  AYUDAS SOCIALES A PERSONAS</t>
  </si>
  <si>
    <t>5243445000  AYUDA SOC. CULT.</t>
  </si>
  <si>
    <t>5518000001  BAJA DE ACTIVO FIJO</t>
  </si>
  <si>
    <t>5599000006  Diferencia por Redondeo</t>
  </si>
  <si>
    <t>III) NOTAS AL ESTADO DE VARIACIÓN A LA HACIEDA PÚBLICA</t>
  </si>
  <si>
    <t>MODIFICACION</t>
  </si>
  <si>
    <t>3100 HACIENDA PUBLICA/PATRIMONIO CONTRIBUIDO</t>
  </si>
  <si>
    <t>3110000001 APORTACIONES</t>
  </si>
  <si>
    <t>3110000002 BAJA DE ACTIVO FIJO</t>
  </si>
  <si>
    <t>3113826205 BIENES MUEBLE E INMUEBLES</t>
  </si>
  <si>
    <t>3113914205 ESTATALES DE EJERCICIOS ANTERIORES BIENES MUEBLES</t>
  </si>
  <si>
    <t>3113915000 ESTATALES DE EJERCICIOS ANTERIORES BIENES MUEBLES</t>
  </si>
  <si>
    <t>3113924205 MUNICIPALES EJERCICIOS ANTERIORES BIENES MUEBLES</t>
  </si>
  <si>
    <t>3200 HACIENDA PUBLICA /PATRIMONIO GENERADO</t>
  </si>
  <si>
    <t>3210000001 RESULTADO DEL EJERCICIO</t>
  </si>
  <si>
    <t>3220000013  RESULTADO EJERCICIO 2005</t>
  </si>
  <si>
    <t>3220000014  RESULTADO EJERCICIO 2006</t>
  </si>
  <si>
    <t>3220000015  RESULTADO EJERCICIO 2007</t>
  </si>
  <si>
    <t>3220000016  RESULTADO EJERCICIO 2008</t>
  </si>
  <si>
    <t>3220000017  RESULTADO EJERCICIO 2009</t>
  </si>
  <si>
    <t>3220000018  RESULTADO EJERCICIO 2010</t>
  </si>
  <si>
    <t>3220000019  RESULTADO EJERCICIO 2011</t>
  </si>
  <si>
    <t>3220000020  RESULTADO EJERCICIO 2012</t>
  </si>
  <si>
    <t>3220000021  RESULTADO EJERCICIO 2013</t>
  </si>
  <si>
    <t>3220000022  RESULTADO DEL EJERCICIO 2014</t>
  </si>
  <si>
    <t>3220000023  RESULTADO DEL EJERCICIO 2015</t>
  </si>
  <si>
    <t>3220000024  RESULTADO DEL EJERCICIO 2016</t>
  </si>
  <si>
    <t>3220000025  RESULTADO DEL EJERCICIO 2017</t>
  </si>
  <si>
    <t>3220000026  RESULTADO DEL EJERCICIO 2018</t>
  </si>
  <si>
    <t>3220000100  APLICACIÓN DE REMANENTE PROPIO</t>
  </si>
  <si>
    <t>3220001000  CAPITALIZACIÓN RECURSOS PROPIOS</t>
  </si>
  <si>
    <t>3220001001  CAPITALIZACIÓN REMANENTES</t>
  </si>
  <si>
    <t>3220690201  APLICACIÓN DE REMANENTE PROPIO</t>
  </si>
  <si>
    <t>3220690204  APLICACIÓN DE REMANENTE MUNICIPAL</t>
  </si>
  <si>
    <t>3220690211  APLICACIÓN DE REMANENTE PROPIO</t>
  </si>
  <si>
    <t>3220690212  APLICACIÓN DE REMANENTE FEDERAL</t>
  </si>
  <si>
    <t>3220790201  APLICACIÓN DE REMANENTE PROPIO</t>
  </si>
  <si>
    <t>3220790202  APLICACIÓN DE REMANENTE FEDERAL</t>
  </si>
  <si>
    <t>3252000001  AJUSTES Y CORECCIONES</t>
  </si>
  <si>
    <t>IV) NOTAS AL ESTADO DE FLUJO DE EFECTIVO</t>
  </si>
  <si>
    <t>EFE-01 FLUJO DE EFECTIVO</t>
  </si>
  <si>
    <t>1110    FLUJO DE EFECTIVO</t>
  </si>
  <si>
    <t>1112102001  BANCOMER CTA. 0157901747</t>
  </si>
  <si>
    <t>1112102002  BANCOMER CTA. 0165251842</t>
  </si>
  <si>
    <t>1112102003  BANCOMER 0192361086 INEA 2013</t>
  </si>
  <si>
    <t>1112102004  BANCOMER 0192361221 CONVENIOS</t>
  </si>
  <si>
    <t>1112102005  BANCOMER 0195071941</t>
  </si>
  <si>
    <t>1112102006  BANCOMER 0192785625</t>
  </si>
  <si>
    <t>1112102007  BANCOMER 01 92 46 98</t>
  </si>
  <si>
    <t>1112102008  BANCOMER 0198214328 FAETA</t>
  </si>
  <si>
    <t>1112102010  BBVA Bancomer 001927</t>
  </si>
  <si>
    <t>1112102012  BBVA Bancomer 010384</t>
  </si>
  <si>
    <t>1112102013  BBVA Bancomer 010635</t>
  </si>
  <si>
    <t>1112102016  BBVA Bancomer  01112</t>
  </si>
  <si>
    <t>1112102018  BBVA Bancomer 011195</t>
  </si>
  <si>
    <t>1112102019  BBVA Bancomer 011195</t>
  </si>
  <si>
    <t>1112102020  BBVA Bancomer 011195</t>
  </si>
  <si>
    <t>1112102021  BBVA Bancomer 011195</t>
  </si>
  <si>
    <t>1112102022  BBVA Bancomer 011195</t>
  </si>
  <si>
    <t>1112102023  BBVA Bancomer 011195</t>
  </si>
  <si>
    <t>1112102024  BBVA Bancomer 011195</t>
  </si>
  <si>
    <t>1112102025  BBVA Bancomer 011195</t>
  </si>
  <si>
    <t>1112102026  BBVA Bancomer 011195</t>
  </si>
  <si>
    <t>1112102027  BBVA Bancomer 011195</t>
  </si>
  <si>
    <t>1112102028  BBVA Bancomer 011195</t>
  </si>
  <si>
    <t>1112102029  BBVA 0112594110 FAETA 2019</t>
  </si>
  <si>
    <t>1112102030  BBVA 0112594137 RAMO 11 2019</t>
  </si>
  <si>
    <t>1112102031  BBVA 0112594005 RECURSO ESTATAL</t>
  </si>
  <si>
    <t>1112106001  BANCO BAJIO 3385671</t>
  </si>
  <si>
    <t>% SUB</t>
  </si>
  <si>
    <t>1210 INVERSIONES FINANCIERAS A LARGO PLAZO</t>
  </si>
  <si>
    <t>1230 BIENES INMUEBLES, INFRAESTRUCTURA Y CONSTRUCCIONES EN PROCESO</t>
  </si>
  <si>
    <t>1241951900 OTROS MOBILIARIOS Y EQUIPOS DE ADMINISTRACION</t>
  </si>
  <si>
    <t xml:space="preserve">IV) CONCILIACIÓN DE LOS INGRESOS PRESUPUESTARIOS Y CONTABLES, ASI COMO ENTRE LOS EGRESOS </t>
  </si>
  <si>
    <t>PRESUPUESTARIOS Y LOS GASTOS</t>
  </si>
  <si>
    <t>2.1 Ingresos Financieros</t>
  </si>
  <si>
    <t>2.2 Incremento por Variación de Inventarios</t>
  </si>
  <si>
    <t>2.3 Disminución del exceso de estimaciones por pérdida o deterioro u obsolescencia</t>
  </si>
  <si>
    <t>2.4 Disminución del exceso de provisiones</t>
  </si>
  <si>
    <t>2.5 Otros ingresos y beneficios varios</t>
  </si>
  <si>
    <t>2.6 Otros ingresos contables no presupuestarios</t>
  </si>
  <si>
    <t>3. Menos Ingresos Presupuestarios No Contables</t>
  </si>
  <si>
    <t>3.1 Aprovechamientos patrimoniales</t>
  </si>
  <si>
    <t>3.2 Ingresos derivados de financiamientos</t>
  </si>
  <si>
    <t>3.3 Otros Ingresos presupuestarios no contables</t>
  </si>
  <si>
    <t>4. Total de Ingresos Contables</t>
  </si>
  <si>
    <t>2.1 Materias primas y materiales de producción y comercialización</t>
  </si>
  <si>
    <t>2.2 Materiales y suministros</t>
  </si>
  <si>
    <t>2.3 Mobiliario y equipo de administración</t>
  </si>
  <si>
    <t>2.4 Mobiliario y equipo educacional y recreativo</t>
  </si>
  <si>
    <t>2.5 Equipo e instrumental médico y de laboratorio</t>
  </si>
  <si>
    <t>2.6 Vehículos y equipo de transporte</t>
  </si>
  <si>
    <t>2.7 Equipo de defensa y seguridad</t>
  </si>
  <si>
    <t>2.8 Maquinaria, otros equipos y herramientas</t>
  </si>
  <si>
    <t>2.9 Activos biológicos</t>
  </si>
  <si>
    <t>2.10 Bienes inmuebles</t>
  </si>
  <si>
    <t>2.11 Activos intangibles</t>
  </si>
  <si>
    <t>2.12 Obra pública en bienes de dominio público</t>
  </si>
  <si>
    <t>2.13 Obra pública en bienes propios</t>
  </si>
  <si>
    <t>2.14 Acciones y participaciones de capital</t>
  </si>
  <si>
    <t>2.15 Compra de títulos y valores</t>
  </si>
  <si>
    <t>2.16 Concesión de préstamos</t>
  </si>
  <si>
    <t>2.17 Inversiones en fideicomisos, mandatos y otros análogos</t>
  </si>
  <si>
    <t>2.18 Provisiones para contingencias y otras erogaciones especiales</t>
  </si>
  <si>
    <t>2.19 Amortización de la deuda publica</t>
  </si>
  <si>
    <t>2.20 Adeudos de ejercicios fiscales anteriores (ADEFAS)</t>
  </si>
  <si>
    <t>2.21 Otros Egresos Presupuestales No Contables</t>
  </si>
  <si>
    <t>3. Más Gastos Contables No Presupuestales</t>
  </si>
  <si>
    <t>3.1 Estimaciones, depreciaciones, deterioros, obsolescencia y amortizaciones</t>
  </si>
  <si>
    <t>3.2 Provisiones</t>
  </si>
  <si>
    <t>3.3 Disminución de inventarios</t>
  </si>
  <si>
    <t>3.4 Aumento por insuficiencia de estimaciones por pérdida o deterioro u obsolescencia</t>
  </si>
  <si>
    <t>3.5 Aumento por insuficiencia de provisiones</t>
  </si>
  <si>
    <t>3.6 Otros Gastos</t>
  </si>
  <si>
    <t>3.7 Otros Gastos Contables No Presupuestales</t>
  </si>
  <si>
    <t>4. Total de Gastos Contables</t>
  </si>
  <si>
    <t>B) NOTAS DE MEMORIA</t>
  </si>
  <si>
    <t>NOTAS DE MEMORIA.</t>
  </si>
  <si>
    <t>7000 CUENTAS DE ORDEN CONTABLES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</si>
</sst>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;\-#,##0.00;&quot; &quot;"/>
    <numFmt numFmtId="165" formatCode="#,##0;\-#,##0;&quot; &quot;"/>
    <numFmt numFmtId="166" formatCode="#,##0.0000_ ;\-#,##0.0000\ "/>
    <numFmt numFmtId="167" formatCode="#,##0.00_ ;\-#,##0.00\ "/>
    <numFmt numFmtId="168" formatCode="#,##0.00000000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Garamond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8.5"/>
      <color theme="1"/>
      <name val="Arial"/>
      <family val="2"/>
    </font>
    <font>
      <b/>
      <sz val="8.5"/>
      <name val="Arial"/>
      <family val="2"/>
    </font>
    <font>
      <sz val="10"/>
      <color theme="1"/>
      <name val="Arial"/>
      <family val="2"/>
    </font>
    <font>
      <b/>
      <u/>
      <sz val="8.5"/>
      <name val="Arial"/>
      <family val="2"/>
    </font>
    <font>
      <sz val="8.5"/>
      <name val="Arial"/>
      <family val="2"/>
    </font>
    <font>
      <b/>
      <sz val="8.5"/>
      <color rgb="FF002060"/>
      <name val="Arial"/>
      <family val="2"/>
    </font>
    <font>
      <b/>
      <sz val="11"/>
      <color rgb="FF002060"/>
      <name val="Arial"/>
      <family val="2"/>
    </font>
    <font>
      <b/>
      <sz val="8.5"/>
      <color theme="1"/>
      <name val="Arial"/>
      <family val="2"/>
    </font>
    <font>
      <sz val="8.5"/>
      <color theme="1"/>
      <name val="Calibri"/>
      <family val="2"/>
      <scheme val="minor"/>
    </font>
    <font>
      <b/>
      <u/>
      <sz val="8.5"/>
      <color theme="1"/>
      <name val="Arial"/>
      <family val="2"/>
    </font>
    <font>
      <u/>
      <sz val="8.5"/>
      <color theme="1"/>
      <name val="Arial"/>
      <family val="2"/>
    </font>
    <font>
      <sz val="11"/>
      <color indexed="8"/>
      <name val="Calibri"/>
      <family val="2"/>
    </font>
    <font>
      <b/>
      <sz val="8.5"/>
      <color rgb="FF000000"/>
      <name val="Arial"/>
      <family val="2"/>
    </font>
    <font>
      <sz val="8.5"/>
      <color rgb="FF000000"/>
      <name val="Arial"/>
      <family val="2"/>
    </font>
    <font>
      <sz val="8.5"/>
      <color rgb="FF000000"/>
      <name val="Calibri"/>
      <family val="2"/>
      <scheme val="minor"/>
    </font>
    <font>
      <sz val="10"/>
      <color theme="0"/>
      <name val="Arial"/>
      <family val="2"/>
    </font>
    <font>
      <b/>
      <sz val="11"/>
      <color theme="5"/>
      <name val="Arial"/>
      <family val="2"/>
    </font>
    <font>
      <sz val="8.5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9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5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43" fontId="19" fillId="0" borderId="0" applyFont="0" applyFill="0" applyBorder="0" applyAlignment="0" applyProtection="0"/>
  </cellStyleXfs>
  <cellXfs count="199">
    <xf numFmtId="0" fontId="0" fillId="0" borderId="0" xfId="0"/>
    <xf numFmtId="0" fontId="9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0" fillId="3" borderId="0" xfId="0" applyFont="1" applyFill="1"/>
    <xf numFmtId="0" fontId="8" fillId="3" borderId="0" xfId="0" applyFont="1" applyFill="1"/>
    <xf numFmtId="0" fontId="9" fillId="3" borderId="0" xfId="0" applyFont="1" applyFill="1"/>
    <xf numFmtId="0" fontId="12" fillId="3" borderId="0" xfId="0" applyFont="1" applyFill="1"/>
    <xf numFmtId="0" fontId="9" fillId="3" borderId="0" xfId="0" applyFont="1" applyFill="1" applyAlignment="1">
      <alignment horizontal="right"/>
    </xf>
    <xf numFmtId="0" fontId="2" fillId="3" borderId="0" xfId="0" applyFont="1" applyFill="1" applyProtection="1">
      <protection locked="0"/>
    </xf>
    <xf numFmtId="0" fontId="1" fillId="3" borderId="0" xfId="0" applyFont="1" applyFill="1"/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 applyAlignment="1">
      <alignment horizontal="justify"/>
    </xf>
    <xf numFmtId="0" fontId="9" fillId="3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6" fillId="0" borderId="0" xfId="0" applyFont="1"/>
    <xf numFmtId="0" fontId="17" fillId="3" borderId="0" xfId="0" applyFont="1" applyFill="1"/>
    <xf numFmtId="0" fontId="15" fillId="3" borderId="0" xfId="0" applyFont="1" applyFill="1"/>
    <xf numFmtId="49" fontId="9" fillId="2" borderId="1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/>
    </xf>
    <xf numFmtId="164" fontId="16" fillId="3" borderId="3" xfId="0" applyNumberFormat="1" applyFont="1" applyFill="1" applyBorder="1"/>
    <xf numFmtId="49" fontId="9" fillId="3" borderId="15" xfId="0" applyNumberFormat="1" applyFont="1" applyFill="1" applyBorder="1" applyAlignment="1">
      <alignment horizontal="left"/>
    </xf>
    <xf numFmtId="164" fontId="16" fillId="3" borderId="15" xfId="0" applyNumberFormat="1" applyFont="1" applyFill="1" applyBorder="1"/>
    <xf numFmtId="49" fontId="12" fillId="3" borderId="15" xfId="0" applyNumberFormat="1" applyFont="1" applyFill="1" applyBorder="1" applyAlignment="1">
      <alignment horizontal="left" indent="1"/>
    </xf>
    <xf numFmtId="164" fontId="8" fillId="3" borderId="15" xfId="0" applyNumberFormat="1" applyFont="1" applyFill="1" applyBorder="1"/>
    <xf numFmtId="49" fontId="9" fillId="3" borderId="16" xfId="0" applyNumberFormat="1" applyFont="1" applyFill="1" applyBorder="1" applyAlignment="1">
      <alignment horizontal="left"/>
    </xf>
    <xf numFmtId="164" fontId="16" fillId="3" borderId="16" xfId="0" applyNumberFormat="1" applyFont="1" applyFill="1" applyBorder="1"/>
    <xf numFmtId="0" fontId="18" fillId="3" borderId="0" xfId="0" applyFont="1" applyFill="1"/>
    <xf numFmtId="49" fontId="9" fillId="2" borderId="3" xfId="0" applyNumberFormat="1" applyFont="1" applyFill="1" applyBorder="1" applyAlignment="1">
      <alignment horizontal="center" vertical="center"/>
    </xf>
    <xf numFmtId="49" fontId="9" fillId="3" borderId="10" xfId="0" applyNumberFormat="1" applyFont="1" applyFill="1" applyBorder="1" applyAlignment="1">
      <alignment horizontal="left"/>
    </xf>
    <xf numFmtId="164" fontId="8" fillId="3" borderId="3" xfId="0" applyNumberFormat="1" applyFont="1" applyFill="1" applyBorder="1"/>
    <xf numFmtId="49" fontId="8" fillId="0" borderId="5" xfId="0" applyNumberFormat="1" applyFont="1" applyBorder="1" applyAlignment="1">
      <alignment horizontal="left" wrapText="1" indent="1"/>
    </xf>
    <xf numFmtId="4" fontId="6" fillId="0" borderId="15" xfId="17" applyNumberFormat="1" applyFont="1" applyBorder="1"/>
    <xf numFmtId="4" fontId="8" fillId="0" borderId="13" xfId="0" applyNumberFormat="1" applyFont="1" applyBorder="1" applyAlignment="1">
      <alignment wrapText="1"/>
    </xf>
    <xf numFmtId="4" fontId="8" fillId="0" borderId="15" xfId="0" applyNumberFormat="1" applyFont="1" applyBorder="1" applyAlignment="1">
      <alignment wrapText="1"/>
    </xf>
    <xf numFmtId="49" fontId="9" fillId="3" borderId="5" xfId="0" applyNumberFormat="1" applyFont="1" applyFill="1" applyBorder="1" applyAlignment="1">
      <alignment horizontal="left"/>
    </xf>
    <xf numFmtId="49" fontId="9" fillId="3" borderId="9" xfId="0" applyNumberFormat="1" applyFont="1" applyFill="1" applyBorder="1" applyAlignment="1">
      <alignment horizontal="left"/>
    </xf>
    <xf numFmtId="164" fontId="8" fillId="3" borderId="16" xfId="0" applyNumberFormat="1" applyFont="1" applyFill="1" applyBorder="1"/>
    <xf numFmtId="4" fontId="9" fillId="2" borderId="16" xfId="0" applyNumberFormat="1" applyFont="1" applyFill="1" applyBorder="1" applyAlignment="1">
      <alignment horizontal="center" vertical="center"/>
    </xf>
    <xf numFmtId="164" fontId="8" fillId="0" borderId="3" xfId="0" applyNumberFormat="1" applyFont="1" applyBorder="1"/>
    <xf numFmtId="164" fontId="8" fillId="3" borderId="13" xfId="0" applyNumberFormat="1" applyFont="1" applyFill="1" applyBorder="1"/>
    <xf numFmtId="4" fontId="4" fillId="0" borderId="15" xfId="0" applyNumberFormat="1" applyFont="1" applyBorder="1" applyAlignment="1">
      <alignment wrapText="1"/>
    </xf>
    <xf numFmtId="4" fontId="4" fillId="0" borderId="15" xfId="6" applyNumberFormat="1" applyFont="1" applyBorder="1" applyAlignment="1">
      <alignment wrapText="1"/>
    </xf>
    <xf numFmtId="164" fontId="8" fillId="0" borderId="15" xfId="0" applyNumberFormat="1" applyFont="1" applyBorder="1"/>
    <xf numFmtId="49" fontId="8" fillId="0" borderId="9" xfId="0" applyNumberFormat="1" applyFont="1" applyBorder="1" applyAlignment="1">
      <alignment horizontal="left" wrapText="1" indent="1"/>
    </xf>
    <xf numFmtId="4" fontId="8" fillId="0" borderId="16" xfId="0" applyNumberFormat="1" applyFont="1" applyBorder="1" applyAlignment="1">
      <alignment wrapText="1"/>
    </xf>
    <xf numFmtId="164" fontId="8" fillId="3" borderId="14" xfId="0" applyNumberFormat="1" applyFont="1" applyFill="1" applyBorder="1"/>
    <xf numFmtId="164" fontId="9" fillId="2" borderId="16" xfId="0" applyNumberFormat="1" applyFont="1" applyFill="1" applyBorder="1" applyAlignment="1">
      <alignment horizontal="center" vertical="center"/>
    </xf>
    <xf numFmtId="49" fontId="12" fillId="3" borderId="16" xfId="0" applyNumberFormat="1" applyFont="1" applyFill="1" applyBorder="1" applyAlignment="1">
      <alignment horizontal="left" indent="1"/>
    </xf>
    <xf numFmtId="49" fontId="9" fillId="3" borderId="0" xfId="0" applyNumberFormat="1" applyFont="1" applyFill="1" applyAlignment="1">
      <alignment horizontal="left"/>
    </xf>
    <xf numFmtId="49" fontId="9" fillId="2" borderId="1" xfId="0" applyNumberFormat="1" applyFont="1" applyFill="1" applyBorder="1" applyAlignment="1">
      <alignment horizontal="center" vertical="center" wrapText="1"/>
    </xf>
    <xf numFmtId="164" fontId="16" fillId="3" borderId="13" xfId="0" applyNumberFormat="1" applyFont="1" applyFill="1" applyBorder="1"/>
    <xf numFmtId="164" fontId="16" fillId="3" borderId="14" xfId="0" applyNumberFormat="1" applyFont="1" applyFill="1" applyBorder="1"/>
    <xf numFmtId="164" fontId="9" fillId="2" borderId="2" xfId="0" applyNumberFormat="1" applyFont="1" applyFill="1" applyBorder="1"/>
    <xf numFmtId="164" fontId="9" fillId="2" borderId="4" xfId="0" applyNumberFormat="1" applyFont="1" applyFill="1" applyBorder="1"/>
    <xf numFmtId="164" fontId="9" fillId="2" borderId="7" xfId="0" applyNumberFormat="1" applyFont="1" applyFill="1" applyBorder="1"/>
    <xf numFmtId="164" fontId="9" fillId="3" borderId="0" xfId="0" applyNumberFormat="1" applyFont="1" applyFill="1"/>
    <xf numFmtId="49" fontId="9" fillId="2" borderId="2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vertical="center"/>
    </xf>
    <xf numFmtId="165" fontId="8" fillId="3" borderId="10" xfId="0" applyNumberFormat="1" applyFont="1" applyFill="1" applyBorder="1"/>
    <xf numFmtId="164" fontId="8" fillId="3" borderId="12" xfId="0" applyNumberFormat="1" applyFont="1" applyFill="1" applyBorder="1"/>
    <xf numFmtId="0" fontId="16" fillId="0" borderId="15" xfId="0" applyFont="1" applyBorder="1" applyAlignment="1">
      <alignment horizontal="left" indent="1"/>
    </xf>
    <xf numFmtId="165" fontId="8" fillId="3" borderId="5" xfId="0" applyNumberFormat="1" applyFont="1" applyFill="1" applyBorder="1"/>
    <xf numFmtId="165" fontId="15" fillId="3" borderId="5" xfId="0" applyNumberFormat="1" applyFont="1" applyFill="1" applyBorder="1"/>
    <xf numFmtId="165" fontId="15" fillId="3" borderId="15" xfId="0" applyNumberFormat="1" applyFont="1" applyFill="1" applyBorder="1"/>
    <xf numFmtId="0" fontId="12" fillId="3" borderId="15" xfId="0" applyFont="1" applyFill="1" applyBorder="1" applyAlignment="1">
      <alignment horizontal="left" indent="1"/>
    </xf>
    <xf numFmtId="4" fontId="8" fillId="0" borderId="5" xfId="0" applyNumberFormat="1" applyFont="1" applyBorder="1" applyAlignment="1">
      <alignment wrapText="1"/>
    </xf>
    <xf numFmtId="164" fontId="16" fillId="0" borderId="15" xfId="0" applyNumberFormat="1" applyFont="1" applyBorder="1"/>
    <xf numFmtId="0" fontId="12" fillId="3" borderId="5" xfId="0" applyFont="1" applyFill="1" applyBorder="1" applyAlignment="1">
      <alignment horizontal="left" indent="1"/>
    </xf>
    <xf numFmtId="165" fontId="8" fillId="3" borderId="9" xfId="0" applyNumberFormat="1" applyFont="1" applyFill="1" applyBorder="1"/>
    <xf numFmtId="165" fontId="9" fillId="2" borderId="1" xfId="0" applyNumberFormat="1" applyFont="1" applyFill="1" applyBorder="1" applyAlignment="1">
      <alignment horizontal="center" vertical="center"/>
    </xf>
    <xf numFmtId="165" fontId="9" fillId="2" borderId="16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4" fontId="16" fillId="0" borderId="3" xfId="0" applyNumberFormat="1" applyFont="1" applyBorder="1"/>
    <xf numFmtId="49" fontId="12" fillId="3" borderId="5" xfId="0" applyNumberFormat="1" applyFont="1" applyFill="1" applyBorder="1" applyAlignment="1">
      <alignment horizontal="left" indent="2"/>
    </xf>
    <xf numFmtId="49" fontId="12" fillId="3" borderId="9" xfId="0" applyNumberFormat="1" applyFont="1" applyFill="1" applyBorder="1" applyAlignment="1">
      <alignment horizontal="left"/>
    </xf>
    <xf numFmtId="0" fontId="8" fillId="2" borderId="1" xfId="0" applyFont="1" applyFill="1" applyBorder="1"/>
    <xf numFmtId="0" fontId="15" fillId="2" borderId="3" xfId="3" applyFont="1" applyFill="1" applyBorder="1" applyAlignment="1">
      <alignment horizontal="left" vertical="center" wrapText="1"/>
    </xf>
    <xf numFmtId="4" fontId="15" fillId="2" borderId="3" xfId="18" applyNumberFormat="1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8" fillId="3" borderId="3" xfId="0" applyFont="1" applyFill="1" applyBorder="1"/>
    <xf numFmtId="0" fontId="8" fillId="0" borderId="15" xfId="0" applyFont="1" applyBorder="1" applyAlignment="1">
      <alignment horizontal="left" wrapText="1" indent="1"/>
    </xf>
    <xf numFmtId="4" fontId="8" fillId="0" borderId="15" xfId="0" applyNumberFormat="1" applyFont="1" applyBorder="1"/>
    <xf numFmtId="0" fontId="8" fillId="3" borderId="16" xfId="0" applyFont="1" applyFill="1" applyBorder="1"/>
    <xf numFmtId="4" fontId="9" fillId="2" borderId="1" xfId="0" applyNumberFormat="1" applyFont="1" applyFill="1" applyBorder="1" applyAlignment="1">
      <alignment horizontal="center" vertical="center"/>
    </xf>
    <xf numFmtId="0" fontId="15" fillId="2" borderId="1" xfId="3" applyFont="1" applyFill="1" applyBorder="1" applyAlignment="1">
      <alignment horizontal="left" vertical="center" wrapText="1"/>
    </xf>
    <xf numFmtId="164" fontId="16" fillId="3" borderId="10" xfId="0" applyNumberFormat="1" applyFont="1" applyFill="1" applyBorder="1"/>
    <xf numFmtId="0" fontId="8" fillId="3" borderId="15" xfId="0" applyFont="1" applyFill="1" applyBorder="1"/>
    <xf numFmtId="0" fontId="8" fillId="3" borderId="12" xfId="0" applyFont="1" applyFill="1" applyBorder="1"/>
    <xf numFmtId="0" fontId="12" fillId="3" borderId="9" xfId="0" applyFont="1" applyFill="1" applyBorder="1" applyAlignment="1">
      <alignment horizontal="left"/>
    </xf>
    <xf numFmtId="4" fontId="8" fillId="0" borderId="9" xfId="0" applyNumberFormat="1" applyFont="1" applyBorder="1" applyAlignment="1">
      <alignment wrapText="1"/>
    </xf>
    <xf numFmtId="49" fontId="8" fillId="0" borderId="3" xfId="0" applyNumberFormat="1" applyFont="1" applyBorder="1" applyAlignment="1">
      <alignment wrapText="1"/>
    </xf>
    <xf numFmtId="4" fontId="8" fillId="0" borderId="6" xfId="18" applyNumberFormat="1" applyFont="1" applyBorder="1" applyAlignment="1">
      <alignment wrapText="1"/>
    </xf>
    <xf numFmtId="4" fontId="8" fillId="0" borderId="3" xfId="18" applyNumberFormat="1" applyFont="1" applyBorder="1" applyAlignment="1">
      <alignment wrapText="1"/>
    </xf>
    <xf numFmtId="49" fontId="8" fillId="0" borderId="15" xfId="0" applyNumberFormat="1" applyFont="1" applyBorder="1" applyAlignment="1">
      <alignment wrapText="1"/>
    </xf>
    <xf numFmtId="4" fontId="8" fillId="0" borderId="0" xfId="18" applyNumberFormat="1" applyFont="1" applyAlignment="1">
      <alignment wrapText="1"/>
    </xf>
    <xf numFmtId="4" fontId="8" fillId="0" borderId="15" xfId="18" applyNumberFormat="1" applyFont="1" applyBorder="1" applyAlignment="1">
      <alignment wrapText="1"/>
    </xf>
    <xf numFmtId="49" fontId="8" fillId="0" borderId="9" xfId="0" applyNumberFormat="1" applyFont="1" applyBorder="1" applyAlignment="1">
      <alignment wrapText="1"/>
    </xf>
    <xf numFmtId="49" fontId="8" fillId="0" borderId="16" xfId="0" applyNumberFormat="1" applyFont="1" applyBorder="1" applyAlignment="1">
      <alignment wrapText="1"/>
    </xf>
    <xf numFmtId="4" fontId="8" fillId="0" borderId="11" xfId="18" applyNumberFormat="1" applyFont="1" applyBorder="1" applyAlignment="1">
      <alignment wrapText="1"/>
    </xf>
    <xf numFmtId="4" fontId="8" fillId="0" borderId="16" xfId="18" applyNumberFormat="1" applyFont="1" applyBorder="1" applyAlignment="1">
      <alignment wrapText="1"/>
    </xf>
    <xf numFmtId="0" fontId="8" fillId="2" borderId="2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12" fillId="3" borderId="5" xfId="0" applyNumberFormat="1" applyFont="1" applyFill="1" applyBorder="1" applyAlignment="1">
      <alignment horizontal="left" indent="1"/>
    </xf>
    <xf numFmtId="49" fontId="9" fillId="3" borderId="5" xfId="0" applyNumberFormat="1" applyFont="1" applyFill="1" applyBorder="1" applyAlignment="1">
      <alignment horizontal="left" wrapText="1"/>
    </xf>
    <xf numFmtId="49" fontId="12" fillId="3" borderId="5" xfId="0" applyNumberFormat="1" applyFont="1" applyFill="1" applyBorder="1" applyAlignment="1">
      <alignment horizontal="left" wrapText="1"/>
    </xf>
    <xf numFmtId="4" fontId="4" fillId="0" borderId="17" xfId="0" applyNumberFormat="1" applyFont="1" applyBorder="1" applyAlignment="1">
      <alignment wrapText="1"/>
    </xf>
    <xf numFmtId="49" fontId="12" fillId="3" borderId="5" xfId="0" applyNumberFormat="1" applyFont="1" applyFill="1" applyBorder="1" applyAlignment="1">
      <alignment horizontal="left" wrapText="1" indent="1"/>
    </xf>
    <xf numFmtId="4" fontId="8" fillId="3" borderId="0" xfId="0" applyNumberFormat="1" applyFont="1" applyFill="1"/>
    <xf numFmtId="49" fontId="12" fillId="3" borderId="9" xfId="0" applyNumberFormat="1" applyFont="1" applyFill="1" applyBorder="1" applyAlignment="1">
      <alignment horizontal="left" indent="1"/>
    </xf>
    <xf numFmtId="164" fontId="8" fillId="0" borderId="16" xfId="0" applyNumberFormat="1" applyFont="1" applyBorder="1"/>
    <xf numFmtId="49" fontId="8" fillId="0" borderId="5" xfId="0" applyNumberFormat="1" applyFont="1" applyBorder="1" applyAlignment="1">
      <alignment horizontal="left" indent="1"/>
    </xf>
    <xf numFmtId="4" fontId="8" fillId="0" borderId="15" xfId="13" applyNumberFormat="1" applyFont="1" applyBorder="1"/>
    <xf numFmtId="49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4" fontId="15" fillId="2" borderId="1" xfId="18" applyNumberFormat="1" applyFont="1" applyFill="1" applyBorder="1" applyAlignment="1">
      <alignment horizontal="center" vertical="center" wrapText="1"/>
    </xf>
    <xf numFmtId="2" fontId="8" fillId="3" borderId="15" xfId="16" applyNumberFormat="1" applyFont="1" applyFill="1" applyBorder="1"/>
    <xf numFmtId="166" fontId="8" fillId="3" borderId="0" xfId="0" applyNumberFormat="1" applyFont="1" applyFill="1"/>
    <xf numFmtId="10" fontId="8" fillId="3" borderId="0" xfId="0" applyNumberFormat="1" applyFont="1" applyFill="1"/>
    <xf numFmtId="10" fontId="10" fillId="3" borderId="0" xfId="0" applyNumberFormat="1" applyFont="1" applyFill="1"/>
    <xf numFmtId="167" fontId="8" fillId="3" borderId="0" xfId="0" applyNumberFormat="1" applyFont="1" applyFill="1"/>
    <xf numFmtId="0" fontId="12" fillId="3" borderId="9" xfId="0" applyFont="1" applyFill="1" applyBorder="1" applyAlignment="1">
      <alignment horizontal="left" indent="1"/>
    </xf>
    <xf numFmtId="1" fontId="9" fillId="2" borderId="1" xfId="16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5" fillId="2" borderId="3" xfId="3" applyFont="1" applyFill="1" applyBorder="1" applyAlignment="1">
      <alignment horizontal="center" vertical="center" wrapText="1"/>
    </xf>
    <xf numFmtId="164" fontId="16" fillId="3" borderId="12" xfId="0" applyNumberFormat="1" applyFont="1" applyFill="1" applyBorder="1"/>
    <xf numFmtId="4" fontId="9" fillId="2" borderId="2" xfId="0" applyNumberFormat="1" applyFont="1" applyFill="1" applyBorder="1" applyAlignment="1">
      <alignment horizontal="center" vertical="center"/>
    </xf>
    <xf numFmtId="49" fontId="9" fillId="2" borderId="4" xfId="0" applyNumberFormat="1" applyFont="1" applyFill="1" applyBorder="1" applyAlignment="1">
      <alignment vertical="center"/>
    </xf>
    <xf numFmtId="49" fontId="9" fillId="2" borderId="7" xfId="0" applyNumberFormat="1" applyFont="1" applyFill="1" applyBorder="1" applyAlignment="1">
      <alignment vertical="center"/>
    </xf>
    <xf numFmtId="0" fontId="16" fillId="3" borderId="0" xfId="0" applyFont="1" applyFill="1"/>
    <xf numFmtId="164" fontId="8" fillId="3" borderId="10" xfId="0" applyNumberFormat="1" applyFont="1" applyFill="1" applyBorder="1"/>
    <xf numFmtId="164" fontId="8" fillId="3" borderId="5" xfId="0" applyNumberFormat="1" applyFont="1" applyFill="1" applyBorder="1"/>
    <xf numFmtId="49" fontId="9" fillId="2" borderId="14" xfId="0" applyNumberFormat="1" applyFont="1" applyFill="1" applyBorder="1" applyAlignment="1">
      <alignment vertical="center"/>
    </xf>
    <xf numFmtId="164" fontId="16" fillId="3" borderId="0" xfId="0" applyNumberFormat="1" applyFont="1" applyFill="1"/>
    <xf numFmtId="4" fontId="4" fillId="0" borderId="15" xfId="0" applyNumberFormat="1" applyFont="1" applyBorder="1" applyAlignment="1">
      <alignment horizontal="right"/>
    </xf>
    <xf numFmtId="0" fontId="8" fillId="3" borderId="16" xfId="0" applyFont="1" applyFill="1" applyBorder="1" applyAlignment="1">
      <alignment horizontal="left" indent="1"/>
    </xf>
    <xf numFmtId="0" fontId="8" fillId="0" borderId="0" xfId="0" applyFont="1"/>
    <xf numFmtId="0" fontId="20" fillId="2" borderId="10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20" fillId="2" borderId="7" xfId="0" applyFont="1" applyFill="1" applyBorder="1" applyAlignment="1">
      <alignment vertical="center"/>
    </xf>
    <xf numFmtId="44" fontId="20" fillId="2" borderId="1" xfId="0" applyNumberFormat="1" applyFont="1" applyFill="1" applyBorder="1" applyAlignment="1">
      <alignment horizontal="right" vertical="center"/>
    </xf>
    <xf numFmtId="0" fontId="8" fillId="3" borderId="0" xfId="0" applyFont="1" applyFill="1"/>
    <xf numFmtId="0" fontId="20" fillId="0" borderId="1" xfId="0" applyFont="1" applyBorder="1" applyAlignment="1">
      <alignment vertical="center" wrapText="1"/>
    </xf>
    <xf numFmtId="44" fontId="20" fillId="0" borderId="1" xfId="15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 indent="1"/>
    </xf>
    <xf numFmtId="2" fontId="22" fillId="0" borderId="1" xfId="0" applyNumberFormat="1" applyFont="1" applyBorder="1" applyAlignment="1">
      <alignment horizontal="right" vertical="center"/>
    </xf>
    <xf numFmtId="0" fontId="21" fillId="3" borderId="0" xfId="0" applyFont="1" applyFill="1" applyAlignment="1">
      <alignment vertical="center"/>
    </xf>
    <xf numFmtId="0" fontId="21" fillId="0" borderId="2" xfId="0" applyFont="1" applyBorder="1" applyAlignment="1">
      <alignment horizontal="left" vertical="center" wrapText="1" indent="1"/>
    </xf>
    <xf numFmtId="0" fontId="21" fillId="0" borderId="7" xfId="0" applyFont="1" applyBorder="1" applyAlignment="1">
      <alignment horizontal="left" vertical="center" wrapText="1" indent="1"/>
    </xf>
    <xf numFmtId="2" fontId="8" fillId="3" borderId="1" xfId="0" applyNumberFormat="1" applyFont="1" applyFill="1" applyBorder="1" applyAlignment="1">
      <alignment horizontal="right"/>
    </xf>
    <xf numFmtId="0" fontId="22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 indent="1"/>
    </xf>
    <xf numFmtId="0" fontId="21" fillId="0" borderId="7" xfId="0" applyFont="1" applyBorder="1" applyAlignment="1">
      <alignment horizontal="left" vertical="center" indent="1"/>
    </xf>
    <xf numFmtId="0" fontId="21" fillId="3" borderId="0" xfId="0" applyFont="1" applyFill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43" fontId="9" fillId="2" borderId="1" xfId="14" applyFont="1" applyFill="1" applyBorder="1" applyAlignment="1">
      <alignment horizontal="center" vertical="center"/>
    </xf>
    <xf numFmtId="3" fontId="23" fillId="3" borderId="0" xfId="0" applyNumberFormat="1" applyFont="1" applyFill="1"/>
    <xf numFmtId="44" fontId="24" fillId="3" borderId="0" xfId="15" applyFont="1" applyFill="1"/>
    <xf numFmtId="0" fontId="20" fillId="0" borderId="5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4" fontId="20" fillId="2" borderId="1" xfId="0" applyNumberFormat="1" applyFont="1" applyFill="1" applyBorder="1" applyAlignment="1">
      <alignment horizontal="right" vertical="center"/>
    </xf>
    <xf numFmtId="0" fontId="20" fillId="0" borderId="1" xfId="0" applyFont="1" applyBorder="1" applyAlignment="1">
      <alignment vertical="center"/>
    </xf>
    <xf numFmtId="43" fontId="20" fillId="0" borderId="1" xfId="14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4" fontId="8" fillId="3" borderId="1" xfId="0" applyNumberFormat="1" applyFont="1" applyFill="1" applyBorder="1" applyAlignment="1">
      <alignment horizontal="right"/>
    </xf>
    <xf numFmtId="0" fontId="8" fillId="3" borderId="0" xfId="0" applyFont="1" applyFill="1" applyAlignment="1">
      <alignment vertical="center" wrapText="1"/>
    </xf>
    <xf numFmtId="4" fontId="22" fillId="0" borderId="1" xfId="0" applyNumberFormat="1" applyFont="1" applyBorder="1" applyAlignment="1">
      <alignment horizontal="right" vertical="center"/>
    </xf>
    <xf numFmtId="0" fontId="21" fillId="0" borderId="2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25" fillId="0" borderId="0" xfId="0" applyFont="1"/>
    <xf numFmtId="0" fontId="21" fillId="0" borderId="2" xfId="0" applyFont="1" applyBorder="1" applyAlignment="1">
      <alignment horizontal="left" vertical="center"/>
    </xf>
    <xf numFmtId="0" fontId="21" fillId="0" borderId="7" xfId="0" applyFont="1" applyBorder="1" applyAlignment="1">
      <alignment horizontal="left" vertical="center"/>
    </xf>
    <xf numFmtId="3" fontId="22" fillId="0" borderId="1" xfId="0" applyNumberFormat="1" applyFont="1" applyBorder="1" applyAlignment="1">
      <alignment horizontal="right" vertical="center"/>
    </xf>
    <xf numFmtId="0" fontId="8" fillId="3" borderId="1" xfId="0" applyFont="1" applyFill="1" applyBorder="1"/>
    <xf numFmtId="43" fontId="8" fillId="3" borderId="0" xfId="0" applyNumberFormat="1" applyFont="1" applyFill="1"/>
    <xf numFmtId="0" fontId="20" fillId="2" borderId="1" xfId="0" applyFont="1" applyFill="1" applyBorder="1" applyAlignment="1">
      <alignment vertical="center"/>
    </xf>
    <xf numFmtId="43" fontId="20" fillId="2" borderId="1" xfId="14" applyFont="1" applyFill="1" applyBorder="1" applyAlignment="1">
      <alignment horizontal="center" vertical="center"/>
    </xf>
    <xf numFmtId="168" fontId="8" fillId="3" borderId="0" xfId="0" applyNumberFormat="1" applyFont="1" applyFill="1"/>
    <xf numFmtId="43" fontId="8" fillId="3" borderId="0" xfId="14" applyFont="1" applyFill="1"/>
    <xf numFmtId="0" fontId="13" fillId="0" borderId="0" xfId="0" applyFont="1" applyAlignment="1">
      <alignment horizontal="center"/>
    </xf>
    <xf numFmtId="165" fontId="16" fillId="3" borderId="12" xfId="0" applyNumberFormat="1" applyFont="1" applyFill="1" applyBorder="1"/>
    <xf numFmtId="165" fontId="9" fillId="3" borderId="14" xfId="0" applyNumberFormat="1" applyFont="1" applyFill="1" applyBorder="1"/>
    <xf numFmtId="164" fontId="9" fillId="3" borderId="14" xfId="0" applyNumberFormat="1" applyFont="1" applyFill="1" applyBorder="1"/>
  </cellXfs>
  <cellStyles count="19">
    <cellStyle name="Millares" xfId="14" builtinId="3"/>
    <cellStyle name="Millares 2" xfId="1" xr:uid="{00000000-0005-0000-0000-000001000000}"/>
    <cellStyle name="Millares 2 16 2" xfId="13" xr:uid="{00000000-0005-0000-0000-000002000000}"/>
    <cellStyle name="Millares 2 2" xfId="18" xr:uid="{2A7B483B-B9EB-43B8-9DF9-0BECBCD97901}"/>
    <cellStyle name="Moneda" xfId="15" builtinId="4"/>
    <cellStyle name="Normal" xfId="0" builtinId="0"/>
    <cellStyle name="Normal 2" xfId="2" xr:uid="{00000000-0005-0000-0000-000004000000}"/>
    <cellStyle name="Normal 2 2" xfId="3" xr:uid="{00000000-0005-0000-0000-000005000000}"/>
    <cellStyle name="Normal 2 3" xfId="9" xr:uid="{00000000-0005-0000-0000-000006000000}"/>
    <cellStyle name="Normal 3" xfId="8" xr:uid="{00000000-0005-0000-0000-000007000000}"/>
    <cellStyle name="Normal 3 2" xfId="10" xr:uid="{00000000-0005-0000-0000-000008000000}"/>
    <cellStyle name="Normal 3 2 2" xfId="12" xr:uid="{00000000-0005-0000-0000-000009000000}"/>
    <cellStyle name="Normal 3 3" xfId="11" xr:uid="{00000000-0005-0000-0000-00000A000000}"/>
    <cellStyle name="Normal 3 4" xfId="17" xr:uid="{ED3D13CD-A420-4E8A-A45B-6C8E61E22E15}"/>
    <cellStyle name="Normal 4" xfId="4" xr:uid="{00000000-0005-0000-0000-00000B000000}"/>
    <cellStyle name="Normal 5" xfId="5" xr:uid="{00000000-0005-0000-0000-00000C000000}"/>
    <cellStyle name="Normal 56" xfId="6" xr:uid="{00000000-0005-0000-0000-00000D000000}"/>
    <cellStyle name="Porcentaje" xfId="16" builtinId="5"/>
    <cellStyle name="Porcentaje 2" xfId="7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ctav/Dropbox/Jefatura%20Contable%202019/Publicaci&#243;n%20Titulo%20V/Trim%2002.2019/Cuenta%20Publica%20Trim%2002.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5.4"/>
      <sheetName val="5.5"/>
      <sheetName val="5.6"/>
      <sheetName val="5.7"/>
      <sheetName val="5.8"/>
      <sheetName val="5.9.1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7.1"/>
      <sheetName val="7.2"/>
      <sheetName val="7.3"/>
      <sheetName val="9.1"/>
      <sheetName val="9.3"/>
      <sheetName val="9.10"/>
    </sheetNames>
    <sheetDataSet>
      <sheetData sheetId="0"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6.35</v>
          </cell>
        </row>
        <row r="29">
          <cell r="F29">
            <v>145625984.54999998</v>
          </cell>
        </row>
        <row r="57">
          <cell r="F57">
            <v>1651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0.23</v>
          </cell>
        </row>
        <row r="66">
          <cell r="F66">
            <v>116938332.26000001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1">
          <cell r="G21">
            <v>145625978.19999999</v>
          </cell>
        </row>
      </sheetData>
      <sheetData sheetId="10"/>
      <sheetData sheetId="11"/>
      <sheetData sheetId="12"/>
      <sheetData sheetId="13"/>
      <sheetData sheetId="14">
        <row r="19">
          <cell r="G19">
            <v>5132322.6000000006</v>
          </cell>
        </row>
        <row r="25">
          <cell r="G25">
            <v>2994466.2</v>
          </cell>
        </row>
        <row r="50">
          <cell r="G50">
            <v>2512179.71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20942.13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60">
          <cell r="G60">
            <v>0</v>
          </cell>
        </row>
        <row r="61">
          <cell r="G61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70">
          <cell r="G70">
            <v>0</v>
          </cell>
        </row>
        <row r="76">
          <cell r="G76">
            <v>0</v>
          </cell>
        </row>
        <row r="82">
          <cell r="G82">
            <v>0</v>
          </cell>
        </row>
      </sheetData>
      <sheetData sheetId="15"/>
      <sheetData sheetId="16"/>
      <sheetData sheetId="17"/>
      <sheetData sheetId="18"/>
      <sheetData sheetId="19"/>
      <sheetData sheetId="20">
        <row r="23">
          <cell r="M23">
            <v>126642687.18000001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875D-7241-4353-883E-D92D83E063C9}">
  <sheetPr codeName="Hoja9">
    <tabColor theme="5" tint="-0.249977111117893"/>
  </sheetPr>
  <dimension ref="A1:L462"/>
  <sheetViews>
    <sheetView showGridLines="0" tabSelected="1" view="pageBreakPreview" zoomScale="90" zoomScaleNormal="85" zoomScaleSheetLayoutView="90" workbookViewId="0">
      <selection activeCell="F22" sqref="F22:F23"/>
    </sheetView>
  </sheetViews>
  <sheetFormatPr baseColWidth="10" defaultRowHeight="12.75" x14ac:dyDescent="0.2"/>
  <cols>
    <col min="1" max="1" width="2.42578125" style="3" customWidth="1"/>
    <col min="2" max="2" width="69.42578125" style="3" customWidth="1"/>
    <col min="3" max="3" width="16" style="3" bestFit="1" customWidth="1"/>
    <col min="4" max="4" width="18.28515625" style="3" customWidth="1"/>
    <col min="5" max="5" width="20.28515625" style="3" customWidth="1"/>
    <col min="6" max="6" width="20.140625" style="3" bestFit="1" customWidth="1"/>
    <col min="7" max="7" width="9.5703125" style="3" customWidth="1"/>
    <col min="8" max="8" width="1.42578125" style="3" customWidth="1"/>
    <col min="9" max="9" width="17.140625" style="3" bestFit="1" customWidth="1"/>
    <col min="10" max="16384" width="11.42578125" style="3"/>
  </cols>
  <sheetData>
    <row r="1" spans="1:12" ht="15" customHeight="1" x14ac:dyDescent="0.2">
      <c r="A1" s="1" t="s">
        <v>17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</row>
    <row r="2" spans="1:12" x14ac:dyDescent="0.2">
      <c r="A2" s="1" t="s">
        <v>18</v>
      </c>
      <c r="B2" s="1"/>
      <c r="C2" s="1"/>
      <c r="D2" s="1"/>
      <c r="E2" s="1"/>
      <c r="F2" s="1"/>
      <c r="G2" s="1"/>
      <c r="H2" s="1"/>
      <c r="I2" s="2"/>
      <c r="J2" s="2"/>
      <c r="K2" s="2"/>
      <c r="L2" s="2"/>
    </row>
    <row r="3" spans="1:12" x14ac:dyDescent="0.2">
      <c r="A3" s="4"/>
      <c r="B3" s="4"/>
      <c r="C3" s="4"/>
      <c r="D3" s="4"/>
      <c r="E3" s="4"/>
      <c r="F3" s="4"/>
      <c r="G3" s="4"/>
      <c r="H3" s="4"/>
    </row>
    <row r="4" spans="1:12" x14ac:dyDescent="0.2">
      <c r="A4" s="4"/>
      <c r="B4" s="5" t="s">
        <v>19</v>
      </c>
      <c r="C4" s="5"/>
      <c r="D4" s="5"/>
      <c r="E4" s="5"/>
      <c r="F4" s="6"/>
      <c r="G4" s="7"/>
      <c r="H4" s="5"/>
      <c r="I4" s="8"/>
      <c r="K4" s="9"/>
    </row>
    <row r="5" spans="1:12" x14ac:dyDescent="0.2">
      <c r="A5" s="4"/>
      <c r="B5" s="4"/>
      <c r="C5" s="4"/>
      <c r="D5" s="4"/>
      <c r="E5" s="4"/>
      <c r="F5" s="4"/>
      <c r="G5" s="4"/>
      <c r="H5" s="4"/>
    </row>
    <row r="6" spans="1:12" ht="15" x14ac:dyDescent="0.25">
      <c r="A6" s="10" t="s">
        <v>20</v>
      </c>
      <c r="B6" s="10"/>
      <c r="C6" s="10"/>
      <c r="D6" s="10"/>
      <c r="E6" s="10"/>
      <c r="F6" s="10"/>
      <c r="G6" s="10"/>
      <c r="H6" s="11"/>
      <c r="I6" s="12"/>
      <c r="J6" s="12"/>
      <c r="K6" s="12"/>
      <c r="L6" s="12"/>
    </row>
    <row r="7" spans="1:12" x14ac:dyDescent="0.2">
      <c r="A7" s="13" t="s">
        <v>21</v>
      </c>
      <c r="B7" s="13"/>
      <c r="C7" s="14"/>
      <c r="D7" s="15"/>
      <c r="E7" s="15"/>
      <c r="F7" s="15"/>
      <c r="G7" s="4"/>
      <c r="H7" s="4"/>
    </row>
    <row r="8" spans="1:12" x14ac:dyDescent="0.2">
      <c r="A8" s="16" t="s">
        <v>22</v>
      </c>
      <c r="B8" s="4"/>
      <c r="C8" s="17"/>
      <c r="D8" s="15"/>
      <c r="E8" s="15"/>
      <c r="F8" s="15"/>
      <c r="G8" s="4"/>
      <c r="H8" s="4"/>
    </row>
    <row r="9" spans="1:12" x14ac:dyDescent="0.2">
      <c r="A9" s="18" t="s">
        <v>23</v>
      </c>
      <c r="B9" s="4"/>
      <c r="C9" s="4"/>
      <c r="D9" s="4"/>
      <c r="E9" s="4"/>
      <c r="F9" s="4"/>
      <c r="G9" s="4"/>
      <c r="H9" s="4"/>
    </row>
    <row r="10" spans="1:12" x14ac:dyDescent="0.2">
      <c r="A10" s="4"/>
      <c r="B10" s="19"/>
      <c r="C10" s="4"/>
      <c r="D10" s="4"/>
      <c r="E10" s="4"/>
      <c r="F10" s="4"/>
      <c r="G10" s="4"/>
      <c r="H10" s="4"/>
    </row>
    <row r="11" spans="1:12" x14ac:dyDescent="0.2">
      <c r="A11" s="4"/>
      <c r="B11" s="20" t="s">
        <v>24</v>
      </c>
      <c r="C11" s="21" t="s">
        <v>25</v>
      </c>
      <c r="D11" s="21" t="s">
        <v>26</v>
      </c>
      <c r="E11" s="21" t="s">
        <v>27</v>
      </c>
      <c r="F11" s="4"/>
      <c r="G11" s="4"/>
      <c r="H11" s="4"/>
    </row>
    <row r="12" spans="1:12" x14ac:dyDescent="0.2">
      <c r="A12" s="4"/>
      <c r="B12" s="22" t="s">
        <v>28</v>
      </c>
      <c r="C12" s="23"/>
      <c r="D12" s="23">
        <v>0</v>
      </c>
      <c r="E12" s="23">
        <v>0</v>
      </c>
      <c r="F12" s="4"/>
      <c r="G12" s="4"/>
      <c r="H12" s="4"/>
    </row>
    <row r="13" spans="1:12" x14ac:dyDescent="0.2">
      <c r="A13" s="4"/>
      <c r="B13" s="24" t="s">
        <v>29</v>
      </c>
      <c r="C13" s="25"/>
      <c r="D13" s="25"/>
      <c r="E13" s="25"/>
      <c r="F13" s="4"/>
      <c r="G13" s="4"/>
      <c r="H13" s="4"/>
    </row>
    <row r="14" spans="1:12" x14ac:dyDescent="0.2">
      <c r="A14" s="4"/>
      <c r="B14" s="24" t="s">
        <v>30</v>
      </c>
      <c r="C14" s="25"/>
      <c r="D14" s="25">
        <v>0</v>
      </c>
      <c r="E14" s="25">
        <v>0</v>
      </c>
      <c r="F14" s="4"/>
      <c r="G14" s="4"/>
      <c r="H14" s="4"/>
    </row>
    <row r="15" spans="1:12" x14ac:dyDescent="0.2">
      <c r="A15" s="4"/>
      <c r="B15" s="26" t="s">
        <v>31</v>
      </c>
      <c r="C15" s="27">
        <v>0</v>
      </c>
      <c r="D15" s="25"/>
      <c r="E15" s="25">
        <v>0</v>
      </c>
      <c r="F15" s="4"/>
      <c r="G15" s="4"/>
      <c r="H15" s="4"/>
    </row>
    <row r="16" spans="1:12" x14ac:dyDescent="0.2">
      <c r="A16" s="4"/>
      <c r="B16" s="28" t="s">
        <v>32</v>
      </c>
      <c r="C16" s="29"/>
      <c r="D16" s="29">
        <v>0</v>
      </c>
      <c r="E16" s="29">
        <v>0</v>
      </c>
      <c r="F16" s="4"/>
      <c r="G16" s="4"/>
      <c r="H16" s="4"/>
    </row>
    <row r="17" spans="1:8" x14ac:dyDescent="0.2">
      <c r="A17" s="4"/>
      <c r="B17" s="19"/>
      <c r="C17" s="21">
        <f>SUM(C12:C16)</f>
        <v>0</v>
      </c>
      <c r="D17" s="21"/>
      <c r="E17" s="21">
        <f>SUM(E12:E16)</f>
        <v>0</v>
      </c>
      <c r="F17" s="4"/>
      <c r="G17" s="4"/>
      <c r="H17" s="4"/>
    </row>
    <row r="18" spans="1:8" x14ac:dyDescent="0.2">
      <c r="A18" s="4"/>
      <c r="B18" s="19"/>
      <c r="C18" s="4"/>
      <c r="D18" s="4"/>
      <c r="E18" s="4"/>
      <c r="F18" s="4"/>
      <c r="G18" s="4"/>
      <c r="H18" s="4"/>
    </row>
    <row r="19" spans="1:8" x14ac:dyDescent="0.2">
      <c r="A19" s="18" t="s">
        <v>33</v>
      </c>
      <c r="B19" s="4"/>
      <c r="C19" s="30"/>
      <c r="D19" s="4"/>
      <c r="E19" s="4"/>
      <c r="F19" s="4"/>
      <c r="G19" s="4"/>
      <c r="H19" s="4"/>
    </row>
    <row r="20" spans="1:8" x14ac:dyDescent="0.2">
      <c r="A20" s="4"/>
      <c r="B20" s="4"/>
      <c r="C20" s="4"/>
      <c r="D20" s="4"/>
      <c r="E20" s="4"/>
      <c r="F20" s="4"/>
      <c r="G20" s="4"/>
      <c r="H20" s="4"/>
    </row>
    <row r="21" spans="1:8" x14ac:dyDescent="0.2">
      <c r="A21" s="4"/>
      <c r="B21" s="20" t="s">
        <v>34</v>
      </c>
      <c r="C21" s="31" t="s">
        <v>25</v>
      </c>
      <c r="D21" s="31" t="s">
        <v>35</v>
      </c>
      <c r="E21" s="31" t="s">
        <v>36</v>
      </c>
      <c r="F21" s="4"/>
      <c r="G21" s="4"/>
      <c r="H21" s="4"/>
    </row>
    <row r="22" spans="1:8" x14ac:dyDescent="0.2">
      <c r="A22" s="4"/>
      <c r="B22" s="32" t="s">
        <v>37</v>
      </c>
      <c r="C22" s="33"/>
      <c r="D22" s="33"/>
      <c r="E22" s="33"/>
      <c r="F22" s="4"/>
      <c r="G22" s="4"/>
      <c r="H22" s="4"/>
    </row>
    <row r="23" spans="1:8" x14ac:dyDescent="0.2">
      <c r="A23" s="4"/>
      <c r="B23" s="34" t="s">
        <v>38</v>
      </c>
      <c r="C23" s="35">
        <v>12228510.43</v>
      </c>
      <c r="D23" s="36">
        <v>9532266.6799999997</v>
      </c>
      <c r="E23" s="37">
        <v>14752795.470000001</v>
      </c>
      <c r="F23" s="4"/>
      <c r="G23" s="4"/>
      <c r="H23" s="4"/>
    </row>
    <row r="24" spans="1:8" x14ac:dyDescent="0.2">
      <c r="A24" s="4"/>
      <c r="B24" s="34" t="s">
        <v>39</v>
      </c>
      <c r="C24" s="37">
        <v>0</v>
      </c>
      <c r="D24" s="37">
        <v>0</v>
      </c>
      <c r="E24" s="37">
        <v>0</v>
      </c>
      <c r="F24" s="4" t="s">
        <v>40</v>
      </c>
      <c r="G24" s="4"/>
      <c r="H24" s="4"/>
    </row>
    <row r="25" spans="1:8" ht="14.25" customHeight="1" x14ac:dyDescent="0.2">
      <c r="A25" s="4"/>
      <c r="B25" s="38" t="s">
        <v>41</v>
      </c>
      <c r="C25" s="27"/>
      <c r="D25" s="27"/>
      <c r="E25" s="27"/>
      <c r="F25" s="4"/>
      <c r="G25" s="4"/>
      <c r="H25" s="4"/>
    </row>
    <row r="26" spans="1:8" ht="8.25" customHeight="1" x14ac:dyDescent="0.2">
      <c r="A26" s="4"/>
      <c r="B26" s="39"/>
      <c r="C26" s="40"/>
      <c r="D26" s="40"/>
      <c r="E26" s="40"/>
      <c r="F26" s="4"/>
      <c r="G26" s="4"/>
      <c r="H26" s="4"/>
    </row>
    <row r="27" spans="1:8" ht="14.25" customHeight="1" x14ac:dyDescent="0.2">
      <c r="A27" s="4"/>
      <c r="B27" s="4"/>
      <c r="C27" s="41">
        <f>SUM(C22:C26)</f>
        <v>12228510.43</v>
      </c>
      <c r="D27" s="41">
        <f>SUM(D22:D26)</f>
        <v>9532266.6799999997</v>
      </c>
      <c r="E27" s="41">
        <f>SUM(E23:E24)</f>
        <v>14752795.470000001</v>
      </c>
      <c r="F27" s="4"/>
      <c r="G27" s="4"/>
      <c r="H27" s="4"/>
    </row>
    <row r="28" spans="1:8" ht="14.25" customHeight="1" x14ac:dyDescent="0.2">
      <c r="A28" s="4"/>
      <c r="B28" s="4"/>
      <c r="C28" s="4"/>
      <c r="D28" s="4"/>
      <c r="E28" s="4"/>
      <c r="F28" s="4"/>
      <c r="G28" s="4"/>
      <c r="H28" s="4"/>
    </row>
    <row r="29" spans="1:8" x14ac:dyDescent="0.2">
      <c r="A29" s="4"/>
      <c r="B29" s="20" t="s">
        <v>42</v>
      </c>
      <c r="C29" s="31" t="s">
        <v>25</v>
      </c>
      <c r="D29" s="31" t="s">
        <v>43</v>
      </c>
      <c r="E29" s="21" t="s">
        <v>44</v>
      </c>
      <c r="F29" s="21" t="s">
        <v>45</v>
      </c>
      <c r="G29" s="4"/>
      <c r="H29" s="4"/>
    </row>
    <row r="30" spans="1:8" ht="14.25" customHeight="1" x14ac:dyDescent="0.2">
      <c r="A30" s="4"/>
      <c r="B30" s="32" t="s">
        <v>46</v>
      </c>
      <c r="C30" s="42"/>
      <c r="D30" s="42"/>
      <c r="E30" s="43"/>
      <c r="F30" s="27"/>
      <c r="G30" s="4"/>
      <c r="H30" s="4"/>
    </row>
    <row r="31" spans="1:8" ht="14.25" customHeight="1" x14ac:dyDescent="0.2">
      <c r="A31" s="4"/>
      <c r="B31" s="34" t="s">
        <v>47</v>
      </c>
      <c r="C31" s="44">
        <v>89882.53</v>
      </c>
      <c r="D31" s="44">
        <v>89882.53</v>
      </c>
      <c r="E31" s="43"/>
      <c r="F31" s="27"/>
      <c r="G31" s="4"/>
      <c r="H31" s="4"/>
    </row>
    <row r="32" spans="1:8" ht="14.25" customHeight="1" x14ac:dyDescent="0.2">
      <c r="A32" s="4"/>
      <c r="B32" s="34" t="s">
        <v>48</v>
      </c>
      <c r="C32" s="44">
        <v>182381.25</v>
      </c>
      <c r="D32" s="44">
        <v>182381.25</v>
      </c>
      <c r="E32" s="43"/>
      <c r="F32" s="27"/>
      <c r="G32" s="4"/>
      <c r="H32" s="4"/>
    </row>
    <row r="33" spans="1:8" ht="14.25" customHeight="1" x14ac:dyDescent="0.2">
      <c r="A33" s="4"/>
      <c r="B33" s="34" t="s">
        <v>49</v>
      </c>
      <c r="C33" s="45">
        <v>29941.57</v>
      </c>
      <c r="D33" s="45">
        <v>29941.57</v>
      </c>
      <c r="E33" s="43"/>
      <c r="F33" s="27"/>
      <c r="G33" s="4"/>
      <c r="H33" s="4"/>
    </row>
    <row r="34" spans="1:8" ht="14.25" customHeight="1" x14ac:dyDescent="0.2">
      <c r="A34" s="4"/>
      <c r="B34" s="34" t="s">
        <v>50</v>
      </c>
      <c r="C34" s="45">
        <v>1617574.41</v>
      </c>
      <c r="D34" s="45">
        <v>1617574.41</v>
      </c>
      <c r="E34" s="43"/>
      <c r="F34" s="27"/>
      <c r="G34" s="4"/>
      <c r="H34" s="4"/>
    </row>
    <row r="35" spans="1:8" ht="14.25" customHeight="1" x14ac:dyDescent="0.2">
      <c r="A35" s="4"/>
      <c r="B35" s="38" t="s">
        <v>51</v>
      </c>
      <c r="C35" s="46"/>
      <c r="D35" s="46"/>
      <c r="E35" s="43"/>
      <c r="F35" s="27"/>
      <c r="G35" s="4"/>
      <c r="H35" s="4"/>
    </row>
    <row r="36" spans="1:8" ht="14.25" customHeight="1" x14ac:dyDescent="0.2">
      <c r="A36" s="4"/>
      <c r="B36" s="34" t="s">
        <v>52</v>
      </c>
      <c r="C36" s="44">
        <v>75170.52</v>
      </c>
      <c r="D36" s="44">
        <v>75170.52</v>
      </c>
      <c r="E36" s="43"/>
      <c r="F36" s="27"/>
      <c r="G36" s="4"/>
      <c r="H36" s="4"/>
    </row>
    <row r="37" spans="1:8" ht="14.25" customHeight="1" x14ac:dyDescent="0.2">
      <c r="A37" s="4"/>
      <c r="B37" s="38" t="s">
        <v>53</v>
      </c>
      <c r="C37" s="46"/>
      <c r="D37" s="46"/>
      <c r="E37" s="43"/>
      <c r="F37" s="27"/>
      <c r="G37" s="4"/>
      <c r="H37" s="4"/>
    </row>
    <row r="38" spans="1:8" ht="14.25" customHeight="1" x14ac:dyDescent="0.2">
      <c r="A38" s="4"/>
      <c r="B38" s="47" t="s">
        <v>54</v>
      </c>
      <c r="C38" s="48"/>
      <c r="D38" s="48"/>
      <c r="E38" s="49"/>
      <c r="F38" s="40"/>
      <c r="G38" s="4"/>
      <c r="H38" s="4"/>
    </row>
    <row r="39" spans="1:8" ht="14.25" customHeight="1" x14ac:dyDescent="0.2">
      <c r="A39" s="4"/>
      <c r="B39" s="4"/>
      <c r="C39" s="50">
        <f>SUM(C30:C38)</f>
        <v>1994950.28</v>
      </c>
      <c r="D39" s="50">
        <f>SUM(D30:D38)</f>
        <v>1994950.28</v>
      </c>
      <c r="E39" s="50">
        <f>SUM(E30:E38)</f>
        <v>0</v>
      </c>
      <c r="F39" s="50">
        <f>SUM(F30:F38)</f>
        <v>0</v>
      </c>
      <c r="G39" s="4"/>
      <c r="H39" s="4"/>
    </row>
    <row r="40" spans="1:8" ht="14.25" customHeight="1" x14ac:dyDescent="0.2">
      <c r="A40" s="4"/>
      <c r="B40" s="4"/>
      <c r="C40" s="4"/>
      <c r="D40" s="4"/>
      <c r="E40" s="4"/>
      <c r="F40" s="4"/>
      <c r="G40" s="4"/>
      <c r="H40" s="4"/>
    </row>
    <row r="41" spans="1:8" ht="14.25" customHeight="1" x14ac:dyDescent="0.2">
      <c r="A41" s="18" t="s">
        <v>55</v>
      </c>
      <c r="B41" s="4"/>
      <c r="C41" s="4"/>
      <c r="D41" s="4"/>
      <c r="E41" s="4"/>
      <c r="F41" s="4"/>
      <c r="G41" s="4"/>
      <c r="H41" s="4"/>
    </row>
    <row r="42" spans="1:8" ht="14.25" customHeight="1" x14ac:dyDescent="0.2">
      <c r="A42" s="4"/>
      <c r="B42" s="19"/>
      <c r="C42" s="4"/>
      <c r="D42" s="4"/>
      <c r="E42" s="4"/>
      <c r="F42" s="4"/>
      <c r="G42" s="4"/>
      <c r="H42" s="4"/>
    </row>
    <row r="43" spans="1:8" x14ac:dyDescent="0.2">
      <c r="A43" s="4"/>
      <c r="B43" s="20" t="s">
        <v>56</v>
      </c>
      <c r="C43" s="21" t="s">
        <v>25</v>
      </c>
      <c r="D43" s="21" t="s">
        <v>57</v>
      </c>
      <c r="E43" s="4"/>
      <c r="F43" s="4"/>
      <c r="G43" s="4"/>
      <c r="H43" s="4"/>
    </row>
    <row r="44" spans="1:8" ht="14.25" customHeight="1" x14ac:dyDescent="0.2">
      <c r="A44" s="4"/>
      <c r="B44" s="22" t="s">
        <v>58</v>
      </c>
      <c r="C44" s="23"/>
      <c r="D44" s="23">
        <v>0</v>
      </c>
      <c r="E44" s="4"/>
      <c r="F44" s="4"/>
      <c r="G44" s="4"/>
      <c r="H44" s="4"/>
    </row>
    <row r="45" spans="1:8" ht="14.25" customHeight="1" x14ac:dyDescent="0.2">
      <c r="A45" s="4"/>
      <c r="B45" s="26" t="s">
        <v>59</v>
      </c>
      <c r="C45" s="25"/>
      <c r="D45" s="25">
        <v>0</v>
      </c>
      <c r="E45" s="4"/>
      <c r="F45" s="4"/>
      <c r="G45" s="4"/>
      <c r="H45" s="4"/>
    </row>
    <row r="46" spans="1:8" ht="14.25" customHeight="1" x14ac:dyDescent="0.2">
      <c r="A46" s="4"/>
      <c r="B46" s="24" t="s">
        <v>60</v>
      </c>
      <c r="C46" s="25"/>
      <c r="D46" s="25"/>
      <c r="E46" s="4"/>
      <c r="F46" s="4"/>
      <c r="G46" s="4"/>
      <c r="H46" s="4"/>
    </row>
    <row r="47" spans="1:8" ht="14.25" customHeight="1" x14ac:dyDescent="0.2">
      <c r="A47" s="4"/>
      <c r="B47" s="51" t="s">
        <v>59</v>
      </c>
      <c r="C47" s="29"/>
      <c r="D47" s="29">
        <v>0</v>
      </c>
      <c r="E47" s="4"/>
      <c r="F47" s="4"/>
      <c r="G47" s="4"/>
      <c r="H47" s="4"/>
    </row>
    <row r="48" spans="1:8" ht="14.25" customHeight="1" x14ac:dyDescent="0.2">
      <c r="A48" s="4"/>
      <c r="B48" s="52"/>
      <c r="C48" s="21">
        <f>SUM(C43:C47)</f>
        <v>0</v>
      </c>
      <c r="D48" s="21"/>
      <c r="E48" s="4"/>
      <c r="F48" s="4"/>
      <c r="G48" s="4"/>
      <c r="H48" s="4"/>
    </row>
    <row r="49" spans="1:8" ht="14.25" customHeight="1" x14ac:dyDescent="0.2">
      <c r="A49" s="18" t="s">
        <v>61</v>
      </c>
      <c r="B49" s="4"/>
      <c r="C49" s="4"/>
      <c r="D49" s="4"/>
      <c r="E49" s="4"/>
      <c r="F49" s="4"/>
      <c r="G49" s="4"/>
      <c r="H49" s="4"/>
    </row>
    <row r="50" spans="1:8" ht="14.25" customHeight="1" x14ac:dyDescent="0.2">
      <c r="A50" s="4"/>
      <c r="B50" s="19"/>
      <c r="C50" s="4"/>
      <c r="D50" s="4"/>
      <c r="E50" s="4"/>
      <c r="F50" s="4"/>
      <c r="G50" s="4"/>
      <c r="H50" s="4"/>
    </row>
    <row r="51" spans="1:8" ht="24.75" customHeight="1" x14ac:dyDescent="0.2">
      <c r="A51" s="4"/>
      <c r="B51" s="20" t="s">
        <v>62</v>
      </c>
      <c r="C51" s="21" t="s">
        <v>25</v>
      </c>
      <c r="D51" s="21" t="s">
        <v>26</v>
      </c>
      <c r="E51" s="21" t="s">
        <v>63</v>
      </c>
      <c r="F51" s="53" t="s">
        <v>64</v>
      </c>
      <c r="G51" s="21" t="s">
        <v>65</v>
      </c>
      <c r="H51" s="4"/>
    </row>
    <row r="52" spans="1:8" ht="14.25" customHeight="1" x14ac:dyDescent="0.2">
      <c r="A52" s="4"/>
      <c r="B52" s="22" t="s">
        <v>66</v>
      </c>
      <c r="C52" s="23"/>
      <c r="D52" s="23">
        <v>0</v>
      </c>
      <c r="E52" s="23">
        <v>0</v>
      </c>
      <c r="F52" s="23">
        <v>0</v>
      </c>
      <c r="G52" s="54">
        <v>0</v>
      </c>
      <c r="H52" s="4"/>
    </row>
    <row r="53" spans="1:8" ht="14.25" customHeight="1" x14ac:dyDescent="0.2">
      <c r="A53" s="4"/>
      <c r="B53" s="26" t="s">
        <v>59</v>
      </c>
      <c r="C53" s="25"/>
      <c r="D53" s="25">
        <v>0</v>
      </c>
      <c r="E53" s="25">
        <v>0</v>
      </c>
      <c r="F53" s="25">
        <v>0</v>
      </c>
      <c r="G53" s="54">
        <v>0</v>
      </c>
      <c r="H53" s="4"/>
    </row>
    <row r="54" spans="1:8" ht="14.25" customHeight="1" x14ac:dyDescent="0.2">
      <c r="A54" s="4"/>
      <c r="B54" s="28"/>
      <c r="C54" s="29"/>
      <c r="D54" s="29">
        <v>0</v>
      </c>
      <c r="E54" s="29">
        <v>0</v>
      </c>
      <c r="F54" s="29">
        <v>0</v>
      </c>
      <c r="G54" s="55">
        <v>0</v>
      </c>
      <c r="H54" s="4"/>
    </row>
    <row r="55" spans="1:8" ht="15" customHeight="1" x14ac:dyDescent="0.2">
      <c r="A55" s="4"/>
      <c r="B55" s="52"/>
      <c r="C55" s="21">
        <f>SUM(C51:C54)</f>
        <v>0</v>
      </c>
      <c r="D55" s="56">
        <v>0</v>
      </c>
      <c r="E55" s="57">
        <v>0</v>
      </c>
      <c r="F55" s="57">
        <v>0</v>
      </c>
      <c r="G55" s="58">
        <v>0</v>
      </c>
      <c r="H55" s="4"/>
    </row>
    <row r="56" spans="1:8" x14ac:dyDescent="0.2">
      <c r="A56" s="4"/>
      <c r="B56" s="52"/>
      <c r="C56" s="59"/>
      <c r="D56" s="59"/>
      <c r="E56" s="59"/>
      <c r="F56" s="59"/>
      <c r="G56" s="59"/>
      <c r="H56" s="4"/>
    </row>
    <row r="57" spans="1:8" x14ac:dyDescent="0.2">
      <c r="A57" s="4"/>
      <c r="B57" s="20" t="s">
        <v>10</v>
      </c>
      <c r="C57" s="21" t="s">
        <v>25</v>
      </c>
      <c r="D57" s="21" t="s">
        <v>26</v>
      </c>
      <c r="E57" s="21" t="s">
        <v>67</v>
      </c>
      <c r="F57" s="59"/>
      <c r="G57" s="59"/>
      <c r="H57" s="4"/>
    </row>
    <row r="58" spans="1:8" x14ac:dyDescent="0.2">
      <c r="A58" s="4"/>
      <c r="B58" s="22" t="s">
        <v>68</v>
      </c>
      <c r="C58" s="54"/>
      <c r="D58" s="25">
        <v>0</v>
      </c>
      <c r="E58" s="25">
        <v>0</v>
      </c>
      <c r="F58" s="59"/>
      <c r="G58" s="59"/>
      <c r="H58" s="4"/>
    </row>
    <row r="59" spans="1:8" x14ac:dyDescent="0.2">
      <c r="A59" s="4"/>
      <c r="B59" s="51" t="s">
        <v>59</v>
      </c>
      <c r="C59" s="54"/>
      <c r="D59" s="25">
        <v>0</v>
      </c>
      <c r="E59" s="25">
        <v>0</v>
      </c>
      <c r="F59" s="59"/>
      <c r="G59" s="59"/>
      <c r="H59" s="4"/>
    </row>
    <row r="60" spans="1:8" ht="16.5" customHeight="1" x14ac:dyDescent="0.2">
      <c r="A60" s="4"/>
      <c r="B60" s="52"/>
      <c r="C60" s="21">
        <f>SUM(C58:C59)</f>
        <v>0</v>
      </c>
      <c r="D60" s="60"/>
      <c r="E60" s="61"/>
      <c r="F60" s="59"/>
      <c r="G60" s="59"/>
      <c r="H60" s="4"/>
    </row>
    <row r="61" spans="1:8" x14ac:dyDescent="0.2">
      <c r="A61" s="4"/>
      <c r="B61" s="19"/>
      <c r="C61" s="4"/>
      <c r="D61" s="4"/>
      <c r="E61" s="4"/>
      <c r="F61" s="4"/>
      <c r="G61" s="4"/>
      <c r="H61" s="4"/>
    </row>
    <row r="62" spans="1:8" x14ac:dyDescent="0.2">
      <c r="A62" s="18" t="s">
        <v>69</v>
      </c>
      <c r="B62" s="4"/>
      <c r="C62" s="4"/>
      <c r="D62" s="4"/>
      <c r="E62" s="4"/>
      <c r="F62" s="4"/>
      <c r="G62" s="4"/>
      <c r="H62" s="4"/>
    </row>
    <row r="63" spans="1:8" x14ac:dyDescent="0.2">
      <c r="A63" s="4"/>
      <c r="B63" s="19"/>
      <c r="C63" s="4"/>
      <c r="D63" s="4"/>
      <c r="E63" s="4"/>
      <c r="F63" s="4"/>
      <c r="G63" s="4"/>
      <c r="H63" s="4"/>
    </row>
    <row r="64" spans="1:8" x14ac:dyDescent="0.2">
      <c r="A64" s="4"/>
      <c r="B64" s="20" t="s">
        <v>11</v>
      </c>
      <c r="C64" s="21" t="s">
        <v>70</v>
      </c>
      <c r="D64" s="21" t="s">
        <v>71</v>
      </c>
      <c r="E64" s="21" t="s">
        <v>72</v>
      </c>
      <c r="F64" s="21" t="s">
        <v>73</v>
      </c>
      <c r="G64" s="4"/>
      <c r="H64" s="4"/>
    </row>
    <row r="65" spans="1:8" x14ac:dyDescent="0.2">
      <c r="A65" s="4"/>
      <c r="B65" s="22" t="s">
        <v>74</v>
      </c>
      <c r="C65" s="62"/>
      <c r="D65" s="33"/>
      <c r="E65" s="33"/>
      <c r="F65" s="63">
        <v>0</v>
      </c>
      <c r="G65" s="4"/>
      <c r="H65" s="4"/>
    </row>
    <row r="66" spans="1:8" x14ac:dyDescent="0.2">
      <c r="A66" s="4"/>
      <c r="B66" s="64" t="s">
        <v>59</v>
      </c>
      <c r="C66" s="65"/>
      <c r="D66" s="27"/>
      <c r="E66" s="27"/>
      <c r="F66" s="43">
        <v>0</v>
      </c>
      <c r="G66" s="4"/>
      <c r="H66" s="4"/>
    </row>
    <row r="67" spans="1:8" x14ac:dyDescent="0.2">
      <c r="A67" s="4"/>
      <c r="B67" s="24" t="s">
        <v>75</v>
      </c>
      <c r="C67" s="66"/>
      <c r="D67" s="67"/>
      <c r="E67" s="67"/>
      <c r="F67" s="43">
        <v>0</v>
      </c>
      <c r="G67" s="4"/>
      <c r="H67" s="4"/>
    </row>
    <row r="68" spans="1:8" x14ac:dyDescent="0.2">
      <c r="A68" s="4"/>
      <c r="B68" s="68" t="s">
        <v>76</v>
      </c>
      <c r="C68" s="69">
        <v>5315767.32</v>
      </c>
      <c r="D68" s="37">
        <v>5486794.71</v>
      </c>
      <c r="E68" s="37">
        <v>171027.39</v>
      </c>
      <c r="F68" s="43"/>
      <c r="G68" s="4"/>
      <c r="H68" s="4"/>
    </row>
    <row r="69" spans="1:8" x14ac:dyDescent="0.2">
      <c r="A69" s="4"/>
      <c r="B69" s="68" t="s">
        <v>77</v>
      </c>
      <c r="C69" s="69">
        <v>1422367.55</v>
      </c>
      <c r="D69" s="37">
        <v>1194983.1100000001</v>
      </c>
      <c r="E69" s="37">
        <v>-227384.44</v>
      </c>
      <c r="F69" s="43"/>
      <c r="G69" s="4"/>
      <c r="H69" s="4"/>
    </row>
    <row r="70" spans="1:8" x14ac:dyDescent="0.2">
      <c r="A70" s="4"/>
      <c r="B70" s="68" t="s">
        <v>78</v>
      </c>
      <c r="C70" s="69">
        <v>104410.8</v>
      </c>
      <c r="D70" s="37">
        <v>104410.8</v>
      </c>
      <c r="E70" s="37"/>
      <c r="F70" s="43"/>
      <c r="G70" s="4"/>
      <c r="H70" s="4"/>
    </row>
    <row r="71" spans="1:8" x14ac:dyDescent="0.2">
      <c r="A71" s="4"/>
      <c r="B71" s="68" t="s">
        <v>79</v>
      </c>
      <c r="C71" s="69">
        <v>20715742.879999999</v>
      </c>
      <c r="D71" s="44">
        <v>22932778</v>
      </c>
      <c r="E71" s="37">
        <f>-(C71-D71)</f>
        <v>2217035.120000001</v>
      </c>
      <c r="F71" s="43"/>
      <c r="G71" s="4"/>
      <c r="H71" s="4"/>
    </row>
    <row r="72" spans="1:8" x14ac:dyDescent="0.2">
      <c r="A72" s="4"/>
      <c r="B72" s="68" t="s">
        <v>80</v>
      </c>
      <c r="C72" s="69">
        <v>7145019.4000000004</v>
      </c>
      <c r="D72" s="37">
        <v>7145019.4000000004</v>
      </c>
      <c r="E72" s="37"/>
      <c r="F72" s="43"/>
      <c r="G72" s="4"/>
      <c r="H72" s="4"/>
    </row>
    <row r="73" spans="1:8" x14ac:dyDescent="0.2">
      <c r="A73" s="4"/>
      <c r="B73" s="68" t="s">
        <v>81</v>
      </c>
      <c r="C73" s="69">
        <v>746808.33</v>
      </c>
      <c r="D73" s="37">
        <v>899638.3</v>
      </c>
      <c r="E73" s="37">
        <v>152830</v>
      </c>
      <c r="F73" s="43"/>
      <c r="G73" s="4"/>
      <c r="H73" s="4"/>
    </row>
    <row r="74" spans="1:8" x14ac:dyDescent="0.2">
      <c r="A74" s="4"/>
      <c r="B74" s="68" t="s">
        <v>82</v>
      </c>
      <c r="C74" s="69">
        <v>1024568.15</v>
      </c>
      <c r="D74" s="37">
        <v>960160.25</v>
      </c>
      <c r="E74" s="37">
        <v>-64407.9</v>
      </c>
      <c r="F74" s="43"/>
      <c r="G74" s="4"/>
      <c r="H74" s="4"/>
    </row>
    <row r="75" spans="1:8" x14ac:dyDescent="0.2">
      <c r="A75" s="4"/>
      <c r="B75" s="68" t="s">
        <v>83</v>
      </c>
      <c r="C75" s="69">
        <v>406604.33</v>
      </c>
      <c r="D75" s="37">
        <v>406604.33</v>
      </c>
      <c r="E75" s="37"/>
      <c r="F75" s="43"/>
      <c r="G75" s="4"/>
      <c r="H75" s="4"/>
    </row>
    <row r="76" spans="1:8" x14ac:dyDescent="0.2">
      <c r="A76" s="4"/>
      <c r="B76" s="68" t="s">
        <v>84</v>
      </c>
      <c r="C76" s="69">
        <v>289432</v>
      </c>
      <c r="D76" s="37">
        <v>289432</v>
      </c>
      <c r="E76" s="37"/>
      <c r="F76" s="43"/>
      <c r="G76" s="4"/>
      <c r="H76" s="4"/>
    </row>
    <row r="77" spans="1:8" x14ac:dyDescent="0.2">
      <c r="A77" s="4"/>
      <c r="B77" s="68" t="s">
        <v>85</v>
      </c>
      <c r="C77" s="69">
        <v>19997.84</v>
      </c>
      <c r="D77" s="37">
        <v>19997.84</v>
      </c>
      <c r="E77" s="37"/>
      <c r="F77" s="43"/>
      <c r="G77" s="4"/>
      <c r="H77" s="4"/>
    </row>
    <row r="78" spans="1:8" x14ac:dyDescent="0.2">
      <c r="A78" s="4"/>
      <c r="B78" s="68" t="s">
        <v>86</v>
      </c>
      <c r="C78" s="69">
        <v>28493068.190000001</v>
      </c>
      <c r="D78" s="37">
        <v>28493068.190000001</v>
      </c>
      <c r="E78" s="37"/>
      <c r="F78" s="43"/>
      <c r="G78" s="4"/>
      <c r="H78" s="4"/>
    </row>
    <row r="79" spans="1:8" x14ac:dyDescent="0.2">
      <c r="A79" s="4"/>
      <c r="B79" s="68" t="s">
        <v>87</v>
      </c>
      <c r="C79" s="69">
        <v>3102685</v>
      </c>
      <c r="D79" s="37">
        <v>3102685</v>
      </c>
      <c r="E79" s="37"/>
      <c r="F79" s="43"/>
      <c r="G79" s="4"/>
      <c r="H79" s="4"/>
    </row>
    <row r="80" spans="1:8" x14ac:dyDescent="0.2">
      <c r="A80" s="4"/>
      <c r="B80" s="68" t="s">
        <v>88</v>
      </c>
      <c r="C80" s="69">
        <v>467227.8</v>
      </c>
      <c r="D80" s="37">
        <v>467227.8</v>
      </c>
      <c r="E80" s="37"/>
      <c r="F80" s="43"/>
      <c r="G80" s="4"/>
      <c r="H80" s="4"/>
    </row>
    <row r="81" spans="1:8" x14ac:dyDescent="0.2">
      <c r="A81" s="4"/>
      <c r="B81" s="68" t="s">
        <v>89</v>
      </c>
      <c r="C81" s="69">
        <v>146496</v>
      </c>
      <c r="D81" s="37">
        <v>146496</v>
      </c>
      <c r="E81" s="37"/>
      <c r="F81" s="43"/>
      <c r="G81" s="4"/>
      <c r="H81" s="4"/>
    </row>
    <row r="82" spans="1:8" x14ac:dyDescent="0.2">
      <c r="A82" s="4"/>
      <c r="B82" s="68" t="s">
        <v>90</v>
      </c>
      <c r="C82" s="69">
        <v>1192745.55</v>
      </c>
      <c r="D82" s="37">
        <v>1192745.55</v>
      </c>
      <c r="E82" s="37"/>
      <c r="F82" s="43"/>
      <c r="G82" s="4"/>
      <c r="H82" s="4"/>
    </row>
    <row r="83" spans="1:8" x14ac:dyDescent="0.2">
      <c r="A83" s="4"/>
      <c r="B83" s="68" t="s">
        <v>91</v>
      </c>
      <c r="C83" s="69">
        <v>44154</v>
      </c>
      <c r="D83" s="37">
        <v>44154</v>
      </c>
      <c r="E83" s="37"/>
      <c r="F83" s="43"/>
      <c r="G83" s="4"/>
      <c r="H83" s="4"/>
    </row>
    <row r="84" spans="1:8" x14ac:dyDescent="0.2">
      <c r="A84" s="4"/>
      <c r="B84" s="68" t="s">
        <v>92</v>
      </c>
      <c r="C84" s="69">
        <v>966551</v>
      </c>
      <c r="D84" s="37">
        <v>987493.13</v>
      </c>
      <c r="E84" s="37">
        <v>20942.13</v>
      </c>
      <c r="F84" s="43"/>
      <c r="G84" s="4"/>
      <c r="H84" s="4"/>
    </row>
    <row r="85" spans="1:8" x14ac:dyDescent="0.2">
      <c r="A85" s="4"/>
      <c r="B85" s="68" t="s">
        <v>93</v>
      </c>
      <c r="C85" s="69">
        <v>119588.88</v>
      </c>
      <c r="D85" s="37">
        <v>119588.88</v>
      </c>
      <c r="E85" s="37"/>
      <c r="F85" s="43"/>
      <c r="G85" s="4"/>
      <c r="H85" s="4"/>
    </row>
    <row r="86" spans="1:8" x14ac:dyDescent="0.2">
      <c r="A86" s="4"/>
      <c r="B86" s="68" t="s">
        <v>94</v>
      </c>
      <c r="C86" s="69">
        <v>6960</v>
      </c>
      <c r="D86" s="37">
        <v>6960</v>
      </c>
      <c r="E86" s="37"/>
      <c r="F86" s="43"/>
      <c r="G86" s="4"/>
      <c r="H86" s="4"/>
    </row>
    <row r="87" spans="1:8" x14ac:dyDescent="0.2">
      <c r="A87" s="4"/>
      <c r="B87" s="68" t="s">
        <v>95</v>
      </c>
      <c r="C87" s="69">
        <v>1142574</v>
      </c>
      <c r="D87" s="37">
        <v>1142574</v>
      </c>
      <c r="E87" s="37"/>
      <c r="F87" s="43"/>
      <c r="G87" s="4"/>
      <c r="H87" s="4"/>
    </row>
    <row r="88" spans="1:8" x14ac:dyDescent="0.2">
      <c r="A88" s="4"/>
      <c r="B88" s="68" t="s">
        <v>96</v>
      </c>
      <c r="C88" s="69">
        <v>2000</v>
      </c>
      <c r="D88" s="37">
        <v>2000</v>
      </c>
      <c r="E88" s="37"/>
      <c r="F88" s="43"/>
      <c r="G88" s="4"/>
      <c r="H88" s="4"/>
    </row>
    <row r="89" spans="1:8" x14ac:dyDescent="0.2">
      <c r="A89" s="4"/>
      <c r="B89" s="38" t="s">
        <v>97</v>
      </c>
      <c r="C89" s="70"/>
      <c r="D89" s="70"/>
      <c r="E89" s="25"/>
      <c r="F89" s="25"/>
      <c r="G89" s="4"/>
      <c r="H89" s="4"/>
    </row>
    <row r="90" spans="1:8" x14ac:dyDescent="0.2">
      <c r="A90" s="4"/>
      <c r="B90" s="71" t="s">
        <v>98</v>
      </c>
      <c r="C90" s="37">
        <v>-2123450.87</v>
      </c>
      <c r="D90" s="37">
        <v>-1897403.43</v>
      </c>
      <c r="E90" s="27">
        <v>226047.44</v>
      </c>
      <c r="F90" s="25"/>
      <c r="G90" s="4"/>
      <c r="H90" s="4"/>
    </row>
    <row r="91" spans="1:8" x14ac:dyDescent="0.2">
      <c r="A91" s="4"/>
      <c r="B91" s="71" t="s">
        <v>99</v>
      </c>
      <c r="C91" s="37">
        <v>-71169.8</v>
      </c>
      <c r="D91" s="37">
        <v>-71169.8</v>
      </c>
      <c r="E91" s="27"/>
      <c r="F91" s="25"/>
      <c r="G91" s="4"/>
      <c r="H91" s="4"/>
    </row>
    <row r="92" spans="1:8" x14ac:dyDescent="0.2">
      <c r="A92" s="4"/>
      <c r="B92" s="71" t="s">
        <v>100</v>
      </c>
      <c r="C92" s="37">
        <v>-13516346.279999999</v>
      </c>
      <c r="D92" s="37">
        <v>-13516346.279999999</v>
      </c>
      <c r="E92" s="27"/>
      <c r="F92" s="25"/>
      <c r="G92" s="4"/>
      <c r="H92" s="4"/>
    </row>
    <row r="93" spans="1:8" x14ac:dyDescent="0.2">
      <c r="A93" s="4"/>
      <c r="B93" s="71" t="s">
        <v>101</v>
      </c>
      <c r="C93" s="37">
        <v>-1242896.48</v>
      </c>
      <c r="D93" s="37">
        <v>-1178802.58</v>
      </c>
      <c r="E93" s="27">
        <v>64093.9</v>
      </c>
      <c r="F93" s="25"/>
      <c r="G93" s="4"/>
      <c r="H93" s="4"/>
    </row>
    <row r="94" spans="1:8" x14ac:dyDescent="0.2">
      <c r="A94" s="4"/>
      <c r="B94" s="71" t="s">
        <v>102</v>
      </c>
      <c r="C94" s="37">
        <v>-40360.33</v>
      </c>
      <c r="D94" s="37">
        <v>-40360.33</v>
      </c>
      <c r="E94" s="27"/>
      <c r="F94" s="25"/>
      <c r="G94" s="4"/>
      <c r="H94" s="4"/>
    </row>
    <row r="95" spans="1:8" x14ac:dyDescent="0.2">
      <c r="A95" s="4"/>
      <c r="B95" s="71" t="s">
        <v>103</v>
      </c>
      <c r="C95" s="37">
        <v>-163699</v>
      </c>
      <c r="D95" s="37">
        <v>-163699</v>
      </c>
      <c r="E95" s="27"/>
      <c r="F95" s="25"/>
      <c r="G95" s="4"/>
      <c r="H95" s="4"/>
    </row>
    <row r="96" spans="1:8" x14ac:dyDescent="0.2">
      <c r="A96" s="4"/>
      <c r="B96" s="71" t="s">
        <v>104</v>
      </c>
      <c r="C96" s="37">
        <v>-4.84</v>
      </c>
      <c r="D96" s="37">
        <v>-4.84</v>
      </c>
      <c r="E96" s="27"/>
      <c r="F96" s="25"/>
      <c r="G96" s="4"/>
      <c r="H96" s="4"/>
    </row>
    <row r="97" spans="1:8" x14ac:dyDescent="0.2">
      <c r="A97" s="4"/>
      <c r="B97" s="71" t="s">
        <v>105</v>
      </c>
      <c r="C97" s="37">
        <v>-16025554.189999999</v>
      </c>
      <c r="D97" s="37">
        <v>-16025554.189999999</v>
      </c>
      <c r="E97" s="27"/>
      <c r="F97" s="25"/>
      <c r="G97" s="4"/>
      <c r="H97" s="4"/>
    </row>
    <row r="98" spans="1:8" x14ac:dyDescent="0.2">
      <c r="A98" s="4"/>
      <c r="B98" s="71" t="s">
        <v>106</v>
      </c>
      <c r="C98" s="37">
        <v>-1.8</v>
      </c>
      <c r="D98" s="37">
        <v>-1.8</v>
      </c>
      <c r="E98" s="27"/>
      <c r="F98" s="25"/>
      <c r="G98" s="4"/>
      <c r="H98" s="4"/>
    </row>
    <row r="99" spans="1:8" x14ac:dyDescent="0.2">
      <c r="A99" s="4"/>
      <c r="B99" s="71" t="s">
        <v>107</v>
      </c>
      <c r="C99" s="37">
        <v>-59820</v>
      </c>
      <c r="D99" s="37">
        <v>-59820</v>
      </c>
      <c r="E99" s="27"/>
      <c r="F99" s="25"/>
      <c r="G99" s="4"/>
      <c r="H99" s="4"/>
    </row>
    <row r="100" spans="1:8" x14ac:dyDescent="0.2">
      <c r="A100" s="4"/>
      <c r="B100" s="71" t="s">
        <v>108</v>
      </c>
      <c r="C100" s="37">
        <v>-293203.55</v>
      </c>
      <c r="D100" s="37">
        <v>-293203.55</v>
      </c>
      <c r="E100" s="27"/>
      <c r="F100" s="25"/>
      <c r="G100" s="4"/>
      <c r="H100" s="4"/>
    </row>
    <row r="101" spans="1:8" x14ac:dyDescent="0.2">
      <c r="A101" s="4"/>
      <c r="B101" s="71" t="s">
        <v>109</v>
      </c>
      <c r="C101" s="37">
        <v>-166187.88</v>
      </c>
      <c r="D101" s="37">
        <v>-166187.88</v>
      </c>
      <c r="E101" s="27"/>
      <c r="F101" s="25"/>
      <c r="G101" s="4"/>
      <c r="H101" s="4"/>
    </row>
    <row r="102" spans="1:8" x14ac:dyDescent="0.2">
      <c r="A102" s="4"/>
      <c r="B102" s="71" t="s">
        <v>110</v>
      </c>
      <c r="C102" s="37">
        <v>-4330</v>
      </c>
      <c r="D102" s="37">
        <v>-4330</v>
      </c>
      <c r="E102" s="27"/>
      <c r="F102" s="25"/>
      <c r="G102" s="4"/>
      <c r="H102" s="4"/>
    </row>
    <row r="103" spans="1:8" x14ac:dyDescent="0.2">
      <c r="A103" s="4"/>
      <c r="B103" s="71" t="s">
        <v>111</v>
      </c>
      <c r="C103" s="37">
        <v>-4253</v>
      </c>
      <c r="D103" s="37">
        <v>-4253</v>
      </c>
      <c r="E103" s="27"/>
      <c r="F103" s="25"/>
      <c r="G103" s="4"/>
      <c r="H103" s="4"/>
    </row>
    <row r="104" spans="1:8" x14ac:dyDescent="0.2">
      <c r="A104" s="4"/>
      <c r="B104" s="28"/>
      <c r="C104" s="72"/>
      <c r="D104" s="40"/>
      <c r="E104" s="40"/>
      <c r="F104" s="43">
        <v>0</v>
      </c>
      <c r="G104" s="4"/>
      <c r="H104" s="4"/>
    </row>
    <row r="105" spans="1:8" ht="18" customHeight="1" x14ac:dyDescent="0.2">
      <c r="A105" s="4"/>
      <c r="B105" s="4"/>
      <c r="C105" s="73">
        <f>SUM(C66:C104)</f>
        <v>39163490.999999985</v>
      </c>
      <c r="D105" s="74">
        <f>SUM(D66:D104)</f>
        <v>41723674.609999992</v>
      </c>
      <c r="E105" s="74">
        <f>SUM(E66:E104)</f>
        <v>2560183.6400000011</v>
      </c>
      <c r="F105" s="75"/>
      <c r="G105" s="4"/>
      <c r="H105" s="4"/>
    </row>
    <row r="106" spans="1:8" x14ac:dyDescent="0.2">
      <c r="A106" s="4"/>
      <c r="B106" s="4"/>
      <c r="C106" s="4"/>
      <c r="D106" s="4"/>
      <c r="E106" s="4"/>
      <c r="F106" s="4"/>
      <c r="G106" s="4"/>
      <c r="H106" s="4"/>
    </row>
    <row r="107" spans="1:8" x14ac:dyDescent="0.2">
      <c r="A107" s="4"/>
      <c r="B107" s="20" t="s">
        <v>12</v>
      </c>
      <c r="C107" s="31" t="s">
        <v>70</v>
      </c>
      <c r="D107" s="31" t="s">
        <v>71</v>
      </c>
      <c r="E107" s="21" t="s">
        <v>72</v>
      </c>
      <c r="F107" s="21" t="s">
        <v>73</v>
      </c>
      <c r="G107" s="4"/>
      <c r="H107" s="4"/>
    </row>
    <row r="108" spans="1:8" x14ac:dyDescent="0.2">
      <c r="A108" s="4"/>
      <c r="B108" s="32" t="s">
        <v>112</v>
      </c>
      <c r="C108" s="76"/>
      <c r="D108" s="76"/>
      <c r="E108" s="23"/>
      <c r="F108" s="23"/>
      <c r="G108" s="4"/>
      <c r="H108" s="4"/>
    </row>
    <row r="109" spans="1:8" x14ac:dyDescent="0.2">
      <c r="A109" s="4"/>
      <c r="B109" s="77" t="s">
        <v>59</v>
      </c>
      <c r="C109" s="70"/>
      <c r="D109" s="70"/>
      <c r="E109" s="25"/>
      <c r="F109" s="25"/>
      <c r="G109" s="4"/>
      <c r="H109" s="4"/>
    </row>
    <row r="110" spans="1:8" x14ac:dyDescent="0.2">
      <c r="A110" s="4"/>
      <c r="B110" s="38" t="s">
        <v>113</v>
      </c>
      <c r="C110" s="70"/>
      <c r="D110" s="70"/>
      <c r="E110" s="25"/>
      <c r="F110" s="25"/>
      <c r="G110" s="4"/>
      <c r="H110" s="4"/>
    </row>
    <row r="111" spans="1:8" x14ac:dyDescent="0.2">
      <c r="A111" s="4"/>
      <c r="B111" s="77" t="s">
        <v>59</v>
      </c>
      <c r="C111" s="70"/>
      <c r="D111" s="70"/>
      <c r="E111" s="25"/>
      <c r="F111" s="25"/>
      <c r="G111" s="4"/>
      <c r="H111" s="4"/>
    </row>
    <row r="112" spans="1:8" x14ac:dyDescent="0.2">
      <c r="A112" s="4"/>
      <c r="B112" s="38" t="s">
        <v>114</v>
      </c>
      <c r="C112" s="70"/>
      <c r="D112" s="70"/>
      <c r="E112" s="25"/>
      <c r="F112" s="25"/>
      <c r="G112" s="4"/>
      <c r="H112" s="4"/>
    </row>
    <row r="113" spans="1:8" x14ac:dyDescent="0.2">
      <c r="A113" s="4"/>
      <c r="B113" s="77" t="s">
        <v>59</v>
      </c>
      <c r="C113" s="70"/>
      <c r="D113" s="70"/>
      <c r="E113" s="25"/>
      <c r="F113" s="25"/>
      <c r="G113" s="4"/>
      <c r="H113" s="4"/>
    </row>
    <row r="114" spans="1:8" x14ac:dyDescent="0.2">
      <c r="A114" s="4"/>
      <c r="B114" s="78"/>
      <c r="C114" s="48"/>
      <c r="D114" s="48"/>
      <c r="E114" s="40"/>
      <c r="F114" s="25"/>
      <c r="G114" s="4"/>
      <c r="H114" s="4"/>
    </row>
    <row r="115" spans="1:8" ht="16.5" customHeight="1" x14ac:dyDescent="0.2">
      <c r="A115" s="4"/>
      <c r="B115" s="4"/>
      <c r="C115" s="50">
        <f>SUM(C108:C114)</f>
        <v>0</v>
      </c>
      <c r="D115" s="50">
        <f>SUM(D108:D114)</f>
        <v>0</v>
      </c>
      <c r="E115" s="50">
        <f>SUM(E108:E114)</f>
        <v>0</v>
      </c>
      <c r="F115" s="79"/>
      <c r="G115" s="4"/>
      <c r="H115" s="4"/>
    </row>
    <row r="116" spans="1:8" x14ac:dyDescent="0.2">
      <c r="A116" s="4"/>
      <c r="B116" s="4"/>
      <c r="C116" s="4"/>
      <c r="D116" s="4"/>
      <c r="E116" s="4"/>
      <c r="F116" s="4"/>
      <c r="G116" s="4"/>
      <c r="H116" s="4"/>
    </row>
    <row r="117" spans="1:8" x14ac:dyDescent="0.2">
      <c r="A117" s="4"/>
      <c r="B117" s="20" t="s">
        <v>115</v>
      </c>
      <c r="C117" s="21" t="s">
        <v>25</v>
      </c>
      <c r="D117" s="4"/>
      <c r="E117" s="4"/>
      <c r="F117" s="4"/>
      <c r="G117" s="4"/>
      <c r="H117" s="4"/>
    </row>
    <row r="118" spans="1:8" x14ac:dyDescent="0.2">
      <c r="A118" s="4"/>
      <c r="B118" s="22" t="s">
        <v>116</v>
      </c>
      <c r="C118" s="23"/>
      <c r="D118" s="4"/>
      <c r="E118" s="4"/>
      <c r="F118" s="4"/>
      <c r="G118" s="4"/>
      <c r="H118" s="4"/>
    </row>
    <row r="119" spans="1:8" x14ac:dyDescent="0.2">
      <c r="A119" s="4"/>
      <c r="B119" s="77" t="s">
        <v>59</v>
      </c>
      <c r="C119" s="25"/>
      <c r="D119" s="4"/>
      <c r="E119" s="4"/>
      <c r="F119" s="4"/>
      <c r="G119" s="4"/>
      <c r="H119" s="4"/>
    </row>
    <row r="120" spans="1:8" x14ac:dyDescent="0.2">
      <c r="A120" s="4"/>
      <c r="B120" s="28"/>
      <c r="C120" s="29"/>
      <c r="D120" s="4"/>
      <c r="E120" s="4"/>
      <c r="F120" s="4"/>
      <c r="G120" s="4"/>
      <c r="H120" s="4"/>
    </row>
    <row r="121" spans="1:8" ht="15" customHeight="1" x14ac:dyDescent="0.2">
      <c r="A121" s="4"/>
      <c r="B121" s="4"/>
      <c r="C121" s="21">
        <f>SUM(C119:C120)</f>
        <v>0</v>
      </c>
      <c r="D121" s="4"/>
      <c r="E121" s="4"/>
      <c r="F121" s="4"/>
      <c r="G121" s="4"/>
      <c r="H121" s="4"/>
    </row>
    <row r="122" spans="1:8" x14ac:dyDescent="0.2">
      <c r="A122" s="4"/>
      <c r="B122" s="4"/>
      <c r="C122" s="4"/>
      <c r="D122" s="4"/>
      <c r="E122" s="4"/>
      <c r="F122" s="4"/>
      <c r="G122" s="4"/>
      <c r="H122" s="4"/>
    </row>
    <row r="123" spans="1:8" x14ac:dyDescent="0.2">
      <c r="A123" s="4"/>
      <c r="B123" s="80" t="s">
        <v>13</v>
      </c>
      <c r="C123" s="81" t="s">
        <v>25</v>
      </c>
      <c r="D123" s="82" t="s">
        <v>117</v>
      </c>
      <c r="E123" s="4"/>
      <c r="F123" s="4"/>
      <c r="G123" s="4"/>
      <c r="H123" s="4"/>
    </row>
    <row r="124" spans="1:8" x14ac:dyDescent="0.2">
      <c r="A124" s="4"/>
      <c r="B124" s="22" t="s">
        <v>118</v>
      </c>
      <c r="C124" s="23"/>
      <c r="D124" s="83"/>
      <c r="E124" s="4"/>
      <c r="F124" s="4"/>
      <c r="G124" s="4"/>
      <c r="H124" s="4"/>
    </row>
    <row r="125" spans="1:8" x14ac:dyDescent="0.2">
      <c r="A125" s="4"/>
      <c r="B125" s="84" t="s">
        <v>119</v>
      </c>
      <c r="C125" s="85">
        <v>138736.85999999999</v>
      </c>
      <c r="D125" s="85"/>
      <c r="E125" s="4"/>
      <c r="F125" s="4"/>
      <c r="G125" s="4"/>
      <c r="H125" s="4"/>
    </row>
    <row r="126" spans="1:8" x14ac:dyDescent="0.2">
      <c r="A126" s="4"/>
      <c r="B126" s="86"/>
      <c r="C126" s="86"/>
      <c r="D126" s="86"/>
      <c r="E126" s="4"/>
      <c r="F126" s="4"/>
      <c r="G126" s="4"/>
      <c r="H126" s="4"/>
    </row>
    <row r="127" spans="1:8" ht="14.25" customHeight="1" x14ac:dyDescent="0.2">
      <c r="A127" s="4"/>
      <c r="B127" s="4"/>
      <c r="C127" s="87">
        <f>SUM(C125:C126)</f>
        <v>138736.85999999999</v>
      </c>
      <c r="D127" s="21"/>
      <c r="E127" s="4"/>
      <c r="F127" s="4"/>
      <c r="G127" s="4"/>
      <c r="H127" s="4"/>
    </row>
    <row r="128" spans="1:8" ht="9" customHeight="1" x14ac:dyDescent="0.2">
      <c r="A128" s="4"/>
      <c r="B128" s="4"/>
      <c r="C128" s="4"/>
      <c r="D128" s="4"/>
      <c r="E128" s="4"/>
      <c r="F128" s="4"/>
      <c r="G128" s="4"/>
      <c r="H128" s="4"/>
    </row>
    <row r="129" spans="1:8" x14ac:dyDescent="0.2">
      <c r="A129" s="16" t="s">
        <v>120</v>
      </c>
      <c r="B129" s="4"/>
      <c r="C129" s="4"/>
      <c r="D129" s="4"/>
      <c r="E129" s="4"/>
      <c r="F129" s="4"/>
      <c r="G129" s="4"/>
      <c r="H129" s="4"/>
    </row>
    <row r="130" spans="1:8" ht="3" customHeight="1" x14ac:dyDescent="0.2">
      <c r="A130" s="4"/>
      <c r="B130" s="4"/>
      <c r="C130" s="4"/>
      <c r="D130" s="4"/>
      <c r="E130" s="4"/>
      <c r="F130" s="4"/>
      <c r="G130" s="4"/>
      <c r="H130" s="4"/>
    </row>
    <row r="131" spans="1:8" x14ac:dyDescent="0.2">
      <c r="A131" s="4"/>
      <c r="B131" s="88" t="s">
        <v>14</v>
      </c>
      <c r="C131" s="81" t="s">
        <v>25</v>
      </c>
      <c r="D131" s="21" t="s">
        <v>43</v>
      </c>
      <c r="E131" s="21" t="s">
        <v>44</v>
      </c>
      <c r="F131" s="21" t="s">
        <v>45</v>
      </c>
      <c r="G131" s="4"/>
      <c r="H131" s="4"/>
    </row>
    <row r="132" spans="1:8" x14ac:dyDescent="0.2">
      <c r="A132" s="4"/>
      <c r="B132" s="32" t="s">
        <v>121</v>
      </c>
      <c r="C132" s="89"/>
      <c r="D132" s="90"/>
      <c r="E132" s="91"/>
      <c r="F132" s="83"/>
      <c r="G132" s="4"/>
      <c r="H132" s="4"/>
    </row>
    <row r="133" spans="1:8" x14ac:dyDescent="0.2">
      <c r="A133" s="4"/>
      <c r="B133" s="71" t="s">
        <v>122</v>
      </c>
      <c r="C133" s="69">
        <v>126245.36</v>
      </c>
      <c r="D133" s="37"/>
      <c r="E133" s="36"/>
      <c r="F133" s="27"/>
      <c r="G133" s="4"/>
      <c r="H133" s="4"/>
    </row>
    <row r="134" spans="1:8" x14ac:dyDescent="0.2">
      <c r="A134" s="4"/>
      <c r="B134" s="71" t="s">
        <v>123</v>
      </c>
      <c r="C134" s="69">
        <v>-379813.22</v>
      </c>
      <c r="D134" s="37"/>
      <c r="E134" s="36"/>
      <c r="F134" s="27"/>
      <c r="G134" s="4"/>
      <c r="H134" s="4"/>
    </row>
    <row r="135" spans="1:8" x14ac:dyDescent="0.2">
      <c r="A135" s="4"/>
      <c r="B135" s="71" t="s">
        <v>124</v>
      </c>
      <c r="C135" s="69">
        <v>-787613.94</v>
      </c>
      <c r="D135" s="37"/>
      <c r="E135" s="36"/>
      <c r="F135" s="27"/>
      <c r="G135" s="4"/>
      <c r="H135" s="4"/>
    </row>
    <row r="136" spans="1:8" x14ac:dyDescent="0.2">
      <c r="A136" s="4"/>
      <c r="B136" s="71" t="s">
        <v>125</v>
      </c>
      <c r="C136" s="69">
        <v>-953856.39</v>
      </c>
      <c r="D136" s="37"/>
      <c r="E136" s="36"/>
      <c r="F136" s="27"/>
      <c r="G136" s="4"/>
      <c r="H136" s="4"/>
    </row>
    <row r="137" spans="1:8" x14ac:dyDescent="0.2">
      <c r="A137" s="4"/>
      <c r="B137" s="71" t="s">
        <v>126</v>
      </c>
      <c r="C137" s="69">
        <v>-207180.48</v>
      </c>
      <c r="D137" s="37"/>
      <c r="E137" s="36"/>
      <c r="F137" s="27"/>
      <c r="G137" s="4"/>
      <c r="H137" s="4"/>
    </row>
    <row r="138" spans="1:8" x14ac:dyDescent="0.2">
      <c r="A138" s="4"/>
      <c r="B138" s="71" t="s">
        <v>127</v>
      </c>
      <c r="C138" s="69">
        <v>254977.85</v>
      </c>
      <c r="D138" s="37"/>
      <c r="E138" s="36"/>
      <c r="F138" s="27"/>
      <c r="G138" s="4"/>
      <c r="H138" s="4"/>
    </row>
    <row r="139" spans="1:8" x14ac:dyDescent="0.2">
      <c r="A139" s="4"/>
      <c r="B139" s="71" t="s">
        <v>128</v>
      </c>
      <c r="C139" s="69">
        <v>-1258453.3799999999</v>
      </c>
      <c r="D139" s="37"/>
      <c r="E139" s="36"/>
      <c r="F139" s="27"/>
      <c r="G139" s="4"/>
      <c r="H139" s="4"/>
    </row>
    <row r="140" spans="1:8" x14ac:dyDescent="0.2">
      <c r="A140" s="4"/>
      <c r="B140" s="71" t="s">
        <v>129</v>
      </c>
      <c r="C140" s="69">
        <v>-116560.52</v>
      </c>
      <c r="D140" s="37"/>
      <c r="E140" s="36"/>
      <c r="F140" s="27"/>
      <c r="G140" s="4"/>
      <c r="H140" s="4"/>
    </row>
    <row r="141" spans="1:8" x14ac:dyDescent="0.2">
      <c r="A141" s="4"/>
      <c r="B141" s="71" t="s">
        <v>130</v>
      </c>
      <c r="C141" s="69">
        <v>-2489.46</v>
      </c>
      <c r="D141" s="37"/>
      <c r="E141" s="36"/>
      <c r="F141" s="27"/>
      <c r="G141" s="4"/>
      <c r="H141" s="4"/>
    </row>
    <row r="142" spans="1:8" x14ac:dyDescent="0.2">
      <c r="A142" s="4"/>
      <c r="B142" s="71" t="s">
        <v>131</v>
      </c>
      <c r="C142" s="69">
        <v>-6751.17</v>
      </c>
      <c r="D142" s="37"/>
      <c r="E142" s="36"/>
      <c r="F142" s="27"/>
      <c r="G142" s="4"/>
      <c r="H142" s="4"/>
    </row>
    <row r="143" spans="1:8" x14ac:dyDescent="0.2">
      <c r="A143" s="4"/>
      <c r="B143" s="71" t="s">
        <v>132</v>
      </c>
      <c r="C143" s="69">
        <v>-642881.56999999995</v>
      </c>
      <c r="D143" s="37"/>
      <c r="E143" s="36"/>
      <c r="F143" s="27"/>
      <c r="G143" s="4"/>
      <c r="H143" s="4"/>
    </row>
    <row r="144" spans="1:8" x14ac:dyDescent="0.2">
      <c r="A144" s="4"/>
      <c r="B144" s="71" t="s">
        <v>133</v>
      </c>
      <c r="C144" s="69">
        <v>-210935.92</v>
      </c>
      <c r="D144" s="37"/>
      <c r="E144" s="36"/>
      <c r="F144" s="27"/>
      <c r="G144" s="4"/>
      <c r="H144" s="4"/>
    </row>
    <row r="145" spans="1:8" x14ac:dyDescent="0.2">
      <c r="A145" s="4"/>
      <c r="B145" s="71" t="s">
        <v>134</v>
      </c>
      <c r="C145" s="69">
        <v>-504454.2</v>
      </c>
      <c r="D145" s="37"/>
      <c r="E145" s="36"/>
      <c r="F145" s="27"/>
      <c r="G145" s="4"/>
      <c r="H145" s="4"/>
    </row>
    <row r="146" spans="1:8" x14ac:dyDescent="0.2">
      <c r="A146" s="4"/>
      <c r="B146" s="71" t="s">
        <v>135</v>
      </c>
      <c r="C146" s="69">
        <v>-2211714.9700000002</v>
      </c>
      <c r="D146" s="37"/>
      <c r="E146" s="36"/>
      <c r="F146" s="27"/>
      <c r="G146" s="4"/>
      <c r="H146" s="4"/>
    </row>
    <row r="147" spans="1:8" x14ac:dyDescent="0.2">
      <c r="A147" s="4"/>
      <c r="B147" s="71" t="s">
        <v>136</v>
      </c>
      <c r="C147" s="69">
        <v>-332045.31</v>
      </c>
      <c r="D147" s="37"/>
      <c r="E147" s="36"/>
      <c r="F147" s="27"/>
      <c r="G147" s="4"/>
      <c r="H147" s="4"/>
    </row>
    <row r="148" spans="1:8" x14ac:dyDescent="0.2">
      <c r="A148" s="4"/>
      <c r="B148" s="71" t="s">
        <v>137</v>
      </c>
      <c r="C148" s="69">
        <v>-25706.58</v>
      </c>
      <c r="D148" s="37"/>
      <c r="E148" s="36"/>
      <c r="F148" s="27"/>
      <c r="G148" s="4"/>
      <c r="H148" s="4"/>
    </row>
    <row r="149" spans="1:8" x14ac:dyDescent="0.2">
      <c r="A149" s="4"/>
      <c r="B149" s="71" t="s">
        <v>138</v>
      </c>
      <c r="C149" s="69">
        <v>-7909.64</v>
      </c>
      <c r="D149" s="37"/>
      <c r="E149" s="36"/>
      <c r="F149" s="27"/>
      <c r="G149" s="4"/>
      <c r="H149" s="4"/>
    </row>
    <row r="150" spans="1:8" x14ac:dyDescent="0.2">
      <c r="A150" s="4"/>
      <c r="B150" s="71" t="s">
        <v>139</v>
      </c>
      <c r="C150" s="69">
        <v>-1295318.3899999999</v>
      </c>
      <c r="D150" s="37"/>
      <c r="E150" s="36"/>
      <c r="F150" s="27"/>
      <c r="G150" s="4"/>
      <c r="H150" s="4"/>
    </row>
    <row r="151" spans="1:8" x14ac:dyDescent="0.2">
      <c r="A151" s="4"/>
      <c r="B151" s="71" t="s">
        <v>140</v>
      </c>
      <c r="C151" s="69">
        <v>-5010.6499999999996</v>
      </c>
      <c r="D151" s="37"/>
      <c r="E151" s="36"/>
      <c r="F151" s="27"/>
      <c r="G151" s="4"/>
      <c r="H151" s="4"/>
    </row>
    <row r="152" spans="1:8" x14ac:dyDescent="0.2">
      <c r="A152" s="4"/>
      <c r="B152" s="71" t="s">
        <v>141</v>
      </c>
      <c r="C152" s="69">
        <v>-252980.45</v>
      </c>
      <c r="D152" s="37"/>
      <c r="E152" s="36"/>
      <c r="F152" s="27"/>
      <c r="G152" s="4"/>
      <c r="H152" s="4"/>
    </row>
    <row r="153" spans="1:8" x14ac:dyDescent="0.2">
      <c r="A153" s="4"/>
      <c r="B153" s="71" t="s">
        <v>142</v>
      </c>
      <c r="C153" s="69">
        <v>-11015.95</v>
      </c>
      <c r="D153" s="37"/>
      <c r="E153" s="36"/>
      <c r="F153" s="27"/>
      <c r="G153" s="4"/>
      <c r="H153" s="4"/>
    </row>
    <row r="154" spans="1:8" x14ac:dyDescent="0.2">
      <c r="A154" s="4"/>
      <c r="B154" s="71" t="s">
        <v>143</v>
      </c>
      <c r="C154" s="69">
        <v>4944.41</v>
      </c>
      <c r="D154" s="37"/>
      <c r="E154" s="36"/>
      <c r="F154" s="27"/>
      <c r="G154" s="4"/>
      <c r="H154" s="4"/>
    </row>
    <row r="155" spans="1:8" x14ac:dyDescent="0.2">
      <c r="A155" s="4"/>
      <c r="B155" s="71" t="s">
        <v>144</v>
      </c>
      <c r="C155" s="69">
        <v>-836206.16</v>
      </c>
      <c r="D155" s="37"/>
      <c r="E155" s="36"/>
      <c r="F155" s="27"/>
      <c r="G155" s="4"/>
      <c r="H155" s="4"/>
    </row>
    <row r="156" spans="1:8" x14ac:dyDescent="0.2">
      <c r="A156" s="4"/>
      <c r="B156" s="71" t="s">
        <v>145</v>
      </c>
      <c r="C156" s="69">
        <v>-267786.82</v>
      </c>
      <c r="D156" s="37"/>
      <c r="E156" s="36"/>
      <c r="F156" s="27"/>
      <c r="G156" s="4"/>
      <c r="H156" s="4"/>
    </row>
    <row r="157" spans="1:8" x14ac:dyDescent="0.2">
      <c r="A157" s="4"/>
      <c r="B157" s="71" t="s">
        <v>146</v>
      </c>
      <c r="C157" s="69">
        <v>-73097.42</v>
      </c>
      <c r="D157" s="37"/>
      <c r="E157" s="36"/>
      <c r="F157" s="27"/>
      <c r="G157" s="4"/>
      <c r="H157" s="4"/>
    </row>
    <row r="158" spans="1:8" x14ac:dyDescent="0.2">
      <c r="A158" s="4"/>
      <c r="B158" s="71" t="s">
        <v>147</v>
      </c>
      <c r="C158" s="69">
        <v>-1182277.6399999999</v>
      </c>
      <c r="D158" s="37"/>
      <c r="E158" s="36"/>
      <c r="F158" s="27"/>
      <c r="G158" s="4"/>
      <c r="H158" s="4"/>
    </row>
    <row r="159" spans="1:8" x14ac:dyDescent="0.2">
      <c r="A159" s="4"/>
      <c r="B159" s="71" t="s">
        <v>148</v>
      </c>
      <c r="C159" s="69">
        <v>-135.88999999999999</v>
      </c>
      <c r="D159" s="37"/>
      <c r="E159" s="36"/>
      <c r="F159" s="27"/>
      <c r="G159" s="4"/>
      <c r="H159" s="4"/>
    </row>
    <row r="160" spans="1:8" x14ac:dyDescent="0.2">
      <c r="A160" s="4"/>
      <c r="B160" s="71" t="s">
        <v>149</v>
      </c>
      <c r="C160" s="69">
        <v>-3787431.64</v>
      </c>
      <c r="D160" s="37"/>
      <c r="E160" s="36"/>
      <c r="F160" s="27"/>
      <c r="G160" s="4"/>
      <c r="H160" s="4"/>
    </row>
    <row r="161" spans="1:8" x14ac:dyDescent="0.2">
      <c r="A161" s="4"/>
      <c r="B161" s="71" t="s">
        <v>150</v>
      </c>
      <c r="C161" s="69">
        <v>-518562.98</v>
      </c>
      <c r="D161" s="37"/>
      <c r="E161" s="36"/>
      <c r="F161" s="27"/>
      <c r="G161" s="4"/>
      <c r="H161" s="4"/>
    </row>
    <row r="162" spans="1:8" x14ac:dyDescent="0.2">
      <c r="A162" s="4"/>
      <c r="B162" s="71" t="s">
        <v>151</v>
      </c>
      <c r="C162" s="69">
        <v>-110647.89</v>
      </c>
      <c r="D162" s="37"/>
      <c r="E162" s="36"/>
      <c r="F162" s="27"/>
      <c r="G162" s="4"/>
      <c r="H162" s="4"/>
    </row>
    <row r="163" spans="1:8" x14ac:dyDescent="0.2">
      <c r="A163" s="4"/>
      <c r="B163" s="71" t="s">
        <v>152</v>
      </c>
      <c r="C163" s="69">
        <v>-547917.35</v>
      </c>
      <c r="D163" s="37"/>
      <c r="E163" s="36"/>
      <c r="F163" s="27"/>
      <c r="G163" s="4"/>
      <c r="H163" s="4"/>
    </row>
    <row r="164" spans="1:8" x14ac:dyDescent="0.2">
      <c r="A164" s="4"/>
      <c r="B164" s="71" t="s">
        <v>153</v>
      </c>
      <c r="C164" s="69">
        <v>-9947.76</v>
      </c>
      <c r="D164" s="37"/>
      <c r="E164" s="36"/>
      <c r="F164" s="27"/>
      <c r="G164" s="4"/>
      <c r="H164" s="4"/>
    </row>
    <row r="165" spans="1:8" x14ac:dyDescent="0.2">
      <c r="A165" s="4"/>
      <c r="B165" s="71" t="s">
        <v>154</v>
      </c>
      <c r="C165" s="69">
        <v>-4490816.5999999996</v>
      </c>
      <c r="D165" s="37"/>
      <c r="E165" s="36"/>
      <c r="F165" s="27"/>
      <c r="G165" s="4"/>
      <c r="H165" s="4"/>
    </row>
    <row r="166" spans="1:8" x14ac:dyDescent="0.2">
      <c r="A166" s="4"/>
      <c r="B166" s="71" t="s">
        <v>155</v>
      </c>
      <c r="C166" s="69">
        <v>-39883.53</v>
      </c>
      <c r="D166" s="37"/>
      <c r="E166" s="36"/>
      <c r="F166" s="27"/>
      <c r="G166" s="4"/>
      <c r="H166" s="4"/>
    </row>
    <row r="167" spans="1:8" x14ac:dyDescent="0.2">
      <c r="A167" s="4"/>
      <c r="B167" s="71" t="s">
        <v>156</v>
      </c>
      <c r="C167" s="69">
        <v>-833968.57</v>
      </c>
      <c r="D167" s="37"/>
      <c r="E167" s="36"/>
      <c r="F167" s="27"/>
      <c r="G167" s="4"/>
      <c r="H167" s="4"/>
    </row>
    <row r="168" spans="1:8" x14ac:dyDescent="0.2">
      <c r="A168" s="4"/>
      <c r="B168" s="71" t="s">
        <v>157</v>
      </c>
      <c r="C168" s="69">
        <v>-3539.67</v>
      </c>
      <c r="D168" s="37"/>
      <c r="E168" s="36"/>
      <c r="F168" s="27"/>
      <c r="G168" s="4"/>
      <c r="H168" s="4"/>
    </row>
    <row r="169" spans="1:8" x14ac:dyDescent="0.2">
      <c r="A169" s="4"/>
      <c r="B169" s="71" t="s">
        <v>158</v>
      </c>
      <c r="C169" s="69">
        <v>-97117.07</v>
      </c>
      <c r="D169" s="37"/>
      <c r="E169" s="36"/>
      <c r="F169" s="27"/>
      <c r="G169" s="4"/>
      <c r="H169" s="4"/>
    </row>
    <row r="170" spans="1:8" x14ac:dyDescent="0.2">
      <c r="A170" s="4"/>
      <c r="B170" s="71" t="s">
        <v>159</v>
      </c>
      <c r="C170" s="69">
        <v>34853.97</v>
      </c>
      <c r="D170" s="37"/>
      <c r="E170" s="36"/>
      <c r="F170" s="27"/>
      <c r="G170" s="4"/>
      <c r="H170" s="4"/>
    </row>
    <row r="171" spans="1:8" x14ac:dyDescent="0.2">
      <c r="A171" s="4"/>
      <c r="B171" s="71" t="s">
        <v>160</v>
      </c>
      <c r="C171" s="69">
        <v>-719268.31</v>
      </c>
      <c r="D171" s="37"/>
      <c r="E171" s="36"/>
      <c r="F171" s="27"/>
      <c r="G171" s="4"/>
      <c r="H171" s="4"/>
    </row>
    <row r="172" spans="1:8" x14ac:dyDescent="0.2">
      <c r="A172" s="4"/>
      <c r="B172" s="71" t="s">
        <v>161</v>
      </c>
      <c r="C172" s="69">
        <v>11161506.390000001</v>
      </c>
      <c r="D172" s="37"/>
      <c r="E172" s="36"/>
      <c r="F172" s="27"/>
      <c r="G172" s="4"/>
      <c r="H172" s="4"/>
    </row>
    <row r="173" spans="1:8" x14ac:dyDescent="0.2">
      <c r="A173" s="4"/>
      <c r="B173" s="71" t="s">
        <v>162</v>
      </c>
      <c r="C173" s="69">
        <v>-317131.36</v>
      </c>
      <c r="D173" s="37"/>
      <c r="E173" s="36"/>
      <c r="F173" s="27"/>
      <c r="G173" s="4"/>
      <c r="H173" s="4"/>
    </row>
    <row r="174" spans="1:8" x14ac:dyDescent="0.2">
      <c r="A174" s="4"/>
      <c r="B174" s="92"/>
      <c r="C174" s="93"/>
      <c r="D174" s="37"/>
      <c r="E174" s="36"/>
      <c r="F174" s="27"/>
      <c r="G174" s="4"/>
      <c r="H174" s="4"/>
    </row>
    <row r="175" spans="1:8" ht="16.5" customHeight="1" x14ac:dyDescent="0.2">
      <c r="A175" s="4"/>
      <c r="B175" s="4"/>
      <c r="C175" s="41">
        <f>SUM(C133:C174)</f>
        <v>-11465900.870000001</v>
      </c>
      <c r="D175" s="87">
        <f>SUM(D133:D174)</f>
        <v>0</v>
      </c>
      <c r="E175" s="87">
        <f>SUM(E133:E174)</f>
        <v>0</v>
      </c>
      <c r="F175" s="87">
        <f>SUM(F133:F174)</f>
        <v>0</v>
      </c>
      <c r="G175" s="4"/>
      <c r="H175" s="4"/>
    </row>
    <row r="176" spans="1:8" x14ac:dyDescent="0.2">
      <c r="A176" s="4"/>
      <c r="B176" s="4"/>
      <c r="C176" s="4"/>
      <c r="D176" s="4"/>
      <c r="E176" s="4"/>
      <c r="F176" s="4"/>
      <c r="G176" s="4"/>
      <c r="H176" s="4"/>
    </row>
    <row r="177" spans="1:8" ht="27.75" customHeight="1" x14ac:dyDescent="0.2">
      <c r="A177" s="4"/>
      <c r="B177" s="80" t="s">
        <v>163</v>
      </c>
      <c r="C177" s="81" t="s">
        <v>25</v>
      </c>
      <c r="D177" s="21" t="s">
        <v>164</v>
      </c>
      <c r="E177" s="21" t="s">
        <v>117</v>
      </c>
      <c r="F177" s="4"/>
      <c r="G177" s="4"/>
      <c r="H177" s="4"/>
    </row>
    <row r="178" spans="1:8" x14ac:dyDescent="0.2">
      <c r="A178" s="4"/>
      <c r="B178" s="32" t="s">
        <v>165</v>
      </c>
      <c r="C178" s="94"/>
      <c r="D178" s="95"/>
      <c r="E178" s="96"/>
      <c r="F178" s="4"/>
      <c r="G178" s="4"/>
      <c r="H178" s="4"/>
    </row>
    <row r="179" spans="1:8" x14ac:dyDescent="0.2">
      <c r="A179" s="4"/>
      <c r="B179" s="34" t="s">
        <v>59</v>
      </c>
      <c r="C179" s="97"/>
      <c r="D179" s="98"/>
      <c r="E179" s="99"/>
      <c r="F179" s="4"/>
      <c r="G179" s="4"/>
      <c r="H179" s="4"/>
    </row>
    <row r="180" spans="1:8" x14ac:dyDescent="0.2">
      <c r="A180" s="4"/>
      <c r="B180" s="38" t="s">
        <v>166</v>
      </c>
      <c r="C180" s="97"/>
      <c r="D180" s="98"/>
      <c r="E180" s="99"/>
      <c r="F180" s="4"/>
      <c r="G180" s="4"/>
      <c r="H180" s="4"/>
    </row>
    <row r="181" spans="1:8" x14ac:dyDescent="0.2">
      <c r="A181" s="4"/>
      <c r="B181" s="34" t="s">
        <v>59</v>
      </c>
      <c r="C181" s="97"/>
      <c r="D181" s="98"/>
      <c r="E181" s="99"/>
      <c r="F181" s="4"/>
      <c r="G181" s="4"/>
      <c r="H181" s="4"/>
    </row>
    <row r="182" spans="1:8" x14ac:dyDescent="0.2">
      <c r="A182" s="4"/>
      <c r="B182" s="100"/>
      <c r="C182" s="101"/>
      <c r="D182" s="102"/>
      <c r="E182" s="103"/>
      <c r="F182" s="4"/>
      <c r="G182" s="4"/>
      <c r="H182" s="4"/>
    </row>
    <row r="183" spans="1:8" ht="15" customHeight="1" x14ac:dyDescent="0.2">
      <c r="A183" s="4"/>
      <c r="B183" s="4"/>
      <c r="C183" s="21">
        <f>SUM(C179:C182)</f>
        <v>0</v>
      </c>
      <c r="D183" s="104"/>
      <c r="E183" s="105"/>
      <c r="F183" s="4"/>
      <c r="G183" s="4"/>
      <c r="H183" s="4"/>
    </row>
    <row r="184" spans="1:8" x14ac:dyDescent="0.2">
      <c r="A184" s="4"/>
      <c r="B184" s="4"/>
      <c r="C184" s="4"/>
      <c r="D184" s="4"/>
      <c r="E184" s="4"/>
      <c r="F184" s="4"/>
      <c r="G184" s="4"/>
      <c r="H184" s="4"/>
    </row>
    <row r="185" spans="1:8" ht="24" customHeight="1" x14ac:dyDescent="0.2">
      <c r="A185" s="4"/>
      <c r="B185" s="80" t="s">
        <v>15</v>
      </c>
      <c r="C185" s="81" t="s">
        <v>25</v>
      </c>
      <c r="D185" s="31" t="s">
        <v>164</v>
      </c>
      <c r="E185" s="31" t="s">
        <v>63</v>
      </c>
      <c r="F185" s="4"/>
      <c r="G185" s="4"/>
      <c r="H185" s="4"/>
    </row>
    <row r="186" spans="1:8" x14ac:dyDescent="0.2">
      <c r="A186" s="4"/>
      <c r="B186" s="32" t="s">
        <v>167</v>
      </c>
      <c r="C186" s="94"/>
      <c r="D186" s="95"/>
      <c r="E186" s="96"/>
      <c r="F186" s="4"/>
      <c r="G186" s="4"/>
      <c r="H186" s="4"/>
    </row>
    <row r="187" spans="1:8" x14ac:dyDescent="0.2">
      <c r="A187" s="4"/>
      <c r="B187" s="34" t="s">
        <v>59</v>
      </c>
      <c r="C187" s="97"/>
      <c r="D187" s="98"/>
      <c r="E187" s="99"/>
      <c r="F187" s="4"/>
      <c r="G187" s="4"/>
      <c r="H187" s="4"/>
    </row>
    <row r="188" spans="1:8" x14ac:dyDescent="0.2">
      <c r="A188" s="4"/>
      <c r="B188" s="38" t="s">
        <v>168</v>
      </c>
      <c r="C188" s="25"/>
      <c r="D188" s="25">
        <v>0</v>
      </c>
      <c r="E188" s="25">
        <v>0</v>
      </c>
      <c r="F188" s="4"/>
      <c r="G188" s="4"/>
      <c r="H188" s="4"/>
    </row>
    <row r="189" spans="1:8" x14ac:dyDescent="0.2">
      <c r="A189" s="4"/>
      <c r="B189" s="26" t="s">
        <v>169</v>
      </c>
      <c r="C189" s="25">
        <v>0.97</v>
      </c>
      <c r="D189" s="25">
        <v>0</v>
      </c>
      <c r="E189" s="25">
        <v>0</v>
      </c>
      <c r="F189" s="4"/>
      <c r="G189" s="4"/>
      <c r="H189" s="4"/>
    </row>
    <row r="190" spans="1:8" x14ac:dyDescent="0.2">
      <c r="A190" s="4"/>
      <c r="B190" s="38" t="s">
        <v>170</v>
      </c>
      <c r="C190" s="97"/>
      <c r="D190" s="98"/>
      <c r="E190" s="99"/>
      <c r="F190" s="4"/>
      <c r="G190" s="4"/>
      <c r="H190" s="4"/>
    </row>
    <row r="191" spans="1:8" x14ac:dyDescent="0.2">
      <c r="A191" s="4"/>
      <c r="B191" s="34" t="s">
        <v>59</v>
      </c>
      <c r="C191" s="97"/>
      <c r="D191" s="98"/>
      <c r="E191" s="99"/>
      <c r="F191" s="4"/>
      <c r="G191" s="4"/>
      <c r="H191" s="4"/>
    </row>
    <row r="192" spans="1:8" x14ac:dyDescent="0.2">
      <c r="A192" s="4"/>
      <c r="B192" s="100"/>
      <c r="C192" s="101"/>
      <c r="D192" s="102"/>
      <c r="E192" s="103"/>
      <c r="F192" s="4"/>
      <c r="G192" s="4"/>
      <c r="H192" s="4"/>
    </row>
    <row r="193" spans="1:8" ht="16.5" customHeight="1" x14ac:dyDescent="0.2">
      <c r="A193" s="4"/>
      <c r="B193" s="4"/>
      <c r="C193" s="21">
        <f>SUM(C187:C192)</f>
        <v>0.97</v>
      </c>
      <c r="D193" s="104"/>
      <c r="E193" s="105"/>
      <c r="F193" s="4"/>
      <c r="G193" s="4"/>
      <c r="H193" s="4"/>
    </row>
    <row r="194" spans="1:8" x14ac:dyDescent="0.2">
      <c r="A194" s="4"/>
      <c r="B194" s="4"/>
      <c r="C194" s="4"/>
      <c r="D194" s="4"/>
      <c r="E194" s="4"/>
      <c r="F194" s="4"/>
      <c r="G194" s="4"/>
      <c r="H194" s="4"/>
    </row>
    <row r="195" spans="1:8" x14ac:dyDescent="0.2">
      <c r="A195" s="13" t="s">
        <v>171</v>
      </c>
      <c r="B195" s="13"/>
      <c r="C195" s="4"/>
      <c r="D195" s="4"/>
      <c r="E195" s="4"/>
      <c r="F195" s="4"/>
      <c r="G195" s="4"/>
      <c r="H195" s="4"/>
    </row>
    <row r="196" spans="1:8" x14ac:dyDescent="0.2">
      <c r="A196" s="13" t="s">
        <v>172</v>
      </c>
      <c r="B196" s="13"/>
      <c r="C196" s="4"/>
      <c r="D196" s="4"/>
      <c r="E196" s="4"/>
      <c r="F196" s="4"/>
      <c r="G196" s="4"/>
      <c r="H196" s="4"/>
    </row>
    <row r="197" spans="1:8" x14ac:dyDescent="0.2">
      <c r="A197" s="4"/>
      <c r="B197" s="4"/>
      <c r="C197" s="4"/>
      <c r="D197" s="4"/>
      <c r="E197" s="4"/>
      <c r="F197" s="4"/>
      <c r="G197" s="4"/>
      <c r="H197" s="4"/>
    </row>
    <row r="198" spans="1:8" x14ac:dyDescent="0.2">
      <c r="A198" s="4"/>
      <c r="B198" s="88" t="s">
        <v>173</v>
      </c>
      <c r="C198" s="81" t="s">
        <v>25</v>
      </c>
      <c r="D198" s="21" t="s">
        <v>174</v>
      </c>
      <c r="E198" s="21" t="s">
        <v>63</v>
      </c>
      <c r="F198" s="4"/>
      <c r="G198" s="4"/>
      <c r="H198" s="4"/>
    </row>
    <row r="199" spans="1:8" x14ac:dyDescent="0.2">
      <c r="A199" s="4"/>
      <c r="B199" s="32" t="s">
        <v>175</v>
      </c>
      <c r="C199" s="42"/>
      <c r="D199" s="63"/>
      <c r="E199" s="33"/>
      <c r="F199" s="4"/>
      <c r="G199" s="4"/>
      <c r="H199" s="4"/>
    </row>
    <row r="200" spans="1:8" x14ac:dyDescent="0.2">
      <c r="A200" s="4"/>
      <c r="B200" s="106" t="s">
        <v>59</v>
      </c>
      <c r="C200" s="37"/>
      <c r="D200" s="43"/>
      <c r="E200" s="27"/>
      <c r="F200" s="4"/>
      <c r="G200" s="4"/>
      <c r="H200" s="4"/>
    </row>
    <row r="201" spans="1:8" ht="22.5" x14ac:dyDescent="0.2">
      <c r="A201" s="4"/>
      <c r="B201" s="107" t="s">
        <v>176</v>
      </c>
      <c r="C201" s="46"/>
      <c r="D201" s="43"/>
      <c r="E201" s="27"/>
      <c r="F201" s="4"/>
      <c r="G201" s="4"/>
      <c r="H201" s="4"/>
    </row>
    <row r="202" spans="1:8" x14ac:dyDescent="0.2">
      <c r="A202" s="4"/>
      <c r="B202" s="108" t="s">
        <v>177</v>
      </c>
      <c r="C202" s="109">
        <v>1702.89</v>
      </c>
      <c r="D202" s="43"/>
      <c r="E202" s="27"/>
      <c r="F202" s="4"/>
      <c r="G202" s="4"/>
      <c r="H202" s="4"/>
    </row>
    <row r="203" spans="1:8" x14ac:dyDescent="0.2">
      <c r="A203" s="4"/>
      <c r="B203" s="108" t="s">
        <v>178</v>
      </c>
      <c r="C203" s="109">
        <v>778.4</v>
      </c>
      <c r="D203" s="43"/>
      <c r="E203" s="27"/>
      <c r="F203" s="4"/>
      <c r="G203" s="4"/>
      <c r="H203" s="4"/>
    </row>
    <row r="204" spans="1:8" x14ac:dyDescent="0.2">
      <c r="A204" s="4"/>
      <c r="B204" s="110" t="s">
        <v>179</v>
      </c>
      <c r="C204" s="37">
        <v>41714382</v>
      </c>
      <c r="D204" s="43"/>
      <c r="E204" s="27"/>
      <c r="F204" s="4"/>
      <c r="G204" s="4"/>
      <c r="H204" s="4"/>
    </row>
    <row r="205" spans="1:8" x14ac:dyDescent="0.2">
      <c r="A205" s="4"/>
      <c r="B205" s="110" t="s">
        <v>180</v>
      </c>
      <c r="C205" s="37">
        <v>3186657.87</v>
      </c>
      <c r="D205" s="43"/>
      <c r="E205" s="27"/>
      <c r="F205" s="4"/>
      <c r="G205" s="4"/>
      <c r="H205" s="4"/>
    </row>
    <row r="206" spans="1:8" x14ac:dyDescent="0.2">
      <c r="A206" s="4"/>
      <c r="B206" s="110" t="s">
        <v>181</v>
      </c>
      <c r="C206" s="37">
        <v>10117596.130000001</v>
      </c>
      <c r="D206" s="43"/>
      <c r="E206" s="27"/>
      <c r="F206" s="4"/>
      <c r="G206" s="4"/>
      <c r="H206" s="4"/>
    </row>
    <row r="207" spans="1:8" x14ac:dyDescent="0.2">
      <c r="A207" s="4"/>
      <c r="B207" s="110" t="s">
        <v>182</v>
      </c>
      <c r="C207" s="37">
        <v>47295</v>
      </c>
      <c r="D207" s="43"/>
      <c r="E207" s="27"/>
      <c r="F207" s="4"/>
      <c r="G207" s="111"/>
      <c r="H207" s="4"/>
    </row>
    <row r="208" spans="1:8" x14ac:dyDescent="0.2">
      <c r="A208" s="4"/>
      <c r="B208" s="110" t="s">
        <v>182</v>
      </c>
      <c r="C208" s="37">
        <v>16730003</v>
      </c>
      <c r="D208" s="43"/>
      <c r="E208" s="27"/>
      <c r="F208" s="4"/>
      <c r="G208" s="111"/>
      <c r="H208" s="4"/>
    </row>
    <row r="209" spans="1:8" x14ac:dyDescent="0.2">
      <c r="A209" s="4"/>
      <c r="B209" s="110" t="s">
        <v>183</v>
      </c>
      <c r="C209" s="37">
        <v>63573937.579999998</v>
      </c>
      <c r="D209" s="43"/>
      <c r="E209" s="27"/>
      <c r="F209" s="4"/>
      <c r="G209" s="111"/>
      <c r="H209" s="4"/>
    </row>
    <row r="210" spans="1:8" x14ac:dyDescent="0.2">
      <c r="A210" s="4"/>
      <c r="B210" s="110" t="s">
        <v>184</v>
      </c>
      <c r="C210" s="37">
        <v>1121982.46</v>
      </c>
      <c r="D210" s="43"/>
      <c r="E210" s="27"/>
      <c r="F210" s="4"/>
      <c r="G210" s="4"/>
      <c r="H210" s="4"/>
    </row>
    <row r="211" spans="1:8" x14ac:dyDescent="0.2">
      <c r="A211" s="4"/>
      <c r="B211" s="110" t="s">
        <v>185</v>
      </c>
      <c r="C211" s="37">
        <v>6467233.0899999999</v>
      </c>
      <c r="D211" s="43"/>
      <c r="E211" s="27"/>
      <c r="F211" s="4"/>
      <c r="G211" s="4"/>
      <c r="H211" s="4"/>
    </row>
    <row r="212" spans="1:8" x14ac:dyDescent="0.2">
      <c r="A212" s="4"/>
      <c r="B212" s="110" t="s">
        <v>186</v>
      </c>
      <c r="C212" s="37">
        <v>2664409.7799999998</v>
      </c>
      <c r="D212" s="43"/>
      <c r="E212" s="27"/>
      <c r="F212" s="4"/>
      <c r="G212" s="4"/>
      <c r="H212" s="4"/>
    </row>
    <row r="213" spans="1:8" x14ac:dyDescent="0.2">
      <c r="A213" s="4"/>
      <c r="B213" s="110"/>
      <c r="C213" s="37"/>
      <c r="D213" s="43"/>
      <c r="E213" s="27"/>
      <c r="F213" s="4"/>
      <c r="G213" s="4"/>
      <c r="H213" s="4"/>
    </row>
    <row r="214" spans="1:8" x14ac:dyDescent="0.2">
      <c r="A214" s="4"/>
      <c r="B214" s="112"/>
      <c r="C214" s="113"/>
      <c r="D214" s="49"/>
      <c r="E214" s="40"/>
      <c r="F214" s="4"/>
      <c r="G214" s="4"/>
      <c r="H214" s="4"/>
    </row>
    <row r="215" spans="1:8" ht="15.75" customHeight="1" x14ac:dyDescent="0.2">
      <c r="A215" s="4"/>
      <c r="B215" s="4"/>
      <c r="C215" s="41">
        <f>SUM(C202:C214)</f>
        <v>145625978.20000002</v>
      </c>
      <c r="D215" s="104"/>
      <c r="E215" s="105"/>
      <c r="F215" s="111"/>
      <c r="G215" s="4"/>
      <c r="H215" s="4"/>
    </row>
    <row r="216" spans="1:8" x14ac:dyDescent="0.2">
      <c r="A216" s="4"/>
      <c r="B216" s="4"/>
      <c r="C216" s="4"/>
      <c r="D216" s="4"/>
      <c r="E216" s="4"/>
      <c r="F216" s="4"/>
      <c r="G216" s="4"/>
      <c r="H216" s="4"/>
    </row>
    <row r="217" spans="1:8" x14ac:dyDescent="0.2">
      <c r="A217" s="4"/>
      <c r="B217" s="88" t="s">
        <v>187</v>
      </c>
      <c r="C217" s="81" t="s">
        <v>25</v>
      </c>
      <c r="D217" s="21" t="s">
        <v>174</v>
      </c>
      <c r="E217" s="21" t="s">
        <v>63</v>
      </c>
      <c r="F217" s="4"/>
      <c r="G217" s="4"/>
      <c r="H217" s="4"/>
    </row>
    <row r="218" spans="1:8" x14ac:dyDescent="0.2">
      <c r="A218" s="4"/>
      <c r="B218" s="32" t="s">
        <v>188</v>
      </c>
      <c r="C218" s="42"/>
      <c r="D218" s="63"/>
      <c r="E218" s="33"/>
      <c r="F218" s="4"/>
      <c r="G218" s="4"/>
      <c r="H218" s="4"/>
    </row>
    <row r="219" spans="1:8" x14ac:dyDescent="0.2">
      <c r="A219" s="4"/>
      <c r="B219" s="114" t="s">
        <v>189</v>
      </c>
      <c r="C219" s="115">
        <v>6.35</v>
      </c>
      <c r="D219" s="43"/>
      <c r="E219" s="27"/>
      <c r="F219" s="4"/>
      <c r="G219" s="4"/>
      <c r="H219" s="4"/>
    </row>
    <row r="220" spans="1:8" x14ac:dyDescent="0.2">
      <c r="A220" s="4"/>
      <c r="B220" s="39"/>
      <c r="C220" s="113"/>
      <c r="D220" s="49"/>
      <c r="E220" s="40"/>
      <c r="F220" s="4"/>
      <c r="G220" s="4"/>
      <c r="H220" s="4"/>
    </row>
    <row r="221" spans="1:8" ht="16.5" customHeight="1" x14ac:dyDescent="0.2">
      <c r="A221" s="4"/>
      <c r="B221" s="4"/>
      <c r="C221" s="41">
        <f>SUM(C219:C220)</f>
        <v>6.35</v>
      </c>
      <c r="D221" s="104"/>
      <c r="E221" s="105"/>
      <c r="F221" s="4"/>
      <c r="G221" s="4"/>
      <c r="H221" s="4"/>
    </row>
    <row r="222" spans="1:8" x14ac:dyDescent="0.2">
      <c r="A222" s="4"/>
      <c r="B222" s="4"/>
      <c r="C222" s="116"/>
      <c r="D222" s="117"/>
      <c r="E222" s="117"/>
      <c r="F222" s="4"/>
      <c r="G222" s="4"/>
      <c r="H222" s="4"/>
    </row>
    <row r="223" spans="1:8" x14ac:dyDescent="0.2">
      <c r="A223" s="13" t="s">
        <v>190</v>
      </c>
      <c r="B223" s="13"/>
      <c r="C223" s="4"/>
      <c r="D223" s="4"/>
      <c r="E223" s="4"/>
      <c r="F223" s="4"/>
      <c r="G223" s="4"/>
      <c r="H223" s="4"/>
    </row>
    <row r="224" spans="1:8" x14ac:dyDescent="0.2">
      <c r="A224" s="4"/>
      <c r="B224" s="4"/>
      <c r="C224" s="4"/>
      <c r="D224" s="4"/>
      <c r="E224" s="4"/>
      <c r="F224" s="4"/>
      <c r="G224" s="4"/>
      <c r="H224" s="4"/>
    </row>
    <row r="225" spans="1:9" x14ac:dyDescent="0.2">
      <c r="A225" s="4"/>
      <c r="B225" s="88" t="s">
        <v>191</v>
      </c>
      <c r="C225" s="118" t="s">
        <v>25</v>
      </c>
      <c r="D225" s="21" t="s">
        <v>192</v>
      </c>
      <c r="E225" s="21" t="s">
        <v>193</v>
      </c>
      <c r="F225" s="4"/>
      <c r="G225" s="4"/>
      <c r="H225" s="4"/>
    </row>
    <row r="226" spans="1:9" x14ac:dyDescent="0.2">
      <c r="A226" s="4"/>
      <c r="B226" s="22" t="s">
        <v>194</v>
      </c>
      <c r="C226" s="33"/>
      <c r="D226" s="33"/>
      <c r="E226" s="33">
        <v>0</v>
      </c>
      <c r="F226" s="4"/>
      <c r="G226" s="4"/>
      <c r="H226" s="4"/>
    </row>
    <row r="227" spans="1:9" x14ac:dyDescent="0.2">
      <c r="A227" s="4"/>
      <c r="B227" s="68" t="s">
        <v>195</v>
      </c>
      <c r="C227" s="27">
        <v>28126503.699999999</v>
      </c>
      <c r="D227" s="119">
        <v>24.05</v>
      </c>
      <c r="E227" s="27"/>
      <c r="F227" s="120"/>
      <c r="G227" s="121"/>
      <c r="H227" s="4"/>
      <c r="I227" s="122"/>
    </row>
    <row r="228" spans="1:9" x14ac:dyDescent="0.2">
      <c r="A228" s="4"/>
      <c r="B228" s="68" t="s">
        <v>196</v>
      </c>
      <c r="C228" s="27">
        <v>4921593.7</v>
      </c>
      <c r="D228" s="119">
        <v>4.21</v>
      </c>
      <c r="E228" s="27"/>
      <c r="F228" s="123"/>
      <c r="G228" s="121"/>
      <c r="H228" s="4"/>
      <c r="I228" s="122"/>
    </row>
    <row r="229" spans="1:9" x14ac:dyDescent="0.2">
      <c r="A229" s="4"/>
      <c r="B229" s="68" t="s">
        <v>197</v>
      </c>
      <c r="C229" s="27">
        <v>55056.88</v>
      </c>
      <c r="D229" s="119">
        <v>0.05</v>
      </c>
      <c r="E229" s="27"/>
      <c r="F229" s="123"/>
      <c r="G229" s="121"/>
      <c r="H229" s="4"/>
      <c r="I229" s="122"/>
    </row>
    <row r="230" spans="1:9" x14ac:dyDescent="0.2">
      <c r="A230" s="4"/>
      <c r="B230" s="68" t="s">
        <v>198</v>
      </c>
      <c r="C230" s="27">
        <v>1886184.45</v>
      </c>
      <c r="D230" s="119">
        <v>1.61</v>
      </c>
      <c r="E230" s="27"/>
      <c r="F230" s="123"/>
      <c r="G230" s="121"/>
      <c r="H230" s="4"/>
      <c r="I230" s="122"/>
    </row>
    <row r="231" spans="1:9" x14ac:dyDescent="0.2">
      <c r="A231" s="4"/>
      <c r="B231" s="68" t="s">
        <v>199</v>
      </c>
      <c r="C231" s="27">
        <v>8359841.2699999996</v>
      </c>
      <c r="D231" s="119">
        <v>7.15</v>
      </c>
      <c r="E231" s="27"/>
      <c r="F231" s="123"/>
      <c r="G231" s="121"/>
      <c r="H231" s="4"/>
      <c r="I231" s="122"/>
    </row>
    <row r="232" spans="1:9" x14ac:dyDescent="0.2">
      <c r="A232" s="4"/>
      <c r="B232" s="68" t="s">
        <v>200</v>
      </c>
      <c r="C232" s="27">
        <v>6870068.5999999996</v>
      </c>
      <c r="D232" s="119">
        <v>5.88</v>
      </c>
      <c r="E232" s="27"/>
      <c r="F232" s="123"/>
      <c r="G232" s="121"/>
      <c r="H232" s="4"/>
      <c r="I232" s="122"/>
    </row>
    <row r="233" spans="1:9" x14ac:dyDescent="0.2">
      <c r="A233" s="4"/>
      <c r="B233" s="68" t="s">
        <v>201</v>
      </c>
      <c r="C233" s="27">
        <v>815437.67</v>
      </c>
      <c r="D233" s="119">
        <v>0.7</v>
      </c>
      <c r="E233" s="27"/>
      <c r="F233" s="123"/>
      <c r="G233" s="121"/>
      <c r="H233" s="4"/>
      <c r="I233" s="122"/>
    </row>
    <row r="234" spans="1:9" x14ac:dyDescent="0.2">
      <c r="A234" s="4"/>
      <c r="B234" s="68" t="s">
        <v>202</v>
      </c>
      <c r="C234" s="27">
        <v>499324.72</v>
      </c>
      <c r="D234" s="119">
        <v>0.43</v>
      </c>
      <c r="E234" s="27"/>
      <c r="F234" s="123"/>
      <c r="G234" s="121"/>
      <c r="H234" s="4"/>
      <c r="I234" s="122"/>
    </row>
    <row r="235" spans="1:9" x14ac:dyDescent="0.2">
      <c r="A235" s="4"/>
      <c r="B235" s="68" t="s">
        <v>203</v>
      </c>
      <c r="C235" s="27">
        <v>367114.1</v>
      </c>
      <c r="D235" s="119">
        <v>0.31</v>
      </c>
      <c r="E235" s="27"/>
      <c r="F235" s="123"/>
      <c r="G235" s="121"/>
      <c r="H235" s="4"/>
      <c r="I235" s="122"/>
    </row>
    <row r="236" spans="1:9" x14ac:dyDescent="0.2">
      <c r="A236" s="4"/>
      <c r="B236" s="68" t="s">
        <v>204</v>
      </c>
      <c r="C236" s="27">
        <v>1059037.8999999999</v>
      </c>
      <c r="D236" s="119">
        <v>0.91</v>
      </c>
      <c r="E236" s="27"/>
      <c r="F236" s="123"/>
      <c r="G236" s="121"/>
      <c r="H236" s="4"/>
      <c r="I236" s="122"/>
    </row>
    <row r="237" spans="1:9" x14ac:dyDescent="0.2">
      <c r="A237" s="4"/>
      <c r="B237" s="68" t="s">
        <v>205</v>
      </c>
      <c r="C237" s="27">
        <v>26336232.449999999</v>
      </c>
      <c r="D237" s="119">
        <v>22.52</v>
      </c>
      <c r="E237" s="27"/>
      <c r="F237" s="123"/>
      <c r="G237" s="121"/>
      <c r="H237" s="4"/>
      <c r="I237" s="122"/>
    </row>
    <row r="238" spans="1:9" x14ac:dyDescent="0.2">
      <c r="A238" s="4"/>
      <c r="B238" s="68" t="s">
        <v>206</v>
      </c>
      <c r="C238" s="27">
        <v>93848.27</v>
      </c>
      <c r="D238" s="119">
        <v>0.08</v>
      </c>
      <c r="E238" s="27"/>
      <c r="F238" s="123"/>
      <c r="G238" s="121"/>
      <c r="H238" s="4"/>
      <c r="I238" s="122"/>
    </row>
    <row r="239" spans="1:9" x14ac:dyDescent="0.2">
      <c r="A239" s="4"/>
      <c r="B239" s="68" t="s">
        <v>207</v>
      </c>
      <c r="C239" s="27">
        <v>8163501.4199999999</v>
      </c>
      <c r="D239" s="119">
        <v>6.98</v>
      </c>
      <c r="E239" s="27"/>
      <c r="F239" s="123"/>
      <c r="G239" s="121"/>
      <c r="H239" s="4"/>
      <c r="I239" s="122"/>
    </row>
    <row r="240" spans="1:9" x14ac:dyDescent="0.2">
      <c r="A240" s="4"/>
      <c r="B240" s="68" t="s">
        <v>208</v>
      </c>
      <c r="C240" s="27">
        <v>284064.18</v>
      </c>
      <c r="D240" s="119">
        <v>0.24</v>
      </c>
      <c r="E240" s="27"/>
      <c r="F240" s="123"/>
      <c r="G240" s="121"/>
      <c r="H240" s="4"/>
      <c r="I240" s="122"/>
    </row>
    <row r="241" spans="1:9" x14ac:dyDescent="0.2">
      <c r="A241" s="4"/>
      <c r="B241" s="68" t="s">
        <v>209</v>
      </c>
      <c r="C241" s="27">
        <v>317073</v>
      </c>
      <c r="D241" s="119">
        <v>0.27</v>
      </c>
      <c r="E241" s="27"/>
      <c r="F241" s="123"/>
      <c r="G241" s="121"/>
      <c r="H241" s="4"/>
      <c r="I241" s="122"/>
    </row>
    <row r="242" spans="1:9" x14ac:dyDescent="0.2">
      <c r="A242" s="4"/>
      <c r="B242" s="68" t="s">
        <v>210</v>
      </c>
      <c r="C242" s="27">
        <v>299112.96000000002</v>
      </c>
      <c r="D242" s="119">
        <v>0.26</v>
      </c>
      <c r="E242" s="27"/>
      <c r="F242" s="123"/>
      <c r="G242" s="121"/>
      <c r="H242" s="4"/>
      <c r="I242" s="122"/>
    </row>
    <row r="243" spans="1:9" x14ac:dyDescent="0.2">
      <c r="A243" s="4"/>
      <c r="B243" s="68" t="s">
        <v>211</v>
      </c>
      <c r="C243" s="27">
        <v>10218.6</v>
      </c>
      <c r="D243" s="119">
        <v>0.01</v>
      </c>
      <c r="E243" s="27"/>
      <c r="F243" s="123"/>
      <c r="G243" s="121"/>
      <c r="H243" s="4"/>
      <c r="I243" s="122"/>
    </row>
    <row r="244" spans="1:9" x14ac:dyDescent="0.2">
      <c r="A244" s="4"/>
      <c r="B244" s="68" t="s">
        <v>212</v>
      </c>
      <c r="C244" s="27">
        <v>283251.71000000002</v>
      </c>
      <c r="D244" s="119">
        <v>0.24</v>
      </c>
      <c r="E244" s="27"/>
      <c r="F244" s="123"/>
      <c r="G244" s="121"/>
      <c r="H244" s="4"/>
      <c r="I244" s="122"/>
    </row>
    <row r="245" spans="1:9" x14ac:dyDescent="0.2">
      <c r="A245" s="4"/>
      <c r="B245" s="68" t="s">
        <v>213</v>
      </c>
      <c r="C245" s="27">
        <v>259335.61</v>
      </c>
      <c r="D245" s="119">
        <v>0.22</v>
      </c>
      <c r="E245" s="27"/>
      <c r="F245" s="123"/>
      <c r="G245" s="121"/>
      <c r="H245" s="4"/>
      <c r="I245" s="122"/>
    </row>
    <row r="246" spans="1:9" x14ac:dyDescent="0.2">
      <c r="A246" s="4"/>
      <c r="B246" s="68" t="s">
        <v>214</v>
      </c>
      <c r="C246" s="27">
        <v>101639.86</v>
      </c>
      <c r="D246" s="119">
        <v>0.09</v>
      </c>
      <c r="E246" s="27"/>
      <c r="F246" s="123"/>
      <c r="G246" s="121"/>
      <c r="H246" s="4"/>
      <c r="I246" s="122"/>
    </row>
    <row r="247" spans="1:9" x14ac:dyDescent="0.2">
      <c r="A247" s="4"/>
      <c r="B247" s="68" t="s">
        <v>215</v>
      </c>
      <c r="C247" s="27">
        <v>24237.86</v>
      </c>
      <c r="D247" s="119">
        <v>0.02</v>
      </c>
      <c r="E247" s="27"/>
      <c r="F247" s="123"/>
      <c r="G247" s="121"/>
      <c r="H247" s="4"/>
      <c r="I247" s="122"/>
    </row>
    <row r="248" spans="1:9" x14ac:dyDescent="0.2">
      <c r="A248" s="4"/>
      <c r="B248" s="68" t="s">
        <v>216</v>
      </c>
      <c r="C248" s="27">
        <v>41194.5</v>
      </c>
      <c r="D248" s="119">
        <v>0.04</v>
      </c>
      <c r="E248" s="27"/>
      <c r="F248" s="123"/>
      <c r="G248" s="121"/>
      <c r="H248" s="4"/>
      <c r="I248" s="122"/>
    </row>
    <row r="249" spans="1:9" x14ac:dyDescent="0.2">
      <c r="A249" s="4"/>
      <c r="B249" s="68" t="s">
        <v>217</v>
      </c>
      <c r="C249" s="27">
        <v>2994466.2</v>
      </c>
      <c r="D249" s="119">
        <v>2.56</v>
      </c>
      <c r="E249" s="27"/>
      <c r="F249" s="123"/>
      <c r="G249" s="121"/>
      <c r="H249" s="4"/>
      <c r="I249" s="122"/>
    </row>
    <row r="250" spans="1:9" x14ac:dyDescent="0.2">
      <c r="A250" s="4"/>
      <c r="B250" s="68" t="s">
        <v>218</v>
      </c>
      <c r="C250" s="27">
        <v>636138</v>
      </c>
      <c r="D250" s="119">
        <v>0.54</v>
      </c>
      <c r="E250" s="27"/>
      <c r="F250" s="123"/>
      <c r="G250" s="121"/>
      <c r="H250" s="4"/>
      <c r="I250" s="122"/>
    </row>
    <row r="251" spans="1:9" x14ac:dyDescent="0.2">
      <c r="A251" s="4"/>
      <c r="B251" s="68" t="s">
        <v>219</v>
      </c>
      <c r="C251" s="27">
        <v>8292.84</v>
      </c>
      <c r="D251" s="119">
        <v>0.01</v>
      </c>
      <c r="E251" s="27"/>
      <c r="F251" s="123"/>
      <c r="G251" s="121"/>
      <c r="H251" s="4"/>
      <c r="I251" s="122"/>
    </row>
    <row r="252" spans="1:9" x14ac:dyDescent="0.2">
      <c r="A252" s="4"/>
      <c r="B252" s="68" t="s">
        <v>220</v>
      </c>
      <c r="C252" s="27">
        <v>8011.38</v>
      </c>
      <c r="D252" s="119">
        <v>0.01</v>
      </c>
      <c r="E252" s="27"/>
      <c r="F252" s="123"/>
      <c r="G252" s="121"/>
      <c r="H252" s="4"/>
      <c r="I252" s="122"/>
    </row>
    <row r="253" spans="1:9" x14ac:dyDescent="0.2">
      <c r="A253" s="4"/>
      <c r="B253" s="68" t="s">
        <v>221</v>
      </c>
      <c r="C253" s="27">
        <v>1035</v>
      </c>
      <c r="D253" s="119">
        <v>0</v>
      </c>
      <c r="E253" s="27"/>
      <c r="F253" s="123"/>
      <c r="G253" s="121"/>
      <c r="H253" s="4"/>
      <c r="I253" s="122"/>
    </row>
    <row r="254" spans="1:9" x14ac:dyDescent="0.2">
      <c r="A254" s="4"/>
      <c r="B254" s="68" t="s">
        <v>222</v>
      </c>
      <c r="C254" s="27">
        <v>140372.12</v>
      </c>
      <c r="D254" s="119">
        <v>0.12</v>
      </c>
      <c r="E254" s="27"/>
      <c r="F254" s="123"/>
      <c r="G254" s="121"/>
      <c r="H254" s="4"/>
      <c r="I254" s="122"/>
    </row>
    <row r="255" spans="1:9" x14ac:dyDescent="0.2">
      <c r="A255" s="4"/>
      <c r="B255" s="68" t="s">
        <v>223</v>
      </c>
      <c r="C255" s="27">
        <v>5297</v>
      </c>
      <c r="D255" s="119">
        <v>0</v>
      </c>
      <c r="E255" s="27"/>
      <c r="F255" s="123"/>
      <c r="G255" s="121"/>
      <c r="H255" s="4"/>
      <c r="I255" s="122"/>
    </row>
    <row r="256" spans="1:9" x14ac:dyDescent="0.2">
      <c r="A256" s="4"/>
      <c r="B256" s="68" t="s">
        <v>224</v>
      </c>
      <c r="C256" s="27">
        <v>2645.96</v>
      </c>
      <c r="D256" s="119">
        <v>0</v>
      </c>
      <c r="E256" s="27"/>
      <c r="F256" s="123"/>
      <c r="G256" s="121"/>
      <c r="H256" s="4"/>
      <c r="I256" s="122"/>
    </row>
    <row r="257" spans="1:9" x14ac:dyDescent="0.2">
      <c r="A257" s="4"/>
      <c r="B257" s="68" t="s">
        <v>225</v>
      </c>
      <c r="C257" s="27">
        <v>259311</v>
      </c>
      <c r="D257" s="119">
        <v>0.22</v>
      </c>
      <c r="E257" s="27"/>
      <c r="F257" s="123"/>
      <c r="G257" s="121"/>
      <c r="H257" s="4"/>
      <c r="I257" s="122"/>
    </row>
    <row r="258" spans="1:9" x14ac:dyDescent="0.2">
      <c r="A258" s="4"/>
      <c r="B258" s="68" t="s">
        <v>226</v>
      </c>
      <c r="C258" s="27">
        <v>70400.800000000003</v>
      </c>
      <c r="D258" s="119">
        <v>0.06</v>
      </c>
      <c r="E258" s="27"/>
      <c r="F258" s="123"/>
      <c r="G258" s="121"/>
      <c r="H258" s="4"/>
      <c r="I258" s="122"/>
    </row>
    <row r="259" spans="1:9" x14ac:dyDescent="0.2">
      <c r="A259" s="4"/>
      <c r="B259" s="68" t="s">
        <v>227</v>
      </c>
      <c r="C259" s="27">
        <v>102064.81</v>
      </c>
      <c r="D259" s="119">
        <v>0.09</v>
      </c>
      <c r="E259" s="27"/>
      <c r="F259" s="123"/>
      <c r="G259" s="121"/>
      <c r="H259" s="4"/>
      <c r="I259" s="122"/>
    </row>
    <row r="260" spans="1:9" x14ac:dyDescent="0.2">
      <c r="A260" s="4"/>
      <c r="B260" s="68" t="s">
        <v>228</v>
      </c>
      <c r="C260" s="27">
        <v>122384.11</v>
      </c>
      <c r="D260" s="119">
        <v>0.1</v>
      </c>
      <c r="E260" s="27"/>
      <c r="F260" s="123"/>
      <c r="G260" s="121"/>
      <c r="H260" s="4"/>
      <c r="I260" s="122"/>
    </row>
    <row r="261" spans="1:9" x14ac:dyDescent="0.2">
      <c r="A261" s="4"/>
      <c r="B261" s="68" t="s">
        <v>229</v>
      </c>
      <c r="C261" s="27">
        <v>210249.60000000001</v>
      </c>
      <c r="D261" s="119">
        <v>0.18</v>
      </c>
      <c r="E261" s="27"/>
      <c r="F261" s="123"/>
      <c r="G261" s="121"/>
      <c r="H261" s="4"/>
      <c r="I261" s="122"/>
    </row>
    <row r="262" spans="1:9" x14ac:dyDescent="0.2">
      <c r="A262" s="4"/>
      <c r="B262" s="68" t="s">
        <v>230</v>
      </c>
      <c r="C262" s="27">
        <v>3480</v>
      </c>
      <c r="D262" s="119">
        <v>0</v>
      </c>
      <c r="E262" s="27"/>
      <c r="F262" s="123"/>
      <c r="G262" s="121"/>
      <c r="H262" s="4"/>
      <c r="I262" s="122"/>
    </row>
    <row r="263" spans="1:9" x14ac:dyDescent="0.2">
      <c r="A263" s="4"/>
      <c r="B263" s="68" t="s">
        <v>231</v>
      </c>
      <c r="C263" s="27">
        <v>23000.27</v>
      </c>
      <c r="D263" s="119">
        <v>0.02</v>
      </c>
      <c r="E263" s="27"/>
      <c r="F263" s="123"/>
      <c r="G263" s="121"/>
      <c r="H263" s="4"/>
      <c r="I263" s="122"/>
    </row>
    <row r="264" spans="1:9" x14ac:dyDescent="0.2">
      <c r="A264" s="4"/>
      <c r="B264" s="68" t="s">
        <v>232</v>
      </c>
      <c r="C264" s="27">
        <v>2215039.84</v>
      </c>
      <c r="D264" s="119">
        <v>1.89</v>
      </c>
      <c r="E264" s="27"/>
      <c r="F264" s="123"/>
      <c r="G264" s="121"/>
      <c r="H264" s="4"/>
      <c r="I264" s="122"/>
    </row>
    <row r="265" spans="1:9" x14ac:dyDescent="0.2">
      <c r="A265" s="4"/>
      <c r="B265" s="68" t="s">
        <v>233</v>
      </c>
      <c r="C265" s="27">
        <v>49955.81</v>
      </c>
      <c r="D265" s="119">
        <v>0.04</v>
      </c>
      <c r="E265" s="27"/>
      <c r="F265" s="123"/>
      <c r="G265" s="121"/>
      <c r="H265" s="4"/>
      <c r="I265" s="122"/>
    </row>
    <row r="266" spans="1:9" x14ac:dyDescent="0.2">
      <c r="A266" s="4"/>
      <c r="B266" s="68" t="s">
        <v>234</v>
      </c>
      <c r="C266" s="27">
        <v>1354600</v>
      </c>
      <c r="D266" s="119">
        <v>1.1599999999999999</v>
      </c>
      <c r="E266" s="27"/>
      <c r="F266" s="123"/>
      <c r="G266" s="121"/>
      <c r="H266" s="4"/>
      <c r="I266" s="122"/>
    </row>
    <row r="267" spans="1:9" x14ac:dyDescent="0.2">
      <c r="A267" s="4"/>
      <c r="B267" s="68" t="s">
        <v>235</v>
      </c>
      <c r="C267" s="27">
        <v>494729.34</v>
      </c>
      <c r="D267" s="119">
        <v>0.42</v>
      </c>
      <c r="E267" s="27"/>
      <c r="F267" s="123"/>
      <c r="G267" s="121"/>
      <c r="H267" s="4"/>
      <c r="I267" s="122"/>
    </row>
    <row r="268" spans="1:9" x14ac:dyDescent="0.2">
      <c r="A268" s="4"/>
      <c r="B268" s="68" t="s">
        <v>236</v>
      </c>
      <c r="C268" s="27">
        <v>1035502.09</v>
      </c>
      <c r="D268" s="119">
        <v>0.89</v>
      </c>
      <c r="E268" s="27"/>
      <c r="F268" s="123"/>
      <c r="G268" s="121"/>
      <c r="H268" s="4"/>
      <c r="I268" s="122"/>
    </row>
    <row r="269" spans="1:9" x14ac:dyDescent="0.2">
      <c r="A269" s="4"/>
      <c r="B269" s="68" t="s">
        <v>237</v>
      </c>
      <c r="C269" s="27">
        <v>4378.32</v>
      </c>
      <c r="D269" s="119">
        <v>0</v>
      </c>
      <c r="E269" s="27"/>
      <c r="F269" s="123"/>
      <c r="G269" s="121"/>
      <c r="H269" s="4"/>
      <c r="I269" s="122"/>
    </row>
    <row r="270" spans="1:9" x14ac:dyDescent="0.2">
      <c r="A270" s="4"/>
      <c r="B270" s="68" t="s">
        <v>238</v>
      </c>
      <c r="C270" s="27">
        <v>11147.25</v>
      </c>
      <c r="D270" s="119">
        <v>0.01</v>
      </c>
      <c r="E270" s="27"/>
      <c r="F270" s="123"/>
      <c r="G270" s="121"/>
      <c r="H270" s="4"/>
      <c r="I270" s="122"/>
    </row>
    <row r="271" spans="1:9" x14ac:dyDescent="0.2">
      <c r="A271" s="4"/>
      <c r="B271" s="68" t="s">
        <v>239</v>
      </c>
      <c r="C271" s="27">
        <v>80491.25</v>
      </c>
      <c r="D271" s="119">
        <v>7.0000000000000007E-2</v>
      </c>
      <c r="E271" s="27"/>
      <c r="F271" s="123"/>
      <c r="G271" s="121"/>
      <c r="H271" s="4"/>
      <c r="I271" s="122"/>
    </row>
    <row r="272" spans="1:9" x14ac:dyDescent="0.2">
      <c r="A272" s="4"/>
      <c r="B272" s="68" t="s">
        <v>240</v>
      </c>
      <c r="C272" s="27">
        <v>254378.45</v>
      </c>
      <c r="D272" s="119">
        <v>0.22</v>
      </c>
      <c r="E272" s="27"/>
      <c r="F272" s="123"/>
      <c r="G272" s="121"/>
      <c r="H272" s="4"/>
      <c r="I272" s="122"/>
    </row>
    <row r="273" spans="1:9" x14ac:dyDescent="0.2">
      <c r="A273" s="4"/>
      <c r="B273" s="68" t="s">
        <v>241</v>
      </c>
      <c r="C273" s="27">
        <v>991.8</v>
      </c>
      <c r="D273" s="119">
        <v>0</v>
      </c>
      <c r="E273" s="27"/>
      <c r="F273" s="123"/>
      <c r="G273" s="121"/>
      <c r="H273" s="4"/>
      <c r="I273" s="122"/>
    </row>
    <row r="274" spans="1:9" x14ac:dyDescent="0.2">
      <c r="A274" s="4"/>
      <c r="B274" s="68" t="s">
        <v>242</v>
      </c>
      <c r="C274" s="27">
        <v>790386.07</v>
      </c>
      <c r="D274" s="119">
        <v>0.68</v>
      </c>
      <c r="E274" s="27"/>
      <c r="F274" s="123"/>
      <c r="G274" s="121"/>
      <c r="H274" s="4"/>
      <c r="I274" s="122"/>
    </row>
    <row r="275" spans="1:9" x14ac:dyDescent="0.2">
      <c r="A275" s="4"/>
      <c r="B275" s="68" t="s">
        <v>243</v>
      </c>
      <c r="C275" s="27">
        <v>2204</v>
      </c>
      <c r="D275" s="119">
        <v>0</v>
      </c>
      <c r="E275" s="27"/>
      <c r="F275" s="123"/>
      <c r="G275" s="121"/>
      <c r="H275" s="4"/>
      <c r="I275" s="122"/>
    </row>
    <row r="276" spans="1:9" x14ac:dyDescent="0.2">
      <c r="A276" s="4"/>
      <c r="B276" s="68" t="s">
        <v>244</v>
      </c>
      <c r="C276" s="27">
        <v>1067390.06</v>
      </c>
      <c r="D276" s="119">
        <v>0.91</v>
      </c>
      <c r="E276" s="27"/>
      <c r="F276" s="123"/>
      <c r="G276" s="121"/>
      <c r="H276" s="4"/>
      <c r="I276" s="122"/>
    </row>
    <row r="277" spans="1:9" x14ac:dyDescent="0.2">
      <c r="A277" s="4"/>
      <c r="B277" s="68" t="s">
        <v>245</v>
      </c>
      <c r="C277" s="27">
        <v>99576.56</v>
      </c>
      <c r="D277" s="119">
        <v>0.09</v>
      </c>
      <c r="E277" s="27"/>
      <c r="F277" s="123"/>
      <c r="G277" s="121"/>
      <c r="H277" s="4"/>
      <c r="I277" s="122"/>
    </row>
    <row r="278" spans="1:9" x14ac:dyDescent="0.2">
      <c r="A278" s="4"/>
      <c r="B278" s="68" t="s">
        <v>246</v>
      </c>
      <c r="C278" s="27">
        <v>199400</v>
      </c>
      <c r="D278" s="119">
        <v>0.17</v>
      </c>
      <c r="E278" s="27"/>
      <c r="F278" s="123"/>
      <c r="G278" s="121"/>
      <c r="H278" s="4"/>
      <c r="I278" s="122"/>
    </row>
    <row r="279" spans="1:9" x14ac:dyDescent="0.2">
      <c r="A279" s="4"/>
      <c r="B279" s="68" t="s">
        <v>247</v>
      </c>
      <c r="C279" s="27">
        <v>97797.01</v>
      </c>
      <c r="D279" s="119">
        <v>0.08</v>
      </c>
      <c r="E279" s="27"/>
      <c r="F279" s="123"/>
      <c r="G279" s="121"/>
      <c r="H279" s="4"/>
      <c r="I279" s="122"/>
    </row>
    <row r="280" spans="1:9" x14ac:dyDescent="0.2">
      <c r="A280" s="4"/>
      <c r="B280" s="68" t="s">
        <v>248</v>
      </c>
      <c r="C280" s="27">
        <v>49950.63</v>
      </c>
      <c r="D280" s="119">
        <v>0.04</v>
      </c>
      <c r="E280" s="27"/>
      <c r="F280" s="123"/>
      <c r="G280" s="121"/>
      <c r="H280" s="4"/>
      <c r="I280" s="122"/>
    </row>
    <row r="281" spans="1:9" x14ac:dyDescent="0.2">
      <c r="A281" s="4"/>
      <c r="B281" s="68" t="s">
        <v>249</v>
      </c>
      <c r="C281" s="27">
        <v>810979.71</v>
      </c>
      <c r="D281" s="119">
        <v>0.69</v>
      </c>
      <c r="E281" s="27"/>
      <c r="F281" s="123"/>
      <c r="G281" s="121"/>
      <c r="H281" s="4"/>
      <c r="I281" s="122"/>
    </row>
    <row r="282" spans="1:9" x14ac:dyDescent="0.2">
      <c r="A282" s="4"/>
      <c r="B282" s="68" t="s">
        <v>250</v>
      </c>
      <c r="C282" s="27">
        <v>50323.64</v>
      </c>
      <c r="D282" s="119">
        <v>0.04</v>
      </c>
      <c r="E282" s="27"/>
      <c r="F282" s="123"/>
      <c r="G282" s="121"/>
      <c r="H282" s="4"/>
      <c r="I282" s="122"/>
    </row>
    <row r="283" spans="1:9" x14ac:dyDescent="0.2">
      <c r="A283" s="4"/>
      <c r="B283" s="68" t="s">
        <v>251</v>
      </c>
      <c r="C283" s="27">
        <v>736.26</v>
      </c>
      <c r="D283" s="119">
        <v>0</v>
      </c>
      <c r="E283" s="27"/>
      <c r="F283" s="123"/>
      <c r="G283" s="121"/>
      <c r="H283" s="4"/>
      <c r="I283" s="122"/>
    </row>
    <row r="284" spans="1:9" x14ac:dyDescent="0.2">
      <c r="A284" s="4"/>
      <c r="B284" s="68" t="s">
        <v>252</v>
      </c>
      <c r="C284" s="27">
        <v>185855.28</v>
      </c>
      <c r="D284" s="119">
        <v>0.16</v>
      </c>
      <c r="E284" s="27"/>
      <c r="F284" s="123"/>
      <c r="G284" s="121"/>
      <c r="H284" s="4"/>
      <c r="I284" s="122"/>
    </row>
    <row r="285" spans="1:9" x14ac:dyDescent="0.2">
      <c r="A285" s="4"/>
      <c r="B285" s="68" t="s">
        <v>253</v>
      </c>
      <c r="C285" s="27">
        <v>2800</v>
      </c>
      <c r="D285" s="119">
        <v>0</v>
      </c>
      <c r="E285" s="27"/>
      <c r="F285" s="123"/>
      <c r="G285" s="121"/>
      <c r="H285" s="4"/>
      <c r="I285" s="122"/>
    </row>
    <row r="286" spans="1:9" x14ac:dyDescent="0.2">
      <c r="A286" s="4"/>
      <c r="B286" s="68" t="s">
        <v>254</v>
      </c>
      <c r="C286" s="27">
        <v>24581.68</v>
      </c>
      <c r="D286" s="119">
        <v>0.02</v>
      </c>
      <c r="E286" s="27"/>
      <c r="F286" s="123"/>
      <c r="G286" s="121"/>
      <c r="H286" s="4"/>
      <c r="I286" s="122"/>
    </row>
    <row r="287" spans="1:9" x14ac:dyDescent="0.2">
      <c r="A287" s="4"/>
      <c r="B287" s="68" t="s">
        <v>255</v>
      </c>
      <c r="C287" s="27">
        <v>30592.080000000002</v>
      </c>
      <c r="D287" s="119">
        <v>0.03</v>
      </c>
      <c r="E287" s="27"/>
      <c r="F287" s="123"/>
      <c r="G287" s="121"/>
      <c r="H287" s="4"/>
      <c r="I287" s="122"/>
    </row>
    <row r="288" spans="1:9" x14ac:dyDescent="0.2">
      <c r="A288" s="4"/>
      <c r="B288" s="68" t="s">
        <v>256</v>
      </c>
      <c r="C288" s="27">
        <v>362557.61</v>
      </c>
      <c r="D288" s="119">
        <v>0.31</v>
      </c>
      <c r="E288" s="27"/>
      <c r="F288" s="123"/>
      <c r="G288" s="121"/>
      <c r="H288" s="4"/>
      <c r="I288" s="122"/>
    </row>
    <row r="289" spans="1:9" x14ac:dyDescent="0.2">
      <c r="A289" s="4"/>
      <c r="B289" s="68" t="s">
        <v>257</v>
      </c>
      <c r="C289" s="27">
        <v>1386.2</v>
      </c>
      <c r="D289" s="119">
        <v>0</v>
      </c>
      <c r="E289" s="27"/>
      <c r="F289" s="123"/>
      <c r="G289" s="121"/>
      <c r="H289" s="4"/>
      <c r="I289" s="122"/>
    </row>
    <row r="290" spans="1:9" x14ac:dyDescent="0.2">
      <c r="A290" s="4"/>
      <c r="B290" s="68" t="s">
        <v>258</v>
      </c>
      <c r="C290" s="27">
        <v>1720314.63</v>
      </c>
      <c r="D290" s="119">
        <v>1.47</v>
      </c>
      <c r="E290" s="27"/>
      <c r="F290" s="123"/>
      <c r="G290" s="121"/>
      <c r="H290" s="4"/>
      <c r="I290" s="122"/>
    </row>
    <row r="291" spans="1:9" x14ac:dyDescent="0.2">
      <c r="A291" s="4"/>
      <c r="B291" s="68" t="s">
        <v>259</v>
      </c>
      <c r="C291" s="27">
        <v>12153420.960000001</v>
      </c>
      <c r="D291" s="119">
        <v>10.39</v>
      </c>
      <c r="E291" s="27"/>
      <c r="F291" s="123"/>
      <c r="G291" s="121"/>
      <c r="H291" s="4"/>
      <c r="I291" s="122"/>
    </row>
    <row r="292" spans="1:9" x14ac:dyDescent="0.2">
      <c r="A292" s="4"/>
      <c r="B292" s="68" t="s">
        <v>260</v>
      </c>
      <c r="C292" s="27">
        <v>24192</v>
      </c>
      <c r="D292" s="119">
        <v>0.02</v>
      </c>
      <c r="E292" s="27"/>
      <c r="F292" s="123"/>
      <c r="G292" s="121"/>
      <c r="H292" s="4"/>
      <c r="I292" s="122"/>
    </row>
    <row r="293" spans="1:9" x14ac:dyDescent="0.2">
      <c r="A293" s="4"/>
      <c r="B293" s="68" t="s">
        <v>261</v>
      </c>
      <c r="C293" s="27">
        <v>1651</v>
      </c>
      <c r="D293" s="119">
        <v>0</v>
      </c>
      <c r="E293" s="27"/>
      <c r="F293" s="123"/>
      <c r="G293" s="121"/>
      <c r="H293" s="4"/>
      <c r="I293" s="122"/>
    </row>
    <row r="294" spans="1:9" x14ac:dyDescent="0.2">
      <c r="A294" s="4"/>
      <c r="B294" s="124" t="s">
        <v>262</v>
      </c>
      <c r="C294" s="43">
        <v>0.53</v>
      </c>
      <c r="D294" s="119">
        <v>0</v>
      </c>
      <c r="E294" s="27"/>
      <c r="F294" s="123"/>
      <c r="G294" s="121"/>
      <c r="H294" s="4"/>
      <c r="I294" s="122"/>
    </row>
    <row r="295" spans="1:9" ht="15.75" customHeight="1" x14ac:dyDescent="0.2">
      <c r="A295" s="4"/>
      <c r="B295" s="4"/>
      <c r="C295" s="75">
        <f>SUM(C227:C294)</f>
        <v>116938332.55999997</v>
      </c>
      <c r="D295" s="125">
        <f>SUM(D227:D294)</f>
        <v>99.980000000000047</v>
      </c>
      <c r="E295" s="21"/>
      <c r="F295" s="4"/>
      <c r="G295" s="4"/>
      <c r="H295" s="4"/>
    </row>
    <row r="296" spans="1:9" x14ac:dyDescent="0.2">
      <c r="A296" s="4"/>
      <c r="B296" s="4"/>
      <c r="C296" s="126"/>
      <c r="D296" s="126"/>
      <c r="E296" s="116"/>
      <c r="F296" s="4"/>
      <c r="G296" s="4"/>
      <c r="H296" s="4"/>
    </row>
    <row r="297" spans="1:9" x14ac:dyDescent="0.2">
      <c r="A297" s="13" t="s">
        <v>263</v>
      </c>
      <c r="B297" s="13"/>
      <c r="C297" s="4"/>
      <c r="D297" s="4"/>
      <c r="E297" s="4"/>
      <c r="F297" s="4"/>
      <c r="G297" s="4"/>
      <c r="H297" s="4"/>
    </row>
    <row r="298" spans="1:9" x14ac:dyDescent="0.2">
      <c r="A298" s="4"/>
      <c r="B298" s="4"/>
      <c r="C298" s="4"/>
      <c r="D298" s="4"/>
      <c r="E298" s="4"/>
      <c r="F298" s="4"/>
      <c r="G298" s="4"/>
      <c r="H298" s="4"/>
    </row>
    <row r="299" spans="1:9" ht="22.5" x14ac:dyDescent="0.2">
      <c r="A299" s="4"/>
      <c r="B299" s="80" t="s">
        <v>0</v>
      </c>
      <c r="C299" s="81" t="s">
        <v>70</v>
      </c>
      <c r="D299" s="31" t="s">
        <v>71</v>
      </c>
      <c r="E299" s="31" t="s">
        <v>264</v>
      </c>
      <c r="F299" s="127" t="s">
        <v>26</v>
      </c>
      <c r="G299" s="81" t="s">
        <v>164</v>
      </c>
      <c r="H299" s="4"/>
    </row>
    <row r="300" spans="1:9" x14ac:dyDescent="0.2">
      <c r="A300" s="4"/>
      <c r="B300" s="32" t="s">
        <v>265</v>
      </c>
      <c r="C300" s="23"/>
      <c r="D300" s="23"/>
      <c r="E300" s="23">
        <v>0</v>
      </c>
      <c r="F300" s="23">
        <v>0</v>
      </c>
      <c r="G300" s="128">
        <v>0</v>
      </c>
      <c r="H300" s="4"/>
    </row>
    <row r="301" spans="1:9" x14ac:dyDescent="0.2">
      <c r="A301" s="4"/>
      <c r="B301" s="71" t="s">
        <v>266</v>
      </c>
      <c r="C301" s="27">
        <v>46870702.560000002</v>
      </c>
      <c r="D301" s="27">
        <v>46870702.560000002</v>
      </c>
      <c r="E301" s="27">
        <v>0</v>
      </c>
      <c r="F301" s="25"/>
      <c r="G301" s="54"/>
      <c r="H301" s="4"/>
    </row>
    <row r="302" spans="1:9" x14ac:dyDescent="0.2">
      <c r="A302" s="4"/>
      <c r="B302" s="71" t="s">
        <v>267</v>
      </c>
      <c r="C302" s="27">
        <v>-245278</v>
      </c>
      <c r="D302" s="27">
        <v>-245278</v>
      </c>
      <c r="E302" s="27">
        <v>0</v>
      </c>
      <c r="F302" s="25"/>
      <c r="G302" s="54"/>
      <c r="H302" s="4"/>
    </row>
    <row r="303" spans="1:9" x14ac:dyDescent="0.2">
      <c r="A303" s="4"/>
      <c r="B303" s="71" t="s">
        <v>268</v>
      </c>
      <c r="C303" s="27">
        <v>10471712.76</v>
      </c>
      <c r="D303" s="27">
        <v>10471712.76</v>
      </c>
      <c r="E303" s="27"/>
      <c r="F303" s="25"/>
      <c r="G303" s="54"/>
      <c r="H303" s="4"/>
    </row>
    <row r="304" spans="1:9" x14ac:dyDescent="0.2">
      <c r="A304" s="4"/>
      <c r="B304" s="71" t="s">
        <v>269</v>
      </c>
      <c r="C304" s="27">
        <v>5870752.6699999999</v>
      </c>
      <c r="D304" s="27">
        <v>5870752.6699999999</v>
      </c>
      <c r="E304" s="27"/>
      <c r="F304" s="25"/>
      <c r="G304" s="54"/>
      <c r="H304" s="4"/>
    </row>
    <row r="305" spans="1:8" x14ac:dyDescent="0.2">
      <c r="A305" s="4"/>
      <c r="B305" s="71" t="s">
        <v>270</v>
      </c>
      <c r="C305" s="27">
        <v>13832998.67</v>
      </c>
      <c r="D305" s="27">
        <v>13832998.67</v>
      </c>
      <c r="E305" s="27"/>
      <c r="F305" s="25"/>
      <c r="G305" s="54"/>
      <c r="H305" s="4"/>
    </row>
    <row r="306" spans="1:8" x14ac:dyDescent="0.2">
      <c r="A306" s="4"/>
      <c r="B306" s="71" t="s">
        <v>271</v>
      </c>
      <c r="C306" s="27">
        <v>2010375</v>
      </c>
      <c r="D306" s="27">
        <v>2010375</v>
      </c>
      <c r="E306" s="27"/>
      <c r="F306" s="25"/>
      <c r="G306" s="54"/>
      <c r="H306" s="4"/>
    </row>
    <row r="307" spans="1:8" x14ac:dyDescent="0.2">
      <c r="A307" s="4"/>
      <c r="B307" s="39"/>
      <c r="C307" s="29"/>
      <c r="D307" s="29"/>
      <c r="E307" s="29"/>
      <c r="F307" s="29"/>
      <c r="G307" s="55"/>
      <c r="H307" s="4"/>
    </row>
    <row r="308" spans="1:8" ht="19.5" customHeight="1" x14ac:dyDescent="0.2">
      <c r="A308" s="4"/>
      <c r="B308" s="4"/>
      <c r="C308" s="75">
        <f>SUM(C301:C307)</f>
        <v>78811263.659999996</v>
      </c>
      <c r="D308" s="75">
        <f>SUM(D301:D307)</f>
        <v>78811263.659999996</v>
      </c>
      <c r="E308" s="129"/>
      <c r="F308" s="130"/>
      <c r="G308" s="131"/>
      <c r="H308" s="4"/>
    </row>
    <row r="309" spans="1:8" x14ac:dyDescent="0.2">
      <c r="A309" s="4"/>
      <c r="B309" s="132"/>
      <c r="C309" s="132"/>
      <c r="D309" s="132"/>
      <c r="E309" s="132"/>
      <c r="F309" s="132"/>
      <c r="G309" s="4"/>
      <c r="H309" s="4"/>
    </row>
    <row r="310" spans="1:8" ht="27" customHeight="1" x14ac:dyDescent="0.2">
      <c r="A310" s="4"/>
      <c r="B310" s="88" t="s">
        <v>1</v>
      </c>
      <c r="C310" s="118" t="s">
        <v>70</v>
      </c>
      <c r="D310" s="21" t="s">
        <v>71</v>
      </c>
      <c r="E310" s="21" t="s">
        <v>264</v>
      </c>
      <c r="F310" s="127" t="s">
        <v>164</v>
      </c>
      <c r="G310" s="4"/>
      <c r="H310" s="4"/>
    </row>
    <row r="311" spans="1:8" x14ac:dyDescent="0.2">
      <c r="A311" s="4"/>
      <c r="B311" s="32" t="s">
        <v>272</v>
      </c>
      <c r="C311" s="33"/>
      <c r="D311" s="33"/>
      <c r="E311" s="133"/>
      <c r="F311" s="23"/>
      <c r="G311" s="4"/>
      <c r="H311" s="4"/>
    </row>
    <row r="312" spans="1:8" x14ac:dyDescent="0.2">
      <c r="A312" s="4"/>
      <c r="B312" s="71" t="s">
        <v>273</v>
      </c>
      <c r="C312" s="27">
        <v>14865381.18</v>
      </c>
      <c r="D312" s="27">
        <v>-28687651.989999998</v>
      </c>
      <c r="E312" s="134">
        <v>-43553033.170000002</v>
      </c>
      <c r="F312" s="25"/>
      <c r="G312" s="4"/>
      <c r="H312" s="4"/>
    </row>
    <row r="313" spans="1:8" x14ac:dyDescent="0.2">
      <c r="A313" s="4"/>
      <c r="B313" s="71" t="s">
        <v>274</v>
      </c>
      <c r="C313" s="27">
        <v>85142.7</v>
      </c>
      <c r="D313" s="27">
        <v>85142.7</v>
      </c>
      <c r="E313" s="134"/>
      <c r="F313" s="25"/>
      <c r="G313" s="4"/>
      <c r="H313" s="4"/>
    </row>
    <row r="314" spans="1:8" x14ac:dyDescent="0.2">
      <c r="A314" s="4"/>
      <c r="B314" s="71" t="s">
        <v>275</v>
      </c>
      <c r="C314" s="27">
        <v>893178.98</v>
      </c>
      <c r="D314" s="27">
        <v>5286722.43</v>
      </c>
      <c r="E314" s="134">
        <v>4393543.45</v>
      </c>
      <c r="F314" s="25"/>
      <c r="G314" s="4"/>
      <c r="H314" s="4"/>
    </row>
    <row r="315" spans="1:8" x14ac:dyDescent="0.2">
      <c r="A315" s="4"/>
      <c r="B315" s="71" t="s">
        <v>276</v>
      </c>
      <c r="C315" s="27">
        <v>1535401.13</v>
      </c>
      <c r="D315" s="27">
        <v>1535401.13</v>
      </c>
      <c r="E315" s="134"/>
      <c r="F315" s="25"/>
      <c r="G315" s="4"/>
      <c r="H315" s="4"/>
    </row>
    <row r="316" spans="1:8" x14ac:dyDescent="0.2">
      <c r="A316" s="4"/>
      <c r="B316" s="71" t="s">
        <v>277</v>
      </c>
      <c r="C316" s="27">
        <v>3504317.29</v>
      </c>
      <c r="D316" s="27">
        <v>3504317.29</v>
      </c>
      <c r="E316" s="134"/>
      <c r="F316" s="25"/>
      <c r="G316" s="4"/>
      <c r="H316" s="4"/>
    </row>
    <row r="317" spans="1:8" x14ac:dyDescent="0.2">
      <c r="A317" s="4"/>
      <c r="B317" s="71" t="s">
        <v>278</v>
      </c>
      <c r="C317" s="27">
        <v>2728132.82</v>
      </c>
      <c r="D317" s="27">
        <v>2728132.82</v>
      </c>
      <c r="E317" s="134"/>
      <c r="F317" s="25"/>
      <c r="G317" s="4"/>
      <c r="H317" s="4"/>
    </row>
    <row r="318" spans="1:8" x14ac:dyDescent="0.2">
      <c r="A318" s="4"/>
      <c r="B318" s="71" t="s">
        <v>279</v>
      </c>
      <c r="C318" s="27">
        <v>2510439.89</v>
      </c>
      <c r="D318" s="27">
        <v>2510439.89</v>
      </c>
      <c r="E318" s="134"/>
      <c r="F318" s="25"/>
      <c r="G318" s="4"/>
      <c r="H318" s="4"/>
    </row>
    <row r="319" spans="1:8" x14ac:dyDescent="0.2">
      <c r="A319" s="4"/>
      <c r="B319" s="71" t="s">
        <v>280</v>
      </c>
      <c r="C319" s="27">
        <v>4817052.46</v>
      </c>
      <c r="D319" s="27">
        <v>4817052.46</v>
      </c>
      <c r="E319" s="134"/>
      <c r="F319" s="25"/>
      <c r="G319" s="4"/>
      <c r="H319" s="4"/>
    </row>
    <row r="320" spans="1:8" x14ac:dyDescent="0.2">
      <c r="A320" s="4"/>
      <c r="B320" s="71" t="s">
        <v>281</v>
      </c>
      <c r="C320" s="27">
        <v>3942460.04</v>
      </c>
      <c r="D320" s="27">
        <v>3942460.04</v>
      </c>
      <c r="E320" s="134"/>
      <c r="F320" s="25"/>
      <c r="G320" s="4"/>
      <c r="H320" s="4"/>
    </row>
    <row r="321" spans="1:8" x14ac:dyDescent="0.2">
      <c r="A321" s="4"/>
      <c r="B321" s="71" t="s">
        <v>282</v>
      </c>
      <c r="C321" s="27">
        <v>-10216691.18</v>
      </c>
      <c r="D321" s="27">
        <v>-10216691.18</v>
      </c>
      <c r="E321" s="134"/>
      <c r="F321" s="25"/>
      <c r="G321" s="4"/>
      <c r="H321" s="4"/>
    </row>
    <row r="322" spans="1:8" x14ac:dyDescent="0.2">
      <c r="A322" s="4"/>
      <c r="B322" s="71" t="s">
        <v>283</v>
      </c>
      <c r="C322" s="27">
        <v>6975608.5700000003</v>
      </c>
      <c r="D322" s="27">
        <v>6976691.4900000002</v>
      </c>
      <c r="E322" s="134">
        <v>1082.92</v>
      </c>
      <c r="F322" s="25"/>
      <c r="G322" s="4"/>
      <c r="H322" s="4"/>
    </row>
    <row r="323" spans="1:8" x14ac:dyDescent="0.2">
      <c r="A323" s="4"/>
      <c r="B323" s="71" t="s">
        <v>284</v>
      </c>
      <c r="C323" s="27">
        <v>-2379790.79</v>
      </c>
      <c r="D323" s="27">
        <v>-2407961.23</v>
      </c>
      <c r="E323" s="134">
        <v>-28170.44</v>
      </c>
      <c r="F323" s="25"/>
      <c r="G323" s="4"/>
      <c r="H323" s="4"/>
    </row>
    <row r="324" spans="1:8" x14ac:dyDescent="0.2">
      <c r="A324" s="4"/>
      <c r="B324" s="71" t="s">
        <v>285</v>
      </c>
      <c r="C324" s="27">
        <v>5039523.3099999996</v>
      </c>
      <c r="D324" s="27">
        <v>5039523.3099999996</v>
      </c>
      <c r="E324" s="134"/>
      <c r="F324" s="25"/>
      <c r="G324" s="4"/>
      <c r="H324" s="4"/>
    </row>
    <row r="325" spans="1:8" x14ac:dyDescent="0.2">
      <c r="A325" s="4"/>
      <c r="B325" s="71" t="s">
        <v>286</v>
      </c>
      <c r="C325" s="27">
        <v>35632918.259999998</v>
      </c>
      <c r="D325" s="27">
        <v>35632918.259999998</v>
      </c>
      <c r="E325" s="134"/>
      <c r="F325" s="25"/>
      <c r="G325" s="4"/>
      <c r="H325" s="4"/>
    </row>
    <row r="326" spans="1:8" x14ac:dyDescent="0.2">
      <c r="A326" s="4"/>
      <c r="B326" s="71" t="s">
        <v>287</v>
      </c>
      <c r="C326" s="27"/>
      <c r="D326" s="27">
        <v>40100835.200000003</v>
      </c>
      <c r="E326" s="134">
        <v>40100835.200000003</v>
      </c>
      <c r="F326" s="25"/>
      <c r="G326" s="4"/>
      <c r="H326" s="4"/>
    </row>
    <row r="327" spans="1:8" x14ac:dyDescent="0.2">
      <c r="A327" s="4"/>
      <c r="B327" s="71" t="s">
        <v>288</v>
      </c>
      <c r="C327" s="27">
        <v>-2043983.28</v>
      </c>
      <c r="D327" s="27">
        <v>-2043983.28</v>
      </c>
      <c r="E327" s="134"/>
      <c r="F327" s="25"/>
      <c r="G327" s="4"/>
      <c r="H327" s="4"/>
    </row>
    <row r="328" spans="1:8" x14ac:dyDescent="0.2">
      <c r="A328" s="4"/>
      <c r="B328" s="71" t="s">
        <v>289</v>
      </c>
      <c r="C328" s="27">
        <v>-1247144.69</v>
      </c>
      <c r="D328" s="27">
        <v>-1247144.69</v>
      </c>
      <c r="E328" s="134"/>
      <c r="F328" s="25"/>
      <c r="G328" s="4"/>
      <c r="H328" s="4"/>
    </row>
    <row r="329" spans="1:8" x14ac:dyDescent="0.2">
      <c r="A329" s="4"/>
      <c r="B329" s="71" t="s">
        <v>290</v>
      </c>
      <c r="C329" s="27">
        <v>-14918995.279999999</v>
      </c>
      <c r="D329" s="27">
        <v>-40154449.299999997</v>
      </c>
      <c r="E329" s="134">
        <v>-25235454.02</v>
      </c>
      <c r="F329" s="25"/>
      <c r="G329" s="4"/>
      <c r="H329" s="4"/>
    </row>
    <row r="330" spans="1:8" x14ac:dyDescent="0.2">
      <c r="A330" s="4"/>
      <c r="B330" s="71" t="s">
        <v>291</v>
      </c>
      <c r="C330" s="27">
        <v>-1216952.72</v>
      </c>
      <c r="D330" s="27">
        <v>-1216952.72</v>
      </c>
      <c r="E330" s="134"/>
      <c r="F330" s="25"/>
      <c r="G330" s="4"/>
      <c r="H330" s="4"/>
    </row>
    <row r="331" spans="1:8" x14ac:dyDescent="0.2">
      <c r="A331" s="4"/>
      <c r="B331" s="71" t="s">
        <v>292</v>
      </c>
      <c r="C331" s="27">
        <v>-2020059.61</v>
      </c>
      <c r="D331" s="27">
        <v>-2020059.61</v>
      </c>
      <c r="E331" s="134"/>
      <c r="F331" s="25"/>
      <c r="G331" s="4"/>
      <c r="H331" s="4"/>
    </row>
    <row r="332" spans="1:8" x14ac:dyDescent="0.2">
      <c r="A332" s="4"/>
      <c r="B332" s="71" t="s">
        <v>293</v>
      </c>
      <c r="C332" s="27">
        <v>-3282239.86</v>
      </c>
      <c r="D332" s="27">
        <v>-3282239.86</v>
      </c>
      <c r="E332" s="134"/>
      <c r="F332" s="25"/>
      <c r="G332" s="4"/>
      <c r="H332" s="4"/>
    </row>
    <row r="333" spans="1:8" x14ac:dyDescent="0.2">
      <c r="A333" s="4"/>
      <c r="B333" s="71" t="s">
        <v>294</v>
      </c>
      <c r="C333" s="27">
        <v>-45869905.450000003</v>
      </c>
      <c r="D333" s="27">
        <v>-32936131.02</v>
      </c>
      <c r="E333" s="134">
        <v>12933774.43</v>
      </c>
      <c r="F333" s="25"/>
      <c r="G333" s="4"/>
      <c r="H333" s="4"/>
    </row>
    <row r="334" spans="1:8" x14ac:dyDescent="0.2">
      <c r="A334" s="4"/>
      <c r="B334" s="71" t="s">
        <v>295</v>
      </c>
      <c r="C334" s="27"/>
      <c r="D334" s="27">
        <v>-110398.36</v>
      </c>
      <c r="E334" s="134">
        <v>-110398.36</v>
      </c>
      <c r="F334" s="25"/>
      <c r="G334" s="4"/>
      <c r="H334" s="4"/>
    </row>
    <row r="335" spans="1:8" x14ac:dyDescent="0.2">
      <c r="A335" s="4"/>
      <c r="B335" s="71" t="s">
        <v>296</v>
      </c>
      <c r="C335" s="27"/>
      <c r="D335" s="27">
        <v>-17514442.129999999</v>
      </c>
      <c r="E335" s="134">
        <v>-17514442.129999999</v>
      </c>
      <c r="F335" s="25"/>
      <c r="G335" s="4"/>
      <c r="H335" s="4"/>
    </row>
    <row r="336" spans="1:8" x14ac:dyDescent="0.2">
      <c r="A336" s="4"/>
      <c r="B336" s="71" t="s">
        <v>297</v>
      </c>
      <c r="C336" s="27">
        <v>4648656.3099999996</v>
      </c>
      <c r="D336" s="27">
        <v>13996487.199999999</v>
      </c>
      <c r="E336" s="134">
        <v>9347830.8900000006</v>
      </c>
      <c r="F336" s="25"/>
      <c r="G336" s="4"/>
      <c r="H336" s="4"/>
    </row>
    <row r="337" spans="1:8" x14ac:dyDescent="0.2">
      <c r="A337" s="4"/>
      <c r="B337" s="28"/>
      <c r="C337" s="40"/>
      <c r="D337" s="40"/>
      <c r="E337" s="29"/>
      <c r="F337" s="29">
        <f t="shared" ref="F337" si="0">+C337-D337</f>
        <v>0</v>
      </c>
      <c r="G337" s="4"/>
      <c r="H337" s="4"/>
    </row>
    <row r="338" spans="1:8" ht="20.25" customHeight="1" x14ac:dyDescent="0.2">
      <c r="A338" s="4"/>
      <c r="B338" s="4"/>
      <c r="C338" s="75">
        <f>SUM(C311:C337)</f>
        <v>3982450.0799999954</v>
      </c>
      <c r="D338" s="75">
        <f>SUM(D311:D337)</f>
        <v>-15681981.149999987</v>
      </c>
      <c r="E338" s="75">
        <f>SUM(E311:E337)</f>
        <v>-19664431.229999989</v>
      </c>
      <c r="F338" s="135"/>
      <c r="G338" s="4"/>
      <c r="H338" s="4"/>
    </row>
    <row r="339" spans="1:8" x14ac:dyDescent="0.2">
      <c r="A339" s="4"/>
      <c r="B339" s="4"/>
      <c r="C339" s="4"/>
      <c r="D339" s="4"/>
      <c r="E339" s="4"/>
      <c r="F339" s="4"/>
      <c r="G339" s="4"/>
      <c r="H339" s="4"/>
    </row>
    <row r="340" spans="1:8" x14ac:dyDescent="0.2">
      <c r="A340" s="13" t="s">
        <v>298</v>
      </c>
      <c r="B340" s="13"/>
      <c r="C340" s="4"/>
      <c r="D340" s="4"/>
      <c r="E340" s="4"/>
      <c r="F340" s="4"/>
      <c r="G340" s="4"/>
      <c r="H340" s="4"/>
    </row>
    <row r="341" spans="1:8" x14ac:dyDescent="0.2">
      <c r="A341" s="4"/>
      <c r="B341" s="4"/>
      <c r="C341" s="4"/>
      <c r="D341" s="4"/>
      <c r="E341" s="4"/>
      <c r="F341" s="4"/>
      <c r="G341" s="4"/>
      <c r="H341" s="4"/>
    </row>
    <row r="342" spans="1:8" x14ac:dyDescent="0.2">
      <c r="A342" s="4"/>
      <c r="B342" s="88" t="s">
        <v>299</v>
      </c>
      <c r="C342" s="118" t="s">
        <v>70</v>
      </c>
      <c r="D342" s="21" t="s">
        <v>71</v>
      </c>
      <c r="E342" s="21" t="s">
        <v>72</v>
      </c>
      <c r="F342" s="4"/>
      <c r="G342" s="4"/>
      <c r="H342" s="4"/>
    </row>
    <row r="343" spans="1:8" x14ac:dyDescent="0.2">
      <c r="A343" s="4"/>
      <c r="B343" s="22" t="s">
        <v>300</v>
      </c>
      <c r="C343" s="33"/>
      <c r="D343" s="33"/>
      <c r="E343" s="33"/>
      <c r="F343" s="136"/>
      <c r="G343" s="4"/>
      <c r="H343" s="4"/>
    </row>
    <row r="344" spans="1:8" x14ac:dyDescent="0.2">
      <c r="A344" s="4"/>
      <c r="B344" s="71" t="s">
        <v>301</v>
      </c>
      <c r="C344" s="27">
        <v>2553165.6</v>
      </c>
      <c r="D344" s="27">
        <v>2320839.84</v>
      </c>
      <c r="E344" s="27">
        <v>-232325.76000000001</v>
      </c>
      <c r="F344" s="4"/>
      <c r="G344" s="4"/>
      <c r="H344" s="4"/>
    </row>
    <row r="345" spans="1:8" x14ac:dyDescent="0.2">
      <c r="A345" s="4"/>
      <c r="B345" s="71" t="s">
        <v>302</v>
      </c>
      <c r="C345" s="27">
        <v>1406696.29</v>
      </c>
      <c r="D345" s="27">
        <v>1094558.1000000001</v>
      </c>
      <c r="E345" s="27">
        <v>-312138.19</v>
      </c>
      <c r="F345" s="4"/>
      <c r="G345" s="4"/>
      <c r="H345" s="4"/>
    </row>
    <row r="346" spans="1:8" x14ac:dyDescent="0.2">
      <c r="A346" s="4"/>
      <c r="B346" s="71" t="s">
        <v>303</v>
      </c>
      <c r="C346" s="27">
        <v>-15280142.35</v>
      </c>
      <c r="D346" s="27">
        <v>-21578047.77</v>
      </c>
      <c r="E346" s="27">
        <v>-6297905.4199999999</v>
      </c>
      <c r="F346" s="4"/>
      <c r="G346" s="4"/>
      <c r="H346" s="4"/>
    </row>
    <row r="347" spans="1:8" x14ac:dyDescent="0.2">
      <c r="A347" s="4"/>
      <c r="B347" s="71" t="s">
        <v>304</v>
      </c>
      <c r="C347" s="27">
        <v>1109832.03</v>
      </c>
      <c r="D347" s="27">
        <v>29268.42</v>
      </c>
      <c r="E347" s="27">
        <v>-1080563.6100000001</v>
      </c>
      <c r="F347" s="4"/>
      <c r="G347" s="4"/>
      <c r="H347" s="4"/>
    </row>
    <row r="348" spans="1:8" x14ac:dyDescent="0.2">
      <c r="A348" s="4"/>
      <c r="B348" s="71" t="s">
        <v>305</v>
      </c>
      <c r="C348" s="27">
        <v>16398312.119999999</v>
      </c>
      <c r="D348" s="27">
        <v>16397229.65</v>
      </c>
      <c r="E348" s="27">
        <v>-1082.47</v>
      </c>
      <c r="F348" s="4"/>
      <c r="G348" s="4"/>
      <c r="H348" s="4"/>
    </row>
    <row r="349" spans="1:8" x14ac:dyDescent="0.2">
      <c r="A349" s="4"/>
      <c r="B349" s="71" t="s">
        <v>306</v>
      </c>
      <c r="C349" s="27">
        <v>4076561.31</v>
      </c>
      <c r="D349" s="27">
        <v>4076561.31</v>
      </c>
      <c r="E349" s="27"/>
      <c r="F349" s="4"/>
      <c r="G349" s="4"/>
      <c r="H349" s="4"/>
    </row>
    <row r="350" spans="1:8" x14ac:dyDescent="0.2">
      <c r="A350" s="4"/>
      <c r="B350" s="71" t="s">
        <v>307</v>
      </c>
      <c r="C350" s="27">
        <v>6385566</v>
      </c>
      <c r="D350" s="27"/>
      <c r="E350" s="27">
        <v>-6385566</v>
      </c>
      <c r="F350" s="4"/>
      <c r="G350" s="4"/>
      <c r="H350" s="4"/>
    </row>
    <row r="351" spans="1:8" x14ac:dyDescent="0.2">
      <c r="A351" s="4"/>
      <c r="B351" s="71" t="s">
        <v>308</v>
      </c>
      <c r="C351" s="27">
        <v>787203.53</v>
      </c>
      <c r="D351" s="27">
        <v>45217</v>
      </c>
      <c r="E351" s="27">
        <v>-741986.53</v>
      </c>
      <c r="F351" s="4"/>
      <c r="G351" s="4"/>
      <c r="H351" s="4"/>
    </row>
    <row r="352" spans="1:8" x14ac:dyDescent="0.2">
      <c r="A352" s="4"/>
      <c r="B352" s="71" t="s">
        <v>309</v>
      </c>
      <c r="C352" s="27">
        <v>8063306.79</v>
      </c>
      <c r="D352" s="27">
        <v>7669581.79</v>
      </c>
      <c r="E352" s="27">
        <v>-393725</v>
      </c>
      <c r="F352" s="4"/>
      <c r="G352" s="4"/>
      <c r="H352" s="4"/>
    </row>
    <row r="353" spans="1:8" x14ac:dyDescent="0.2">
      <c r="A353" s="4"/>
      <c r="B353" s="71" t="s">
        <v>310</v>
      </c>
      <c r="C353" s="27">
        <v>2840365.19</v>
      </c>
      <c r="D353" s="27">
        <v>4586209.1500000004</v>
      </c>
      <c r="E353" s="27">
        <v>1745843.96</v>
      </c>
      <c r="F353" s="4"/>
      <c r="G353" s="4"/>
      <c r="H353" s="4"/>
    </row>
    <row r="354" spans="1:8" x14ac:dyDescent="0.2">
      <c r="A354" s="4"/>
      <c r="B354" s="71" t="s">
        <v>311</v>
      </c>
      <c r="C354" s="27">
        <v>737630.26</v>
      </c>
      <c r="D354" s="27">
        <v>1397365.57</v>
      </c>
      <c r="E354" s="27">
        <v>659735.31000000006</v>
      </c>
      <c r="F354" s="4"/>
      <c r="G354" s="4"/>
      <c r="H354" s="4"/>
    </row>
    <row r="355" spans="1:8" x14ac:dyDescent="0.2">
      <c r="A355" s="4"/>
      <c r="B355" s="71" t="s">
        <v>312</v>
      </c>
      <c r="C355" s="27">
        <v>9441529.7799999993</v>
      </c>
      <c r="D355" s="27"/>
      <c r="E355" s="27">
        <v>-9441529.7799999993</v>
      </c>
      <c r="F355" s="4"/>
      <c r="G355" s="4"/>
      <c r="H355" s="4"/>
    </row>
    <row r="356" spans="1:8" x14ac:dyDescent="0.2">
      <c r="A356" s="4"/>
      <c r="B356" s="71" t="s">
        <v>313</v>
      </c>
      <c r="C356" s="27">
        <v>261205.73</v>
      </c>
      <c r="D356" s="27">
        <v>98426.59</v>
      </c>
      <c r="E356" s="27">
        <v>-162779.14000000001</v>
      </c>
      <c r="F356" s="4"/>
      <c r="G356" s="4"/>
      <c r="H356" s="4"/>
    </row>
    <row r="357" spans="1:8" x14ac:dyDescent="0.2">
      <c r="A357" s="4"/>
      <c r="B357" s="71" t="s">
        <v>314</v>
      </c>
      <c r="C357" s="27">
        <v>581437.75</v>
      </c>
      <c r="D357" s="27">
        <v>551149.76</v>
      </c>
      <c r="E357" s="27">
        <v>-30287.99</v>
      </c>
      <c r="F357" s="4"/>
      <c r="G357" s="4"/>
      <c r="H357" s="4"/>
    </row>
    <row r="358" spans="1:8" x14ac:dyDescent="0.2">
      <c r="A358" s="4"/>
      <c r="B358" s="71" t="s">
        <v>315</v>
      </c>
      <c r="C358" s="27">
        <v>31.47</v>
      </c>
      <c r="D358" s="27"/>
      <c r="E358" s="27">
        <v>-31.47</v>
      </c>
      <c r="F358" s="4"/>
      <c r="G358" s="4"/>
      <c r="H358" s="4"/>
    </row>
    <row r="359" spans="1:8" x14ac:dyDescent="0.2">
      <c r="A359" s="4"/>
      <c r="B359" s="71" t="s">
        <v>316</v>
      </c>
      <c r="C359" s="27">
        <v>33160.44</v>
      </c>
      <c r="D359" s="27">
        <v>53392.39</v>
      </c>
      <c r="E359" s="27">
        <v>20231.95</v>
      </c>
      <c r="F359" s="4"/>
      <c r="G359" s="4"/>
      <c r="H359" s="4"/>
    </row>
    <row r="360" spans="1:8" x14ac:dyDescent="0.2">
      <c r="A360" s="4"/>
      <c r="B360" s="71" t="s">
        <v>317</v>
      </c>
      <c r="C360" s="27">
        <v>14710.74</v>
      </c>
      <c r="D360" s="27">
        <v>14715.78</v>
      </c>
      <c r="E360" s="27">
        <v>5.04</v>
      </c>
      <c r="F360" s="4"/>
      <c r="G360" s="4"/>
      <c r="H360" s="4"/>
    </row>
    <row r="361" spans="1:8" x14ac:dyDescent="0.2">
      <c r="A361" s="4"/>
      <c r="B361" s="71" t="s">
        <v>318</v>
      </c>
      <c r="C361" s="27">
        <v>14103.4</v>
      </c>
      <c r="D361" s="27">
        <v>14106.54</v>
      </c>
      <c r="E361" s="27">
        <v>3.14</v>
      </c>
      <c r="F361" s="4"/>
      <c r="G361" s="4"/>
      <c r="H361" s="4"/>
    </row>
    <row r="362" spans="1:8" x14ac:dyDescent="0.2">
      <c r="A362" s="4"/>
      <c r="B362" s="71" t="s">
        <v>319</v>
      </c>
      <c r="C362" s="27">
        <v>111280.62</v>
      </c>
      <c r="D362" s="27"/>
      <c r="E362" s="27">
        <v>-111280.62</v>
      </c>
      <c r="F362" s="4"/>
      <c r="G362" s="4"/>
      <c r="H362" s="4"/>
    </row>
    <row r="363" spans="1:8" x14ac:dyDescent="0.2">
      <c r="A363" s="4"/>
      <c r="B363" s="71" t="s">
        <v>320</v>
      </c>
      <c r="C363" s="27">
        <v>757354.68</v>
      </c>
      <c r="D363" s="27">
        <v>203210.28</v>
      </c>
      <c r="E363" s="27">
        <v>-554144.4</v>
      </c>
      <c r="F363" s="4"/>
      <c r="G363" s="4"/>
      <c r="H363" s="4"/>
    </row>
    <row r="364" spans="1:8" x14ac:dyDescent="0.2">
      <c r="A364" s="4"/>
      <c r="B364" s="71" t="s">
        <v>321</v>
      </c>
      <c r="C364" s="27">
        <v>1748781.76</v>
      </c>
      <c r="D364" s="27">
        <v>715635.93</v>
      </c>
      <c r="E364" s="27">
        <v>-1033145.83</v>
      </c>
      <c r="F364" s="4"/>
      <c r="G364" s="4"/>
      <c r="H364" s="4"/>
    </row>
    <row r="365" spans="1:8" x14ac:dyDescent="0.2">
      <c r="A365" s="4"/>
      <c r="B365" s="71" t="s">
        <v>322</v>
      </c>
      <c r="C365" s="27">
        <v>12734812.949999999</v>
      </c>
      <c r="D365" s="27">
        <v>3577853.54</v>
      </c>
      <c r="E365" s="27">
        <v>-9156959.4100000001</v>
      </c>
      <c r="F365" s="4"/>
      <c r="G365" s="4"/>
      <c r="H365" s="4"/>
    </row>
    <row r="366" spans="1:8" x14ac:dyDescent="0.2">
      <c r="A366" s="4"/>
      <c r="B366" s="71" t="s">
        <v>323</v>
      </c>
      <c r="C366" s="27">
        <v>10.220000000000001</v>
      </c>
      <c r="D366" s="27"/>
      <c r="E366" s="27">
        <v>-10.220000000000001</v>
      </c>
      <c r="F366" s="4"/>
      <c r="G366" s="4"/>
      <c r="H366" s="4"/>
    </row>
    <row r="367" spans="1:8" x14ac:dyDescent="0.2">
      <c r="A367" s="4"/>
      <c r="B367" s="71" t="s">
        <v>324</v>
      </c>
      <c r="C367" s="27">
        <v>0</v>
      </c>
      <c r="D367" s="27">
        <v>8057402.7800000003</v>
      </c>
      <c r="E367" s="27">
        <v>8057402.7800000003</v>
      </c>
      <c r="F367" s="4"/>
      <c r="G367" s="4"/>
      <c r="H367" s="4"/>
    </row>
    <row r="368" spans="1:8" x14ac:dyDescent="0.2">
      <c r="A368" s="4"/>
      <c r="B368" s="71" t="s">
        <v>325</v>
      </c>
      <c r="C368" s="27">
        <v>0</v>
      </c>
      <c r="D368" s="27">
        <v>6443802.9100000001</v>
      </c>
      <c r="E368" s="27">
        <v>6443802.9100000001</v>
      </c>
      <c r="F368" s="4"/>
      <c r="G368" s="4"/>
      <c r="H368" s="4"/>
    </row>
    <row r="369" spans="1:8" x14ac:dyDescent="0.2">
      <c r="A369" s="4"/>
      <c r="B369" s="71" t="s">
        <v>326</v>
      </c>
      <c r="C369" s="27">
        <v>0</v>
      </c>
      <c r="D369" s="27">
        <v>10930162.060000001</v>
      </c>
      <c r="E369" s="27">
        <v>10930162.060000001</v>
      </c>
      <c r="F369" s="4"/>
      <c r="G369" s="4"/>
      <c r="H369" s="4"/>
    </row>
    <row r="370" spans="1:8" x14ac:dyDescent="0.2">
      <c r="A370" s="4"/>
      <c r="B370" s="71" t="s">
        <v>327</v>
      </c>
      <c r="C370" s="27">
        <v>20096782.239999998</v>
      </c>
      <c r="D370" s="27">
        <v>3174632.82</v>
      </c>
      <c r="E370" s="27">
        <v>-16922149.420000002</v>
      </c>
      <c r="F370" s="4"/>
      <c r="G370" s="4"/>
      <c r="H370" s="4"/>
    </row>
    <row r="371" spans="1:8" x14ac:dyDescent="0.2">
      <c r="A371" s="4"/>
      <c r="B371" s="28"/>
      <c r="C371" s="29"/>
      <c r="D371" s="29"/>
      <c r="E371" s="29"/>
      <c r="F371" s="4"/>
      <c r="G371" s="4"/>
      <c r="H371" s="4"/>
    </row>
    <row r="372" spans="1:8" x14ac:dyDescent="0.2">
      <c r="A372" s="4"/>
      <c r="B372" s="4"/>
      <c r="C372" s="75">
        <f>SUM(C344:C371)</f>
        <v>74873698.549999982</v>
      </c>
      <c r="D372" s="75">
        <f>SUM(D344:D371)</f>
        <v>49873274.440000005</v>
      </c>
      <c r="E372" s="75">
        <f>SUM(E344:E371)</f>
        <v>-25000424.109999992</v>
      </c>
      <c r="F372" s="4"/>
      <c r="G372" s="4"/>
      <c r="H372" s="4"/>
    </row>
    <row r="373" spans="1:8" x14ac:dyDescent="0.2">
      <c r="A373" s="4"/>
      <c r="B373" s="4"/>
      <c r="C373" s="116"/>
      <c r="D373" s="116"/>
      <c r="E373" s="116"/>
      <c r="F373" s="4"/>
      <c r="G373" s="4"/>
      <c r="H373" s="4"/>
    </row>
    <row r="374" spans="1:8" x14ac:dyDescent="0.2">
      <c r="A374" s="4"/>
      <c r="B374" s="4"/>
      <c r="C374" s="4"/>
      <c r="D374" s="4"/>
      <c r="E374" s="4"/>
      <c r="F374" s="4"/>
      <c r="G374" s="4"/>
      <c r="H374" s="4"/>
    </row>
    <row r="375" spans="1:8" x14ac:dyDescent="0.2">
      <c r="A375" s="4"/>
      <c r="B375" s="80" t="s">
        <v>2</v>
      </c>
      <c r="C375" s="118" t="s">
        <v>72</v>
      </c>
      <c r="D375" s="21" t="s">
        <v>328</v>
      </c>
      <c r="E375" s="4"/>
      <c r="F375" s="4"/>
      <c r="G375" s="4"/>
      <c r="H375" s="4"/>
    </row>
    <row r="376" spans="1:8" x14ac:dyDescent="0.2">
      <c r="A376" s="4"/>
      <c r="B376" s="22" t="s">
        <v>329</v>
      </c>
      <c r="C376" s="128"/>
      <c r="D376" s="23"/>
      <c r="E376" s="136"/>
      <c r="F376" s="4"/>
      <c r="G376" s="4"/>
      <c r="H376" s="4"/>
    </row>
    <row r="377" spans="1:8" x14ac:dyDescent="0.2">
      <c r="A377" s="4"/>
      <c r="B377" s="26" t="s">
        <v>59</v>
      </c>
      <c r="C377" s="54"/>
      <c r="D377" s="25"/>
      <c r="E377" s="136"/>
      <c r="F377" s="4"/>
      <c r="G377" s="4"/>
      <c r="H377" s="4"/>
    </row>
    <row r="378" spans="1:8" x14ac:dyDescent="0.2">
      <c r="A378" s="4"/>
      <c r="B378" s="24" t="s">
        <v>330</v>
      </c>
      <c r="C378" s="54"/>
      <c r="D378" s="25"/>
      <c r="E378" s="136"/>
      <c r="F378" s="4"/>
      <c r="G378" s="4"/>
      <c r="H378" s="4"/>
    </row>
    <row r="379" spans="1:8" x14ac:dyDescent="0.2">
      <c r="A379" s="4"/>
      <c r="B379" s="26" t="s">
        <v>59</v>
      </c>
      <c r="C379" s="54"/>
      <c r="D379" s="25"/>
      <c r="E379" s="136"/>
      <c r="F379" s="4"/>
      <c r="G379" s="4"/>
      <c r="H379" s="4"/>
    </row>
    <row r="380" spans="1:8" x14ac:dyDescent="0.2">
      <c r="A380" s="4"/>
      <c r="B380" s="24" t="s">
        <v>75</v>
      </c>
      <c r="C380" s="54"/>
      <c r="D380" s="25"/>
      <c r="E380" s="136"/>
      <c r="F380" s="4"/>
      <c r="G380" s="4"/>
      <c r="H380" s="4"/>
    </row>
    <row r="381" spans="1:8" x14ac:dyDescent="0.2">
      <c r="A381" s="4"/>
      <c r="B381" s="26" t="s">
        <v>76</v>
      </c>
      <c r="C381" s="137">
        <v>171027.39</v>
      </c>
      <c r="D381" s="25"/>
      <c r="E381" s="136"/>
      <c r="F381" s="4"/>
      <c r="G381" s="4"/>
      <c r="H381" s="4"/>
    </row>
    <row r="382" spans="1:8" x14ac:dyDescent="0.2">
      <c r="A382" s="4"/>
      <c r="B382" s="26" t="s">
        <v>77</v>
      </c>
      <c r="C382" s="54">
        <v>-227384.44</v>
      </c>
      <c r="D382" s="25"/>
      <c r="E382" s="136"/>
      <c r="F382" s="4"/>
      <c r="G382" s="4"/>
      <c r="H382" s="4"/>
    </row>
    <row r="383" spans="1:8" x14ac:dyDescent="0.2">
      <c r="A383" s="4"/>
      <c r="B383" s="26" t="s">
        <v>79</v>
      </c>
      <c r="C383" s="137">
        <v>2217035.12</v>
      </c>
      <c r="D383" s="25"/>
      <c r="E383" s="136"/>
      <c r="F383" s="4"/>
      <c r="G383" s="4"/>
      <c r="H383" s="4"/>
    </row>
    <row r="384" spans="1:8" x14ac:dyDescent="0.2">
      <c r="A384" s="4"/>
      <c r="B384" s="26" t="s">
        <v>331</v>
      </c>
      <c r="C384" s="137">
        <v>152830</v>
      </c>
      <c r="D384" s="25"/>
      <c r="E384" s="136"/>
      <c r="F384" s="4"/>
      <c r="G384" s="4"/>
      <c r="H384" s="4"/>
    </row>
    <row r="385" spans="1:8" x14ac:dyDescent="0.2">
      <c r="A385" s="4"/>
      <c r="B385" s="26" t="s">
        <v>82</v>
      </c>
      <c r="C385" s="54">
        <v>-64407.9</v>
      </c>
      <c r="D385" s="25"/>
      <c r="E385" s="136"/>
      <c r="F385" s="4"/>
      <c r="G385" s="4"/>
      <c r="H385" s="4"/>
    </row>
    <row r="386" spans="1:8" x14ac:dyDescent="0.2">
      <c r="A386" s="4"/>
      <c r="B386" s="26" t="s">
        <v>92</v>
      </c>
      <c r="C386" s="54">
        <v>20942.13</v>
      </c>
      <c r="D386" s="25"/>
      <c r="E386" s="136"/>
      <c r="F386" s="4"/>
      <c r="G386" s="4"/>
      <c r="H386" s="4"/>
    </row>
    <row r="387" spans="1:8" x14ac:dyDescent="0.2">
      <c r="A387" s="4"/>
      <c r="B387" s="24" t="s">
        <v>112</v>
      </c>
      <c r="C387" s="54"/>
      <c r="D387" s="25"/>
      <c r="E387" s="136"/>
      <c r="F387" s="4"/>
      <c r="G387" s="4"/>
      <c r="H387" s="4"/>
    </row>
    <row r="388" spans="1:8" x14ac:dyDescent="0.2">
      <c r="A388" s="4"/>
      <c r="B388" s="26" t="s">
        <v>59</v>
      </c>
      <c r="C388" s="54"/>
      <c r="D388" s="25"/>
      <c r="E388" s="136"/>
      <c r="F388" s="4"/>
      <c r="G388" s="4"/>
      <c r="H388" s="4"/>
    </row>
    <row r="389" spans="1:8" x14ac:dyDescent="0.2">
      <c r="A389" s="4"/>
      <c r="B389" s="138"/>
      <c r="C389" s="55"/>
      <c r="D389" s="29"/>
      <c r="E389" s="136"/>
      <c r="F389" s="4"/>
      <c r="G389" s="4"/>
      <c r="H389" s="4"/>
    </row>
    <row r="390" spans="1:8" ht="18" customHeight="1" x14ac:dyDescent="0.2">
      <c r="A390" s="4"/>
      <c r="B390" s="4"/>
      <c r="C390" s="75">
        <f>SUM(C376:C389)</f>
        <v>2270042.3000000003</v>
      </c>
      <c r="D390" s="21"/>
      <c r="E390" s="4"/>
      <c r="F390" s="4"/>
      <c r="G390" s="4"/>
      <c r="H390" s="4"/>
    </row>
    <row r="391" spans="1:8" x14ac:dyDescent="0.2">
      <c r="A391" s="4"/>
      <c r="B391" s="4"/>
      <c r="C391" s="4"/>
      <c r="D391" s="4"/>
      <c r="E391" s="4"/>
      <c r="F391" s="4"/>
      <c r="G391" s="4"/>
      <c r="H391" s="4"/>
    </row>
    <row r="392" spans="1:8" x14ac:dyDescent="0.2">
      <c r="A392" s="13" t="s">
        <v>332</v>
      </c>
      <c r="B392" s="13"/>
      <c r="C392" s="13"/>
      <c r="D392" s="4"/>
      <c r="E392" s="4"/>
      <c r="F392" s="4"/>
      <c r="G392" s="4"/>
      <c r="H392" s="4"/>
    </row>
    <row r="393" spans="1:8" ht="12" customHeight="1" x14ac:dyDescent="0.2">
      <c r="A393" s="13" t="s">
        <v>333</v>
      </c>
      <c r="B393" s="13"/>
      <c r="C393" s="4"/>
      <c r="D393" s="4"/>
      <c r="E393" s="4"/>
      <c r="F393" s="4"/>
      <c r="G393" s="4"/>
      <c r="H393" s="4"/>
    </row>
    <row r="394" spans="1:8" x14ac:dyDescent="0.2">
      <c r="A394" s="4"/>
      <c r="B394" s="139"/>
      <c r="C394" s="139"/>
      <c r="D394" s="139"/>
      <c r="E394" s="139"/>
      <c r="F394" s="4"/>
      <c r="G394" s="4"/>
      <c r="H394" s="4"/>
    </row>
    <row r="395" spans="1:8" x14ac:dyDescent="0.2">
      <c r="A395" s="4"/>
      <c r="B395" s="140" t="s">
        <v>16</v>
      </c>
      <c r="C395" s="141"/>
      <c r="D395" s="142"/>
      <c r="E395" s="143"/>
      <c r="F395" s="4"/>
      <c r="G395" s="4"/>
      <c r="H395" s="4"/>
    </row>
    <row r="396" spans="1:8" x14ac:dyDescent="0.2">
      <c r="A396" s="4"/>
      <c r="B396" s="144" t="s">
        <v>4</v>
      </c>
      <c r="C396" s="145"/>
      <c r="D396" s="146"/>
      <c r="E396" s="143"/>
      <c r="F396" s="4"/>
      <c r="G396" s="4"/>
      <c r="H396" s="4"/>
    </row>
    <row r="397" spans="1:8" x14ac:dyDescent="0.2">
      <c r="A397" s="4"/>
      <c r="B397" s="147" t="str">
        <f>A2</f>
        <v>Del 1 de Enero al 30 de Junio de 2019</v>
      </c>
      <c r="C397" s="148"/>
      <c r="D397" s="149"/>
      <c r="E397" s="150"/>
      <c r="F397" s="4"/>
      <c r="G397" s="111"/>
      <c r="H397" s="4"/>
    </row>
    <row r="398" spans="1:8" x14ac:dyDescent="0.2">
      <c r="A398" s="4"/>
      <c r="B398" s="151" t="s">
        <v>3</v>
      </c>
      <c r="C398" s="152"/>
      <c r="D398" s="153"/>
      <c r="E398" s="150"/>
      <c r="F398" s="4"/>
      <c r="G398" s="111"/>
      <c r="H398" s="4"/>
    </row>
    <row r="399" spans="1:8" x14ac:dyDescent="0.2">
      <c r="A399" s="4"/>
      <c r="B399" s="154" t="s">
        <v>6</v>
      </c>
      <c r="C399" s="155"/>
      <c r="D399" s="156">
        <f>'[1]6.1'!G21</f>
        <v>145625978.19999999</v>
      </c>
      <c r="F399" s="4"/>
      <c r="G399" s="111"/>
      <c r="H399" s="4"/>
    </row>
    <row r="400" spans="1:8" x14ac:dyDescent="0.2">
      <c r="A400" s="4"/>
      <c r="B400" s="157"/>
      <c r="C400" s="157"/>
      <c r="D400" s="4"/>
      <c r="E400" s="4"/>
      <c r="F400" s="4"/>
      <c r="G400" s="111"/>
      <c r="H400" s="4"/>
    </row>
    <row r="401" spans="1:9" x14ac:dyDescent="0.2">
      <c r="A401" s="4"/>
      <c r="B401" s="158" t="s">
        <v>7</v>
      </c>
      <c r="C401" s="158"/>
      <c r="D401" s="159">
        <f>SUM(D402:D407)</f>
        <v>6.35</v>
      </c>
      <c r="F401" s="4"/>
      <c r="G401" s="4"/>
      <c r="H401" s="4"/>
    </row>
    <row r="402" spans="1:9" x14ac:dyDescent="0.2">
      <c r="A402" s="4"/>
      <c r="B402" s="160" t="s">
        <v>334</v>
      </c>
      <c r="C402" s="160"/>
      <c r="D402" s="161">
        <f>'[1]5.1'!F23</f>
        <v>0</v>
      </c>
      <c r="E402" s="162"/>
      <c r="F402" s="4"/>
      <c r="G402" s="4"/>
      <c r="H402" s="4"/>
    </row>
    <row r="403" spans="1:9" x14ac:dyDescent="0.2">
      <c r="A403" s="4"/>
      <c r="B403" s="163" t="s">
        <v>335</v>
      </c>
      <c r="C403" s="164"/>
      <c r="D403" s="161">
        <f>'[1]5.1'!F24</f>
        <v>0</v>
      </c>
      <c r="E403" s="162"/>
      <c r="F403" s="4"/>
      <c r="G403" s="4"/>
      <c r="H403" s="4"/>
    </row>
    <row r="404" spans="1:9" x14ac:dyDescent="0.2">
      <c r="A404" s="4"/>
      <c r="B404" s="160" t="s">
        <v>336</v>
      </c>
      <c r="C404" s="160"/>
      <c r="D404" s="161">
        <f>'[1]5.1'!F25</f>
        <v>0</v>
      </c>
      <c r="E404" s="162"/>
      <c r="F404" s="4"/>
      <c r="G404" s="4"/>
      <c r="H404" s="4"/>
    </row>
    <row r="405" spans="1:9" x14ac:dyDescent="0.2">
      <c r="A405" s="4"/>
      <c r="B405" s="160" t="s">
        <v>337</v>
      </c>
      <c r="C405" s="160"/>
      <c r="D405" s="161">
        <f>'[1]5.1'!F26</f>
        <v>0</v>
      </c>
      <c r="E405" s="162"/>
      <c r="F405" s="4"/>
      <c r="G405" s="4"/>
      <c r="H405" s="4"/>
    </row>
    <row r="406" spans="1:9" x14ac:dyDescent="0.2">
      <c r="A406" s="4"/>
      <c r="B406" s="160" t="s">
        <v>338</v>
      </c>
      <c r="C406" s="160"/>
      <c r="D406" s="161">
        <f>'[1]5.1'!F27</f>
        <v>6.35</v>
      </c>
      <c r="E406" s="162"/>
      <c r="F406" s="4"/>
      <c r="G406" s="4"/>
      <c r="H406" s="4"/>
    </row>
    <row r="407" spans="1:9" x14ac:dyDescent="0.2">
      <c r="A407" s="4"/>
      <c r="B407" s="163" t="s">
        <v>339</v>
      </c>
      <c r="C407" s="164"/>
      <c r="D407" s="165">
        <v>0</v>
      </c>
      <c r="E407" s="162"/>
      <c r="F407" s="4"/>
      <c r="G407" s="4"/>
      <c r="H407" s="4"/>
    </row>
    <row r="408" spans="1:9" x14ac:dyDescent="0.2">
      <c r="A408" s="4"/>
      <c r="B408" s="157"/>
      <c r="C408" s="157"/>
      <c r="D408" s="4"/>
      <c r="E408" s="4"/>
      <c r="F408" s="4"/>
      <c r="G408" s="4"/>
      <c r="H408" s="4"/>
    </row>
    <row r="409" spans="1:9" x14ac:dyDescent="0.2">
      <c r="A409" s="4"/>
      <c r="B409" s="158" t="s">
        <v>340</v>
      </c>
      <c r="C409" s="158"/>
      <c r="D409" s="159">
        <f>SUM(D410:D412)</f>
        <v>0</v>
      </c>
      <c r="F409" s="4"/>
      <c r="G409" s="4"/>
      <c r="H409" s="4"/>
    </row>
    <row r="410" spans="1:9" x14ac:dyDescent="0.2">
      <c r="A410" s="4"/>
      <c r="B410" s="160" t="s">
        <v>341</v>
      </c>
      <c r="C410" s="160"/>
      <c r="D410" s="166"/>
      <c r="E410" s="162"/>
      <c r="F410" s="4"/>
      <c r="G410" s="4"/>
      <c r="H410" s="4"/>
    </row>
    <row r="411" spans="1:9" x14ac:dyDescent="0.2">
      <c r="A411" s="4"/>
      <c r="B411" s="160" t="s">
        <v>342</v>
      </c>
      <c r="C411" s="160"/>
      <c r="D411" s="166"/>
      <c r="E411" s="162"/>
      <c r="F411" s="4"/>
      <c r="G411" s="4"/>
      <c r="H411" s="4"/>
    </row>
    <row r="412" spans="1:9" x14ac:dyDescent="0.2">
      <c r="A412" s="4"/>
      <c r="B412" s="167" t="s">
        <v>343</v>
      </c>
      <c r="C412" s="168"/>
      <c r="D412" s="166"/>
      <c r="E412" s="169"/>
      <c r="F412" s="4"/>
      <c r="G412" s="4"/>
      <c r="H412" s="4"/>
    </row>
    <row r="413" spans="1:9" x14ac:dyDescent="0.2">
      <c r="A413" s="4"/>
      <c r="B413" s="157"/>
      <c r="C413" s="157"/>
      <c r="D413" s="4"/>
      <c r="E413" s="4"/>
      <c r="F413" s="4"/>
      <c r="G413" s="4"/>
      <c r="H413" s="4"/>
    </row>
    <row r="414" spans="1:9" ht="15" x14ac:dyDescent="0.25">
      <c r="A414" s="4"/>
      <c r="B414" s="170" t="s">
        <v>344</v>
      </c>
      <c r="C414" s="170"/>
      <c r="D414" s="171">
        <f>D399+D401-D409</f>
        <v>145625984.54999998</v>
      </c>
      <c r="E414" s="172">
        <f>'[1]5.1'!F29</f>
        <v>145625984.54999998</v>
      </c>
      <c r="G414" s="111"/>
      <c r="H414" s="4"/>
      <c r="I414" s="173">
        <f>D414-E414</f>
        <v>0</v>
      </c>
    </row>
    <row r="415" spans="1:9" x14ac:dyDescent="0.2">
      <c r="A415" s="4"/>
      <c r="B415" s="139"/>
      <c r="C415" s="139"/>
      <c r="D415" s="139"/>
      <c r="E415" s="139"/>
      <c r="F415" s="4"/>
      <c r="G415" s="4"/>
      <c r="H415" s="4"/>
    </row>
    <row r="416" spans="1:9" x14ac:dyDescent="0.2">
      <c r="A416" s="4"/>
      <c r="B416" s="140" t="s">
        <v>16</v>
      </c>
      <c r="C416" s="141"/>
      <c r="D416" s="141"/>
      <c r="E416" s="174"/>
      <c r="F416" s="4"/>
      <c r="G416" s="4"/>
      <c r="H416" s="4"/>
    </row>
    <row r="417" spans="1:8" x14ac:dyDescent="0.2">
      <c r="A417" s="4"/>
      <c r="B417" s="144" t="s">
        <v>5</v>
      </c>
      <c r="C417" s="145"/>
      <c r="D417" s="146"/>
      <c r="E417" s="174"/>
      <c r="F417" s="4"/>
      <c r="G417" s="4"/>
      <c r="H417" s="4"/>
    </row>
    <row r="418" spans="1:8" x14ac:dyDescent="0.2">
      <c r="A418" s="4"/>
      <c r="B418" s="147" t="str">
        <f>B397</f>
        <v>Del 1 de Enero al 30 de Junio de 2019</v>
      </c>
      <c r="C418" s="148"/>
      <c r="D418" s="148"/>
      <c r="E418" s="175"/>
      <c r="F418" s="4"/>
      <c r="G418" s="4"/>
      <c r="H418" s="4"/>
    </row>
    <row r="419" spans="1:8" x14ac:dyDescent="0.2">
      <c r="A419" s="4"/>
      <c r="B419" s="151" t="s">
        <v>3</v>
      </c>
      <c r="C419" s="152"/>
      <c r="D419" s="152"/>
      <c r="E419" s="175"/>
      <c r="F419" s="4"/>
      <c r="G419" s="4"/>
      <c r="H419" s="4"/>
    </row>
    <row r="420" spans="1:8" x14ac:dyDescent="0.2">
      <c r="A420" s="4"/>
      <c r="B420" s="154" t="s">
        <v>8</v>
      </c>
      <c r="C420" s="155"/>
      <c r="D420" s="176">
        <f>'[1]7.2'!M23</f>
        <v>126642687.18000001</v>
      </c>
      <c r="F420" s="4"/>
      <c r="G420" s="4"/>
      <c r="H420" s="4"/>
    </row>
    <row r="421" spans="1:8" x14ac:dyDescent="0.2">
      <c r="A421" s="4"/>
      <c r="B421" s="157"/>
      <c r="C421" s="157"/>
      <c r="D421" s="4"/>
      <c r="E421" s="4"/>
      <c r="F421" s="4"/>
      <c r="G421" s="4"/>
      <c r="H421" s="4"/>
    </row>
    <row r="422" spans="1:8" x14ac:dyDescent="0.2">
      <c r="A422" s="4"/>
      <c r="B422" s="177" t="s">
        <v>9</v>
      </c>
      <c r="C422" s="177"/>
      <c r="D422" s="178">
        <f>SUM(D425:D443)</f>
        <v>9706006.1499999985</v>
      </c>
      <c r="F422" s="4"/>
      <c r="G422" s="4"/>
      <c r="H422" s="4"/>
    </row>
    <row r="423" spans="1:8" x14ac:dyDescent="0.2">
      <c r="A423" s="4"/>
      <c r="B423" s="179" t="s">
        <v>345</v>
      </c>
      <c r="C423" s="179"/>
      <c r="D423" s="180">
        <f>'[1]6.6'!G25</f>
        <v>2994466.2</v>
      </c>
      <c r="E423" s="181"/>
      <c r="F423" s="4"/>
      <c r="G423" s="4"/>
      <c r="H423" s="4"/>
    </row>
    <row r="424" spans="1:8" x14ac:dyDescent="0.2">
      <c r="A424" s="4"/>
      <c r="B424" s="179" t="s">
        <v>346</v>
      </c>
      <c r="C424" s="179"/>
      <c r="D424" s="180">
        <f>'[1]6.6'!G19</f>
        <v>5132322.6000000006</v>
      </c>
      <c r="E424" s="181"/>
      <c r="F424" s="4"/>
      <c r="G424" s="4"/>
      <c r="H424" s="4"/>
    </row>
    <row r="425" spans="1:8" x14ac:dyDescent="0.2">
      <c r="A425" s="4"/>
      <c r="B425" s="179" t="s">
        <v>347</v>
      </c>
      <c r="C425" s="179"/>
      <c r="D425" s="180">
        <f>'[1]6.6'!G50</f>
        <v>2512179.71</v>
      </c>
      <c r="E425" s="181"/>
      <c r="F425" s="4"/>
      <c r="G425" s="4"/>
      <c r="H425" s="4"/>
    </row>
    <row r="426" spans="1:8" x14ac:dyDescent="0.2">
      <c r="A426" s="4"/>
      <c r="B426" s="179" t="s">
        <v>348</v>
      </c>
      <c r="C426" s="179"/>
      <c r="D426" s="180">
        <f>'[1]6.6'!G51</f>
        <v>0</v>
      </c>
      <c r="E426" s="181"/>
      <c r="F426" s="4"/>
      <c r="G426" s="4"/>
      <c r="H426" s="4"/>
    </row>
    <row r="427" spans="1:8" x14ac:dyDescent="0.2">
      <c r="A427" s="4"/>
      <c r="B427" s="179" t="s">
        <v>349</v>
      </c>
      <c r="C427" s="179"/>
      <c r="D427" s="180">
        <f>'[1]6.6'!G52</f>
        <v>0</v>
      </c>
      <c r="E427" s="181"/>
      <c r="F427" s="4"/>
      <c r="G427" s="4"/>
      <c r="H427" s="4"/>
    </row>
    <row r="428" spans="1:8" x14ac:dyDescent="0.2">
      <c r="A428" s="4"/>
      <c r="B428" s="179" t="s">
        <v>350</v>
      </c>
      <c r="C428" s="179"/>
      <c r="D428" s="180">
        <f>'[1]6.6'!G53</f>
        <v>0</v>
      </c>
      <c r="E428" s="181"/>
      <c r="F428" s="4"/>
      <c r="G428" s="4"/>
      <c r="H428" s="4"/>
    </row>
    <row r="429" spans="1:8" x14ac:dyDescent="0.2">
      <c r="A429" s="4"/>
      <c r="B429" s="179" t="s">
        <v>351</v>
      </c>
      <c r="C429" s="179"/>
      <c r="D429" s="180">
        <f>'[1]6.6'!G54</f>
        <v>0</v>
      </c>
      <c r="E429" s="181"/>
      <c r="F429" s="4"/>
      <c r="G429" s="111"/>
      <c r="H429" s="4"/>
    </row>
    <row r="430" spans="1:8" x14ac:dyDescent="0.2">
      <c r="A430" s="4"/>
      <c r="B430" s="179" t="s">
        <v>352</v>
      </c>
      <c r="C430" s="179"/>
      <c r="D430" s="180">
        <f>'[1]6.6'!G55</f>
        <v>20942.13</v>
      </c>
      <c r="E430" s="181"/>
      <c r="F430" s="4"/>
      <c r="G430" s="4"/>
      <c r="H430" s="4"/>
    </row>
    <row r="431" spans="1:8" x14ac:dyDescent="0.2">
      <c r="A431" s="4"/>
      <c r="B431" s="179" t="s">
        <v>353</v>
      </c>
      <c r="C431" s="179"/>
      <c r="D431" s="180">
        <f>'[1]6.6'!G56</f>
        <v>0</v>
      </c>
      <c r="E431" s="181"/>
      <c r="F431" s="4"/>
      <c r="G431" s="111"/>
      <c r="H431" s="4"/>
    </row>
    <row r="432" spans="1:8" x14ac:dyDescent="0.2">
      <c r="A432" s="4"/>
      <c r="B432" s="179" t="s">
        <v>354</v>
      </c>
      <c r="C432" s="179"/>
      <c r="D432" s="180">
        <f>'[1]6.6'!G57</f>
        <v>0</v>
      </c>
      <c r="E432" s="181"/>
      <c r="F432" s="4"/>
      <c r="G432" s="4"/>
      <c r="H432" s="4"/>
    </row>
    <row r="433" spans="1:8" x14ac:dyDescent="0.2">
      <c r="A433" s="4"/>
      <c r="B433" s="179" t="s">
        <v>355</v>
      </c>
      <c r="C433" s="179"/>
      <c r="D433" s="180">
        <f>'[1]6.6'!G58</f>
        <v>0</v>
      </c>
      <c r="E433" s="181"/>
      <c r="F433" s="4"/>
      <c r="G433" s="111"/>
      <c r="H433" s="4"/>
    </row>
    <row r="434" spans="1:8" x14ac:dyDescent="0.2">
      <c r="A434" s="4"/>
      <c r="B434" s="179" t="s">
        <v>356</v>
      </c>
      <c r="C434" s="179"/>
      <c r="D434" s="182">
        <f>'[1]6.6'!G60</f>
        <v>0</v>
      </c>
      <c r="E434" s="181"/>
      <c r="F434" s="4"/>
      <c r="G434" s="111"/>
      <c r="H434" s="4"/>
    </row>
    <row r="435" spans="1:8" x14ac:dyDescent="0.2">
      <c r="A435" s="4"/>
      <c r="B435" s="179" t="s">
        <v>357</v>
      </c>
      <c r="C435" s="179"/>
      <c r="D435" s="182">
        <f>'[1]6.6'!G61</f>
        <v>0</v>
      </c>
      <c r="E435" s="181"/>
      <c r="F435" s="4"/>
      <c r="G435" s="111"/>
      <c r="H435" s="4"/>
    </row>
    <row r="436" spans="1:8" x14ac:dyDescent="0.2">
      <c r="A436" s="4"/>
      <c r="B436" s="179" t="s">
        <v>358</v>
      </c>
      <c r="C436" s="179"/>
      <c r="D436" s="182">
        <f>'[1]6.6'!G65</f>
        <v>0</v>
      </c>
      <c r="E436" s="181"/>
      <c r="F436" s="4"/>
      <c r="G436" s="111"/>
      <c r="H436" s="111"/>
    </row>
    <row r="437" spans="1:8" x14ac:dyDescent="0.2">
      <c r="A437" s="4"/>
      <c r="B437" s="179" t="s">
        <v>359</v>
      </c>
      <c r="C437" s="179"/>
      <c r="D437" s="182">
        <f>'[1]6.6'!G66</f>
        <v>0</v>
      </c>
      <c r="E437" s="181"/>
      <c r="F437" s="4"/>
      <c r="G437" s="111"/>
      <c r="H437" s="111"/>
    </row>
    <row r="438" spans="1:8" x14ac:dyDescent="0.2">
      <c r="A438" s="4"/>
      <c r="B438" s="183" t="s">
        <v>360</v>
      </c>
      <c r="C438" s="184"/>
      <c r="D438" s="182">
        <f>'[1]6.6'!G67</f>
        <v>0</v>
      </c>
      <c r="E438" s="181"/>
      <c r="F438" s="4"/>
      <c r="G438" s="111"/>
      <c r="H438" s="111"/>
    </row>
    <row r="439" spans="1:8" x14ac:dyDescent="0.2">
      <c r="A439" s="4"/>
      <c r="B439" s="179" t="s">
        <v>361</v>
      </c>
      <c r="C439" s="179"/>
      <c r="D439" s="182">
        <f>'[1]6.6'!G68</f>
        <v>0</v>
      </c>
      <c r="E439" s="181"/>
      <c r="F439" s="4"/>
      <c r="G439" s="185"/>
      <c r="H439" s="4"/>
    </row>
    <row r="440" spans="1:8" x14ac:dyDescent="0.2">
      <c r="A440" s="4"/>
      <c r="B440" s="179" t="s">
        <v>362</v>
      </c>
      <c r="C440" s="179"/>
      <c r="D440" s="182">
        <f>'[1]6.6'!G70</f>
        <v>0</v>
      </c>
      <c r="E440" s="181"/>
      <c r="F440" s="4"/>
      <c r="G440" s="4"/>
      <c r="H440" s="4"/>
    </row>
    <row r="441" spans="1:8" x14ac:dyDescent="0.2">
      <c r="A441" s="4"/>
      <c r="B441" s="179" t="s">
        <v>363</v>
      </c>
      <c r="C441" s="179"/>
      <c r="D441" s="182">
        <f>'[1]6.6'!G76</f>
        <v>0</v>
      </c>
      <c r="E441" s="181"/>
      <c r="F441" s="4"/>
      <c r="G441" s="4"/>
      <c r="H441" s="4"/>
    </row>
    <row r="442" spans="1:8" ht="12.75" customHeight="1" x14ac:dyDescent="0.2">
      <c r="A442" s="4"/>
      <c r="B442" s="179" t="s">
        <v>364</v>
      </c>
      <c r="C442" s="179"/>
      <c r="D442" s="182">
        <f>'[1]6.6'!G82</f>
        <v>0</v>
      </c>
      <c r="E442" s="181"/>
      <c r="F442" s="4"/>
      <c r="G442" s="4"/>
      <c r="H442" s="4"/>
    </row>
    <row r="443" spans="1:8" x14ac:dyDescent="0.2">
      <c r="A443" s="4"/>
      <c r="B443" s="186" t="s">
        <v>365</v>
      </c>
      <c r="C443" s="187"/>
      <c r="D443" s="182">
        <v>7172884.3099999996</v>
      </c>
      <c r="E443" s="181"/>
      <c r="F443" s="4"/>
      <c r="G443" s="4"/>
      <c r="H443" s="4"/>
    </row>
    <row r="444" spans="1:8" x14ac:dyDescent="0.2">
      <c r="A444" s="4"/>
      <c r="B444" s="157"/>
      <c r="C444" s="157"/>
      <c r="D444" s="4"/>
      <c r="E444" s="4"/>
      <c r="F444" s="4"/>
      <c r="G444" s="4"/>
      <c r="H444" s="4"/>
    </row>
    <row r="445" spans="1:8" x14ac:dyDescent="0.2">
      <c r="A445" s="4"/>
      <c r="B445" s="177" t="s">
        <v>366</v>
      </c>
      <c r="C445" s="177"/>
      <c r="D445" s="178">
        <f>SUM(D446:D452)</f>
        <v>1651.23</v>
      </c>
      <c r="F445" s="4"/>
      <c r="G445" s="4"/>
      <c r="H445" s="4"/>
    </row>
    <row r="446" spans="1:8" x14ac:dyDescent="0.2">
      <c r="A446" s="4"/>
      <c r="B446" s="179" t="s">
        <v>367</v>
      </c>
      <c r="C446" s="179"/>
      <c r="D446" s="182">
        <f>'[1]5.1'!F57</f>
        <v>1651</v>
      </c>
      <c r="E446" s="181"/>
      <c r="F446" s="4"/>
      <c r="G446" s="4"/>
      <c r="H446" s="4"/>
    </row>
    <row r="447" spans="1:8" x14ac:dyDescent="0.2">
      <c r="A447" s="4"/>
      <c r="B447" s="179" t="s">
        <v>368</v>
      </c>
      <c r="C447" s="179"/>
      <c r="D447" s="188">
        <f>'[1]5.1'!F58</f>
        <v>0</v>
      </c>
      <c r="E447" s="181"/>
      <c r="F447" s="4"/>
      <c r="G447" s="4"/>
      <c r="H447" s="4"/>
    </row>
    <row r="448" spans="1:8" x14ac:dyDescent="0.2">
      <c r="A448" s="4"/>
      <c r="B448" s="179" t="s">
        <v>369</v>
      </c>
      <c r="C448" s="179"/>
      <c r="D448" s="188">
        <f>'[1]5.1'!F59</f>
        <v>0</v>
      </c>
      <c r="E448" s="181"/>
      <c r="F448" s="4"/>
      <c r="G448" s="4"/>
      <c r="H448" s="4"/>
    </row>
    <row r="449" spans="1:9" x14ac:dyDescent="0.2">
      <c r="A449" s="4"/>
      <c r="B449" s="179" t="s">
        <v>370</v>
      </c>
      <c r="C449" s="179"/>
      <c r="D449" s="188">
        <f>'[1]5.1'!F60</f>
        <v>0</v>
      </c>
      <c r="E449" s="181"/>
      <c r="F449" s="4"/>
      <c r="G449" s="4"/>
      <c r="H449" s="4"/>
    </row>
    <row r="450" spans="1:9" x14ac:dyDescent="0.2">
      <c r="A450" s="4"/>
      <c r="B450" s="179" t="s">
        <v>371</v>
      </c>
      <c r="C450" s="179"/>
      <c r="D450" s="188">
        <f>'[1]5.1'!F61</f>
        <v>0</v>
      </c>
      <c r="E450" s="181"/>
      <c r="F450" s="4"/>
      <c r="G450" s="4"/>
      <c r="H450" s="4"/>
    </row>
    <row r="451" spans="1:9" x14ac:dyDescent="0.2">
      <c r="A451" s="4"/>
      <c r="B451" s="179" t="s">
        <v>372</v>
      </c>
      <c r="C451" s="179"/>
      <c r="D451" s="188">
        <f>'[1]5.1'!F62</f>
        <v>0.23</v>
      </c>
      <c r="E451" s="181"/>
      <c r="F451" s="4"/>
      <c r="G451" s="4"/>
      <c r="H451" s="4"/>
    </row>
    <row r="452" spans="1:9" x14ac:dyDescent="0.2">
      <c r="A452" s="4"/>
      <c r="B452" s="186" t="s">
        <v>373</v>
      </c>
      <c r="C452" s="187"/>
      <c r="D452" s="189"/>
      <c r="E452" s="181"/>
      <c r="F452" s="4"/>
      <c r="G452" s="190"/>
      <c r="H452" s="4"/>
    </row>
    <row r="453" spans="1:9" x14ac:dyDescent="0.2">
      <c r="A453" s="4"/>
      <c r="B453" s="157"/>
      <c r="C453" s="157"/>
      <c r="D453" s="4"/>
      <c r="E453" s="4"/>
      <c r="F453" s="4"/>
      <c r="G453" s="4"/>
      <c r="H453" s="4"/>
    </row>
    <row r="454" spans="1:9" ht="15" x14ac:dyDescent="0.25">
      <c r="A454" s="4"/>
      <c r="B454" s="191" t="s">
        <v>374</v>
      </c>
      <c r="C454" s="4"/>
      <c r="D454" s="192">
        <f>+D420-D422+D445</f>
        <v>116938332.26000001</v>
      </c>
      <c r="E454" s="172">
        <f>'[1]5.1'!F66</f>
        <v>116938332.26000001</v>
      </c>
      <c r="F454" s="193"/>
      <c r="G454" s="111"/>
      <c r="H454" s="4"/>
      <c r="I454" s="173">
        <f>D454-E454</f>
        <v>0</v>
      </c>
    </row>
    <row r="455" spans="1:9" x14ac:dyDescent="0.2">
      <c r="A455" s="4"/>
      <c r="B455" s="4"/>
      <c r="C455" s="4"/>
      <c r="D455" s="4"/>
      <c r="E455" s="4"/>
      <c r="F455" s="194"/>
      <c r="G455" s="4"/>
      <c r="H455" s="4"/>
    </row>
    <row r="456" spans="1:9" x14ac:dyDescent="0.2">
      <c r="A456" s="4"/>
      <c r="B456" s="10" t="s">
        <v>375</v>
      </c>
      <c r="C456" s="10"/>
      <c r="D456" s="10"/>
      <c r="E456" s="10"/>
      <c r="F456" s="10"/>
      <c r="G456" s="4"/>
      <c r="H456" s="4"/>
    </row>
    <row r="457" spans="1:9" x14ac:dyDescent="0.2">
      <c r="A457" s="4"/>
      <c r="B457" s="195"/>
      <c r="C457" s="195"/>
      <c r="D457" s="195"/>
      <c r="E457" s="195"/>
      <c r="F457" s="195"/>
      <c r="G457" s="4"/>
      <c r="H457" s="4"/>
    </row>
    <row r="458" spans="1:9" ht="21" customHeight="1" x14ac:dyDescent="0.2">
      <c r="A458" s="4"/>
      <c r="B458" s="80" t="s">
        <v>376</v>
      </c>
      <c r="C458" s="81" t="s">
        <v>70</v>
      </c>
      <c r="D458" s="31" t="s">
        <v>71</v>
      </c>
      <c r="E458" s="31" t="s">
        <v>72</v>
      </c>
      <c r="F458" s="4"/>
      <c r="G458" s="4"/>
      <c r="H458" s="4"/>
    </row>
    <row r="459" spans="1:9" x14ac:dyDescent="0.2">
      <c r="A459" s="4"/>
      <c r="B459" s="22" t="s">
        <v>377</v>
      </c>
      <c r="C459" s="196">
        <v>0</v>
      </c>
      <c r="D459" s="128"/>
      <c r="E459" s="128"/>
      <c r="F459" s="4"/>
      <c r="G459" s="4"/>
      <c r="H459" s="4"/>
    </row>
    <row r="460" spans="1:9" x14ac:dyDescent="0.2">
      <c r="A460" s="4"/>
      <c r="B460" s="28"/>
      <c r="C460" s="197">
        <v>0</v>
      </c>
      <c r="D460" s="198">
        <v>0</v>
      </c>
      <c r="E460" s="198">
        <v>0</v>
      </c>
      <c r="F460" s="4"/>
      <c r="G460" s="4"/>
      <c r="H460" s="4"/>
    </row>
    <row r="461" spans="1:9" ht="15" customHeight="1" x14ac:dyDescent="0.2">
      <c r="A461" s="4"/>
      <c r="B461" s="4"/>
      <c r="C461" s="21">
        <f>SUM(C460:C460)</f>
        <v>0</v>
      </c>
      <c r="D461" s="21">
        <f>SUM(D460:D460)</f>
        <v>0</v>
      </c>
      <c r="E461" s="21">
        <f>SUM(E460:E460)</f>
        <v>0</v>
      </c>
      <c r="F461" s="4"/>
      <c r="G461" s="4"/>
      <c r="H461" s="4"/>
    </row>
    <row r="462" spans="1:9" x14ac:dyDescent="0.2">
      <c r="A462" s="4"/>
      <c r="B462" s="4"/>
      <c r="C462" s="4"/>
      <c r="D462" s="4"/>
      <c r="E462" s="4"/>
      <c r="F462" s="4"/>
      <c r="G462" s="4"/>
      <c r="H462" s="4"/>
    </row>
  </sheetData>
  <mergeCells count="75">
    <mergeCell ref="B452:C452"/>
    <mergeCell ref="B453:C453"/>
    <mergeCell ref="B456:F456"/>
    <mergeCell ref="B446:C446"/>
    <mergeCell ref="B447:C447"/>
    <mergeCell ref="B448:C448"/>
    <mergeCell ref="B449:C449"/>
    <mergeCell ref="B450:C450"/>
    <mergeCell ref="B451:C451"/>
    <mergeCell ref="B440:C440"/>
    <mergeCell ref="B441:C441"/>
    <mergeCell ref="B442:C442"/>
    <mergeCell ref="B443:C443"/>
    <mergeCell ref="B444:C444"/>
    <mergeCell ref="B445:C445"/>
    <mergeCell ref="B434:C434"/>
    <mergeCell ref="B435:C435"/>
    <mergeCell ref="B436:C436"/>
    <mergeCell ref="B437:C437"/>
    <mergeCell ref="B438:C438"/>
    <mergeCell ref="B439:C439"/>
    <mergeCell ref="B428:C428"/>
    <mergeCell ref="B429:C429"/>
    <mergeCell ref="B430:C430"/>
    <mergeCell ref="B431:C431"/>
    <mergeCell ref="B432:C432"/>
    <mergeCell ref="B433:C433"/>
    <mergeCell ref="B422:C422"/>
    <mergeCell ref="B423:C423"/>
    <mergeCell ref="B424:C424"/>
    <mergeCell ref="B425:C425"/>
    <mergeCell ref="B426:C426"/>
    <mergeCell ref="B427:C427"/>
    <mergeCell ref="B416:D416"/>
    <mergeCell ref="B417:D417"/>
    <mergeCell ref="B418:D418"/>
    <mergeCell ref="B419:D419"/>
    <mergeCell ref="B420:C420"/>
    <mergeCell ref="B421:C421"/>
    <mergeCell ref="B409:C409"/>
    <mergeCell ref="B410:C410"/>
    <mergeCell ref="B411:C411"/>
    <mergeCell ref="B412:C412"/>
    <mergeCell ref="B413:C413"/>
    <mergeCell ref="B414:C414"/>
    <mergeCell ref="B403:C403"/>
    <mergeCell ref="B404:C404"/>
    <mergeCell ref="B405:C405"/>
    <mergeCell ref="B406:C406"/>
    <mergeCell ref="B407:C407"/>
    <mergeCell ref="B408:C408"/>
    <mergeCell ref="B397:D397"/>
    <mergeCell ref="B398:D398"/>
    <mergeCell ref="B399:C399"/>
    <mergeCell ref="B400:C400"/>
    <mergeCell ref="B401:C401"/>
    <mergeCell ref="B402:C402"/>
    <mergeCell ref="A297:B297"/>
    <mergeCell ref="A340:B340"/>
    <mergeCell ref="A392:C392"/>
    <mergeCell ref="A393:B393"/>
    <mergeCell ref="B395:D395"/>
    <mergeCell ref="B396:D396"/>
    <mergeCell ref="D193:E193"/>
    <mergeCell ref="A195:B195"/>
    <mergeCell ref="A196:B196"/>
    <mergeCell ref="D215:E215"/>
    <mergeCell ref="D221:E221"/>
    <mergeCell ref="A223:B223"/>
    <mergeCell ref="A1:H1"/>
    <mergeCell ref="A2:H2"/>
    <mergeCell ref="A6:G6"/>
    <mergeCell ref="A7:B7"/>
    <mergeCell ref="D60:E60"/>
    <mergeCell ref="D183:E183"/>
  </mergeCells>
  <dataValidations count="4">
    <dataValidation allowBlank="1" showInputMessage="1" showErrorMessage="1" prompt="Especificar origen de dicho recurso: Federal, Estatal, Municipal, Particulares." sqref="D177" xr:uid="{FAF6411B-A518-4300-A6DE-BD1CB5027A94}"/>
    <dataValidation allowBlank="1" showInputMessage="1" showErrorMessage="1" prompt="Características cualitativas significativas que les impacten financieramente." sqref="D123:E123 E177" xr:uid="{57BFBC6B-99B3-411A-AB0E-0BBBF9F131B1}"/>
    <dataValidation allowBlank="1" showInputMessage="1" showErrorMessage="1" prompt="Corresponde al número de la cuenta de acuerdo al Plan de Cuentas emitido por el CONAC (DOF 22/11/2010)." sqref="B123" xr:uid="{F896222D-27CF-4EA4-A0D9-38C78C8342B5}"/>
    <dataValidation allowBlank="1" showInputMessage="1" showErrorMessage="1" prompt="Saldo final del periodo que corresponde la cuenta pública presentada (mensual:  enero, febrero, marzo, etc.; trimestral: 1er, 2do, 3ro. o 4to.)." sqref="C123 C177" xr:uid="{C4405576-DAFA-4EEA-BC67-F3A3E2235758}"/>
  </dataValidations>
  <pageMargins left="0.47244094488188981" right="0.70866141732283472" top="0.39370078740157483" bottom="0.74803149606299213" header="0.31496062992125984" footer="0.31496062992125984"/>
  <pageSetup scale="35" fitToHeight="4" orientation="landscape" r:id="rId1"/>
  <rowBreaks count="4" manualBreakCount="4">
    <brk id="88" max="7" man="1"/>
    <brk id="183" max="7" man="1"/>
    <brk id="295" max="7" man="1"/>
    <brk id="390" max="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25B258-52CA-4BD7-B5F2-2E20DB6F9A4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5.9.1</vt:lpstr>
      <vt:lpstr>'5.9.1'!Área_de_impresión</vt:lpstr>
      <vt:lpstr>'5.9.1'!Títulos_a_imprimir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Octavio de Jesus Diaz Gaona</cp:lastModifiedBy>
  <cp:lastPrinted>2019-02-13T21:19:08Z</cp:lastPrinted>
  <dcterms:created xsi:type="dcterms:W3CDTF">2012-12-11T20:36:24Z</dcterms:created>
  <dcterms:modified xsi:type="dcterms:W3CDTF">2019-07-25T18:41:40Z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