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2do Trimestre\"/>
    </mc:Choice>
  </mc:AlternateContent>
  <bookViews>
    <workbookView xWindow="0" yWindow="0" windowWidth="28800" windowHeight="12300"/>
  </bookViews>
  <sheets>
    <sheet name="B.3.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tn1" localSheetId="0">'B.3.3'!#REF!</definedName>
    <definedName name="_ftnref1" localSheetId="0">'B.3.3'!#REF!</definedName>
    <definedName name="A">[1]ECABR!#REF!</definedName>
    <definedName name="A_impresión_IM">[1]ECABR!#REF!</definedName>
    <definedName name="abc">[2]TOTAL!#REF!</definedName>
    <definedName name="_xlnm.Extract">[3]EGRESOS!#REF!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H17" i="1"/>
  <c r="F17" i="1"/>
  <c r="G15" i="1"/>
  <c r="G14" i="1"/>
  <c r="G13" i="1"/>
  <c r="G12" i="1"/>
  <c r="G11" i="1"/>
  <c r="G10" i="1"/>
  <c r="G9" i="1"/>
  <c r="G8" i="1"/>
  <c r="G7" i="1"/>
  <c r="G6" i="1"/>
  <c r="G17" i="1" s="1"/>
  <c r="I5" i="1"/>
  <c r="I17" i="1" s="1"/>
  <c r="H5" i="1"/>
  <c r="G5" i="1"/>
</calcChain>
</file>

<file path=xl/sharedStrings.xml><?xml version="1.0" encoding="utf-8"?>
<sst xmlns="http://schemas.openxmlformats.org/spreadsheetml/2006/main" count="187" uniqueCount="72">
  <si>
    <t>Instituto de Alfabetización y Educación Básica Para Adultos
Indicadores de Resultados
Del 1 de enero al 30 de Junio de 2022</t>
  </si>
  <si>
    <t>Programa o proyecto de Inversión</t>
  </si>
  <si>
    <t>Prespuesto del programa presupuestario</t>
  </si>
  <si>
    <t>MIR</t>
  </si>
  <si>
    <t>Indicadores</t>
  </si>
  <si>
    <t>Resultado del indicador</t>
  </si>
  <si>
    <t xml:space="preserve">Clasificación Programática acorde al CONAC
</t>
  </si>
  <si>
    <t xml:space="preserve">Clave del Programa presupuestario
</t>
  </si>
  <si>
    <t xml:space="preserve">Nombre del programa presupuestario
</t>
  </si>
  <si>
    <t xml:space="preserve">Clasificación funcional del gasto al que corresponde el programa presupuestario
</t>
  </si>
  <si>
    <t xml:space="preserve">Nombre de la dependencia o entidad que lo ejecuta
</t>
  </si>
  <si>
    <t xml:space="preserve">Aprobado
</t>
  </si>
  <si>
    <t>Modificado</t>
  </si>
  <si>
    <t xml:space="preserve">Devengado
</t>
  </si>
  <si>
    <t xml:space="preserve">Ejercido
</t>
  </si>
  <si>
    <t xml:space="preserve">Pagado
</t>
  </si>
  <si>
    <t xml:space="preserve">Cuenta con MIR
(SI/NO)
</t>
  </si>
  <si>
    <t>Nivel de la MIR del programa</t>
  </si>
  <si>
    <t>Descripción del resumen narrativo (FIN, Propósito, componentes y actividades)</t>
  </si>
  <si>
    <t xml:space="preserve">Nombre del Indicador
</t>
  </si>
  <si>
    <t xml:space="preserve">Nivel de la MIR, al que corresponde el indicador
</t>
  </si>
  <si>
    <t xml:space="preserve">Fórmula de cálculo
</t>
  </si>
  <si>
    <t>Descripción de variables de la fórmula</t>
  </si>
  <si>
    <t xml:space="preserve">Meta del indicador Programada
</t>
  </si>
  <si>
    <t xml:space="preserve">Meta del indicador Modificada
</t>
  </si>
  <si>
    <t xml:space="preserve">Meta del indicador alcanzada
</t>
  </si>
  <si>
    <t xml:space="preserve">Valor del numerador de la formula </t>
  </si>
  <si>
    <t>Valor del denominador de la formula</t>
  </si>
  <si>
    <t>Unidad de medida de las variables del indicador</t>
  </si>
  <si>
    <t>G1025</t>
  </si>
  <si>
    <t>E</t>
  </si>
  <si>
    <t>Administración de los Recursos Humanos, Materiales y Financieros</t>
  </si>
  <si>
    <t>2.5.5</t>
  </si>
  <si>
    <t>INAEBA</t>
  </si>
  <si>
    <t>Sí</t>
  </si>
  <si>
    <t>Propósito</t>
  </si>
  <si>
    <t>Los jóvenes y adultos de 15 años y más del estado de Guanajuato cuentan con la educación básica completa.</t>
  </si>
  <si>
    <t>Tasa de variación de la población de 15 años o más en situación de rezago educativo</t>
  </si>
  <si>
    <t>(A/B-1)*100</t>
  </si>
  <si>
    <t>A=Personas de 15 años y más en condiciones de rezago educativo en el año
B=Personas de 15 años y más en condiciones de rezago educativo en el año anterior</t>
  </si>
  <si>
    <t>Porcentaje de la población de 15 años o mas en rezago educativo</t>
  </si>
  <si>
    <t>G1026</t>
  </si>
  <si>
    <t>Atención de Asuntos Jurídicos.</t>
  </si>
  <si>
    <t>G1033</t>
  </si>
  <si>
    <t>Planeación Estratégica.</t>
  </si>
  <si>
    <t>G1237</t>
  </si>
  <si>
    <t>Tecnología de la Información y Conectividad</t>
  </si>
  <si>
    <t>G1267</t>
  </si>
  <si>
    <t>Operación del Órgano Interno de Control del INAEBA</t>
  </si>
  <si>
    <t>1.3.4</t>
  </si>
  <si>
    <t>G2019</t>
  </si>
  <si>
    <t>Dirección Estratégica.</t>
  </si>
  <si>
    <t>Componente</t>
  </si>
  <si>
    <t>Servicios educativos de calidad ofertados para los jóvenes y adultos en condiciones de rezago educativo.</t>
  </si>
  <si>
    <t>P0666</t>
  </si>
  <si>
    <t>P</t>
  </si>
  <si>
    <t>Desarrollo Educativo</t>
  </si>
  <si>
    <t>P0667</t>
  </si>
  <si>
    <t>Géstion Regional</t>
  </si>
  <si>
    <t>P0668</t>
  </si>
  <si>
    <t>Seguimiento y Acreditación</t>
  </si>
  <si>
    <t>Certificados y constancias emitidos a la población de 15 años y más que acreditó el nivel educativo que se inscribió</t>
  </si>
  <si>
    <t>P3127</t>
  </si>
  <si>
    <t>Atención de los Servicios Educativos del Instituto</t>
  </si>
  <si>
    <t>Actividad</t>
  </si>
  <si>
    <t>Programas de educación para niñas, niños, jóvenes y adultos ofertados a la población en rezago</t>
  </si>
  <si>
    <t>P3128</t>
  </si>
  <si>
    <t>Q3616</t>
  </si>
  <si>
    <t>K</t>
  </si>
  <si>
    <t>Fortalecimiento de los Servicios Educativos Digitales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</si>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</sst>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2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</cellStyleXfs>
  <cellXfs count="48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4" fillId="3" borderId="0" xfId="2" applyFont="1" applyFill="1"/>
    <xf numFmtId="0" fontId="5" fillId="4" borderId="1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5" fillId="5" borderId="1" xfId="1" applyFont="1" applyFill="1" applyBorder="1" applyAlignment="1" applyProtection="1">
      <alignment horizontal="center" vertical="center" wrapText="1"/>
      <protection locked="0"/>
    </xf>
    <xf numFmtId="0" fontId="5" fillId="5" borderId="2" xfId="1" applyFont="1" applyFill="1" applyBorder="1" applyAlignment="1" applyProtection="1">
      <alignment horizontal="center" vertical="center" wrapText="1"/>
      <protection locked="0"/>
    </xf>
    <xf numFmtId="0" fontId="5" fillId="5" borderId="3" xfId="1" applyFont="1" applyFill="1" applyBorder="1" applyAlignment="1" applyProtection="1">
      <alignment horizontal="center" vertical="center" wrapText="1"/>
      <protection locked="0"/>
    </xf>
    <xf numFmtId="0" fontId="5" fillId="6" borderId="1" xfId="2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5" fillId="6" borderId="3" xfId="2" applyFont="1" applyFill="1" applyBorder="1" applyAlignment="1">
      <alignment horizontal="center" vertical="center" wrapText="1"/>
    </xf>
    <xf numFmtId="0" fontId="5" fillId="7" borderId="1" xfId="2" applyFont="1" applyFill="1" applyBorder="1" applyAlignment="1">
      <alignment horizontal="center" vertical="center" wrapText="1"/>
    </xf>
    <xf numFmtId="0" fontId="5" fillId="7" borderId="2" xfId="2" applyFont="1" applyFill="1" applyBorder="1" applyAlignment="1">
      <alignment horizontal="center" vertical="center" wrapText="1"/>
    </xf>
    <xf numFmtId="0" fontId="5" fillId="7" borderId="3" xfId="2" applyFont="1" applyFill="1" applyBorder="1" applyAlignment="1">
      <alignment horizontal="center" vertical="center" wrapText="1"/>
    </xf>
    <xf numFmtId="0" fontId="5" fillId="8" borderId="1" xfId="3" applyFont="1" applyFill="1" applyBorder="1" applyAlignment="1">
      <alignment horizontal="center" vertical="center" wrapText="1"/>
    </xf>
    <xf numFmtId="0" fontId="5" fillId="8" borderId="2" xfId="3" applyFont="1" applyFill="1" applyBorder="1" applyAlignment="1">
      <alignment horizontal="center" vertical="center" wrapText="1"/>
    </xf>
    <xf numFmtId="0" fontId="5" fillId="8" borderId="3" xfId="3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center" wrapText="1"/>
    </xf>
    <xf numFmtId="4" fontId="6" fillId="5" borderId="4" xfId="3" applyNumberFormat="1" applyFont="1" applyFill="1" applyBorder="1" applyAlignment="1">
      <alignment horizontal="center" vertical="center" wrapText="1"/>
    </xf>
    <xf numFmtId="0" fontId="6" fillId="5" borderId="4" xfId="3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6" fillId="7" borderId="4" xfId="3" applyFont="1" applyFill="1" applyBorder="1" applyAlignment="1">
      <alignment horizontal="center" vertical="center" wrapText="1"/>
    </xf>
    <xf numFmtId="0" fontId="6" fillId="8" borderId="4" xfId="3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top" wrapText="1"/>
    </xf>
    <xf numFmtId="0" fontId="6" fillId="5" borderId="4" xfId="3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43" fontId="4" fillId="3" borderId="4" xfId="4" applyFont="1" applyFill="1" applyBorder="1" applyAlignment="1" applyProtection="1">
      <alignment horizontal="center" vertical="center"/>
      <protection locked="0"/>
    </xf>
    <xf numFmtId="0" fontId="4" fillId="3" borderId="4" xfId="5" applyFont="1" applyFill="1" applyBorder="1" applyAlignment="1" applyProtection="1">
      <alignment vertical="center" wrapText="1"/>
    </xf>
    <xf numFmtId="0" fontId="4" fillId="3" borderId="4" xfId="5" applyFont="1" applyFill="1" applyBorder="1" applyAlignment="1" applyProtection="1">
      <alignment horizontal="justify" vertical="center" wrapText="1"/>
      <protection locked="0"/>
    </xf>
    <xf numFmtId="0" fontId="4" fillId="3" borderId="4" xfId="5" applyFont="1" applyFill="1" applyBorder="1" applyAlignment="1" applyProtection="1">
      <alignment vertical="center" wrapText="1"/>
      <protection locked="0"/>
    </xf>
    <xf numFmtId="0" fontId="4" fillId="3" borderId="0" xfId="2" applyFont="1" applyFill="1" applyAlignment="1" applyProtection="1">
      <alignment vertical="center"/>
    </xf>
    <xf numFmtId="0" fontId="4" fillId="3" borderId="4" xfId="5" applyFont="1" applyFill="1" applyBorder="1" applyAlignment="1">
      <alignment horizontal="justify" vertical="center" wrapText="1"/>
    </xf>
    <xf numFmtId="0" fontId="4" fillId="3" borderId="0" xfId="2" applyFont="1" applyFill="1" applyAlignment="1" applyProtection="1">
      <alignment horizontal="center" vertical="top"/>
    </xf>
    <xf numFmtId="0" fontId="4" fillId="3" borderId="0" xfId="2" applyFont="1" applyFill="1" applyAlignment="1" applyProtection="1">
      <alignment horizontal="center" vertical="top"/>
      <protection locked="0"/>
    </xf>
    <xf numFmtId="0" fontId="4" fillId="3" borderId="0" xfId="2" applyFont="1" applyFill="1" applyAlignment="1">
      <alignment horizontal="center" vertical="top"/>
    </xf>
    <xf numFmtId="0" fontId="7" fillId="3" borderId="5" xfId="2" applyFont="1" applyFill="1" applyBorder="1" applyAlignment="1" applyProtection="1">
      <alignment horizontal="right" vertical="top"/>
      <protection locked="0"/>
    </xf>
    <xf numFmtId="0" fontId="7" fillId="3" borderId="6" xfId="2" applyFont="1" applyFill="1" applyBorder="1" applyAlignment="1" applyProtection="1">
      <alignment horizontal="right" vertical="top"/>
      <protection locked="0"/>
    </xf>
    <xf numFmtId="4" fontId="7" fillId="3" borderId="7" xfId="2" applyNumberFormat="1" applyFont="1" applyFill="1" applyBorder="1" applyAlignment="1" applyProtection="1">
      <alignment horizontal="center" vertical="top"/>
      <protection locked="0"/>
    </xf>
    <xf numFmtId="0" fontId="4" fillId="3" borderId="0" xfId="2" applyFont="1" applyFill="1" applyProtection="1"/>
    <xf numFmtId="0" fontId="4" fillId="3" borderId="0" xfId="2" applyFont="1" applyFill="1" applyAlignment="1" applyProtection="1">
      <alignment horizontal="justify" vertical="top" wrapText="1"/>
      <protection locked="0"/>
    </xf>
    <xf numFmtId="0" fontId="4" fillId="3" borderId="0" xfId="2" applyFont="1" applyFill="1" applyProtection="1">
      <protection locked="0"/>
    </xf>
    <xf numFmtId="0" fontId="4" fillId="9" borderId="0" xfId="6" applyFont="1" applyFill="1" applyAlignment="1">
      <alignment vertical="center"/>
    </xf>
  </cellXfs>
  <cellStyles count="7">
    <cellStyle name="Millares 4 8" xfId="4"/>
    <cellStyle name="Normal" xfId="0" builtinId="0"/>
    <cellStyle name="Normal 2" xfId="2"/>
    <cellStyle name="Normal 2 18 2" xfId="5"/>
    <cellStyle name="Normal 2 18 2 2" xfId="6"/>
    <cellStyle name="Normal 2 2" xfId="1"/>
    <cellStyle name="Normal_141008Reportes Cuadros Institucionales-sectorialesADV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1031874</xdr:colOff>
      <xdr:row>23</xdr:row>
      <xdr:rowOff>0</xdr:rowOff>
    </xdr:from>
    <xdr:to>
      <xdr:col>14</xdr:col>
      <xdr:colOff>238124</xdr:colOff>
      <xdr:row>32</xdr:row>
      <xdr:rowOff>79375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0F1ABE3-D59C-4CB4-80BA-3934609A5049}"/>
            </a:ext>
          </a:extLst>
        </xdr:cNvPr>
        <xdr:cNvGrpSpPr/>
      </xdr:nvGrpSpPr>
      <xdr:grpSpPr>
        <a:xfrm>
          <a:off x="6727824" y="11525250"/>
          <a:ext cx="9826625" cy="13652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CDAB1FF7-BF13-49F0-806F-DE025670F4BC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6314FB30-095C-4666-95ED-4A3EA77797B6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%20Junio%202022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2"/>
      <sheetName val="B.1.1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6"/>
      <sheetName val="B.2.5"/>
      <sheetName val="B.2.7"/>
      <sheetName val="B.2.8"/>
      <sheetName val="B.2.9"/>
      <sheetName val="B.3.1"/>
      <sheetName val="B.3.2"/>
      <sheetName val="B.3.3"/>
      <sheetName val="B.2.10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pageSetUpPr fitToPage="1"/>
  </sheetPr>
  <dimension ref="A1:W36"/>
  <sheetViews>
    <sheetView tabSelected="1" view="pageBreakPreview" zoomScale="60" zoomScaleNormal="50" workbookViewId="0">
      <selection sqref="A1:W1"/>
    </sheetView>
  </sheetViews>
  <sheetFormatPr baseColWidth="10" defaultRowHeight="11.25" x14ac:dyDescent="0.2"/>
  <cols>
    <col min="1" max="1" width="14.42578125" style="44" customWidth="1"/>
    <col min="2" max="2" width="9.7109375" style="46" customWidth="1"/>
    <col min="3" max="3" width="24.28515625" style="46" customWidth="1"/>
    <col min="4" max="4" width="23.140625" style="46" customWidth="1"/>
    <col min="5" max="5" width="13.85546875" style="46" customWidth="1"/>
    <col min="6" max="10" width="15.5703125" style="46" bestFit="1" customWidth="1"/>
    <col min="11" max="11" width="9.5703125" style="46" customWidth="1"/>
    <col min="12" max="12" width="10.7109375" style="46" customWidth="1"/>
    <col min="13" max="13" width="27.140625" style="46" customWidth="1"/>
    <col min="14" max="14" width="34" style="46" customWidth="1"/>
    <col min="15" max="15" width="12.140625" style="46" customWidth="1"/>
    <col min="16" max="16" width="36.5703125" style="46" customWidth="1"/>
    <col min="17" max="17" width="32.7109375" style="46" customWidth="1"/>
    <col min="18" max="18" width="11.5703125" style="46" bestFit="1" customWidth="1"/>
    <col min="19" max="20" width="11.42578125" style="46"/>
    <col min="21" max="21" width="11.5703125" style="46" bestFit="1" customWidth="1"/>
    <col min="22" max="22" width="11.28515625" style="46" bestFit="1" customWidth="1"/>
    <col min="23" max="23" width="14.5703125" style="44" customWidth="1"/>
    <col min="24" max="16384" width="11.42578125" style="44"/>
  </cols>
  <sheetData>
    <row r="1" spans="1:23" s="4" customFormat="1" ht="60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spans="1:23" s="4" customFormat="1" ht="20.25" customHeight="1" x14ac:dyDescent="0.2">
      <c r="A2" s="5" t="s">
        <v>1</v>
      </c>
      <c r="B2" s="6"/>
      <c r="C2" s="6"/>
      <c r="D2" s="6"/>
      <c r="E2" s="7"/>
      <c r="F2" s="8" t="s">
        <v>2</v>
      </c>
      <c r="G2" s="9"/>
      <c r="H2" s="9"/>
      <c r="I2" s="9"/>
      <c r="J2" s="10"/>
      <c r="K2" s="11" t="s">
        <v>3</v>
      </c>
      <c r="L2" s="12"/>
      <c r="M2" s="13"/>
      <c r="N2" s="14" t="s">
        <v>4</v>
      </c>
      <c r="O2" s="15"/>
      <c r="P2" s="15"/>
      <c r="Q2" s="15"/>
      <c r="R2" s="15"/>
      <c r="S2" s="15"/>
      <c r="T2" s="16"/>
      <c r="U2" s="17" t="s">
        <v>5</v>
      </c>
      <c r="V2" s="18"/>
      <c r="W2" s="19"/>
    </row>
    <row r="3" spans="1:23" s="4" customFormat="1" ht="54.75" customHeight="1" x14ac:dyDescent="0.2">
      <c r="A3" s="20" t="s">
        <v>6</v>
      </c>
      <c r="B3" s="20" t="s">
        <v>7</v>
      </c>
      <c r="C3" s="20" t="s">
        <v>8</v>
      </c>
      <c r="D3" s="20" t="s">
        <v>9</v>
      </c>
      <c r="E3" s="20" t="s">
        <v>10</v>
      </c>
      <c r="F3" s="21" t="s">
        <v>11</v>
      </c>
      <c r="G3" s="21" t="s">
        <v>12</v>
      </c>
      <c r="H3" s="21" t="s">
        <v>13</v>
      </c>
      <c r="I3" s="22" t="s">
        <v>14</v>
      </c>
      <c r="J3" s="22" t="s">
        <v>15</v>
      </c>
      <c r="K3" s="23" t="s">
        <v>16</v>
      </c>
      <c r="L3" s="23" t="s">
        <v>17</v>
      </c>
      <c r="M3" s="23" t="s">
        <v>18</v>
      </c>
      <c r="N3" s="24" t="s">
        <v>19</v>
      </c>
      <c r="O3" s="24" t="s">
        <v>20</v>
      </c>
      <c r="P3" s="24" t="s">
        <v>21</v>
      </c>
      <c r="Q3" s="24" t="s">
        <v>22</v>
      </c>
      <c r="R3" s="24" t="s">
        <v>23</v>
      </c>
      <c r="S3" s="24" t="s">
        <v>24</v>
      </c>
      <c r="T3" s="24" t="s">
        <v>25</v>
      </c>
      <c r="U3" s="25" t="s">
        <v>26</v>
      </c>
      <c r="V3" s="25" t="s">
        <v>27</v>
      </c>
      <c r="W3" s="25" t="s">
        <v>28</v>
      </c>
    </row>
    <row r="4" spans="1:23" s="4" customFormat="1" ht="15" customHeight="1" x14ac:dyDescent="0.2">
      <c r="A4" s="20">
        <v>1</v>
      </c>
      <c r="B4" s="20">
        <v>2</v>
      </c>
      <c r="C4" s="20">
        <v>3</v>
      </c>
      <c r="D4" s="26">
        <v>4</v>
      </c>
      <c r="E4" s="20">
        <v>5</v>
      </c>
      <c r="F4" s="27">
        <v>6</v>
      </c>
      <c r="G4" s="27">
        <v>7</v>
      </c>
      <c r="H4" s="27">
        <v>8</v>
      </c>
      <c r="I4" s="22">
        <v>9</v>
      </c>
      <c r="J4" s="22">
        <v>10</v>
      </c>
      <c r="K4" s="23">
        <v>11</v>
      </c>
      <c r="L4" s="23">
        <v>12</v>
      </c>
      <c r="M4" s="23">
        <v>13</v>
      </c>
      <c r="N4" s="24">
        <v>14</v>
      </c>
      <c r="O4" s="24">
        <v>15</v>
      </c>
      <c r="P4" s="24">
        <v>16</v>
      </c>
      <c r="Q4" s="24">
        <v>17</v>
      </c>
      <c r="R4" s="24">
        <v>18</v>
      </c>
      <c r="S4" s="24">
        <v>19</v>
      </c>
      <c r="T4" s="24">
        <v>20</v>
      </c>
      <c r="U4" s="25">
        <v>21</v>
      </c>
      <c r="V4" s="25">
        <v>22</v>
      </c>
      <c r="W4" s="25">
        <v>23</v>
      </c>
    </row>
    <row r="5" spans="1:23" s="36" customFormat="1" ht="56.25" x14ac:dyDescent="0.25">
      <c r="A5" s="28" t="s">
        <v>29</v>
      </c>
      <c r="B5" s="29" t="s">
        <v>30</v>
      </c>
      <c r="C5" s="30" t="s">
        <v>31</v>
      </c>
      <c r="D5" s="31" t="s">
        <v>32</v>
      </c>
      <c r="E5" s="29" t="s">
        <v>33</v>
      </c>
      <c r="F5" s="32">
        <v>40397995</v>
      </c>
      <c r="G5" s="32">
        <f>49429941.91+457010.08</f>
        <v>49886951.989999995</v>
      </c>
      <c r="H5" s="32">
        <f>19536713.74+15868</f>
        <v>19552581.739999998</v>
      </c>
      <c r="I5" s="32">
        <f>19536713.74+15868</f>
        <v>19552581.739999998</v>
      </c>
      <c r="J5" s="32">
        <v>19536713.739999998</v>
      </c>
      <c r="K5" s="28" t="s">
        <v>34</v>
      </c>
      <c r="L5" s="33" t="s">
        <v>35</v>
      </c>
      <c r="M5" s="33" t="s">
        <v>36</v>
      </c>
      <c r="N5" s="33" t="s">
        <v>37</v>
      </c>
      <c r="O5" s="33" t="s">
        <v>35</v>
      </c>
      <c r="P5" s="34" t="s">
        <v>38</v>
      </c>
      <c r="Q5" s="34" t="s">
        <v>39</v>
      </c>
      <c r="R5" s="35">
        <v>1.02</v>
      </c>
      <c r="S5" s="35"/>
      <c r="T5" s="35"/>
      <c r="U5" s="35">
        <v>1457970</v>
      </c>
      <c r="V5" s="35">
        <v>1455744</v>
      </c>
      <c r="W5" s="33" t="s">
        <v>40</v>
      </c>
    </row>
    <row r="6" spans="1:23" s="36" customFormat="1" ht="56.25" x14ac:dyDescent="0.25">
      <c r="A6" s="28" t="s">
        <v>41</v>
      </c>
      <c r="B6" s="29" t="s">
        <v>30</v>
      </c>
      <c r="C6" s="30" t="s">
        <v>42</v>
      </c>
      <c r="D6" s="31" t="s">
        <v>32</v>
      </c>
      <c r="E6" s="29" t="s">
        <v>33</v>
      </c>
      <c r="F6" s="32">
        <v>6242420.0199999996</v>
      </c>
      <c r="G6" s="32">
        <f>6116099.82+400446.69</f>
        <v>6516546.5100000007</v>
      </c>
      <c r="H6" s="32">
        <v>2566364</v>
      </c>
      <c r="I6" s="32">
        <v>2566364</v>
      </c>
      <c r="J6" s="32">
        <v>2566364</v>
      </c>
      <c r="K6" s="28" t="s">
        <v>34</v>
      </c>
      <c r="L6" s="33" t="s">
        <v>35</v>
      </c>
      <c r="M6" s="33" t="s">
        <v>36</v>
      </c>
      <c r="N6" s="33" t="s">
        <v>37</v>
      </c>
      <c r="O6" s="33" t="s">
        <v>35</v>
      </c>
      <c r="P6" s="34" t="s">
        <v>38</v>
      </c>
      <c r="Q6" s="34" t="s">
        <v>39</v>
      </c>
      <c r="R6" s="35">
        <v>1.02</v>
      </c>
      <c r="S6" s="35"/>
      <c r="T6" s="35"/>
      <c r="U6" s="35">
        <v>1457970</v>
      </c>
      <c r="V6" s="35">
        <v>1455744</v>
      </c>
      <c r="W6" s="33" t="s">
        <v>40</v>
      </c>
    </row>
    <row r="7" spans="1:23" s="36" customFormat="1" ht="56.25" x14ac:dyDescent="0.25">
      <c r="A7" s="28" t="s">
        <v>43</v>
      </c>
      <c r="B7" s="29" t="s">
        <v>30</v>
      </c>
      <c r="C7" s="30" t="s">
        <v>44</v>
      </c>
      <c r="D7" s="31" t="s">
        <v>32</v>
      </c>
      <c r="E7" s="29" t="s">
        <v>33</v>
      </c>
      <c r="F7" s="32">
        <v>13204483.390000001</v>
      </c>
      <c r="G7" s="32">
        <f>12624313.13+374415.28</f>
        <v>12998728.41</v>
      </c>
      <c r="H7" s="32">
        <v>4604944.76</v>
      </c>
      <c r="I7" s="32">
        <v>4604944.76</v>
      </c>
      <c r="J7" s="32">
        <v>4604944.76</v>
      </c>
      <c r="K7" s="28" t="s">
        <v>34</v>
      </c>
      <c r="L7" s="33" t="s">
        <v>35</v>
      </c>
      <c r="M7" s="33" t="s">
        <v>36</v>
      </c>
      <c r="N7" s="33" t="s">
        <v>37</v>
      </c>
      <c r="O7" s="33" t="s">
        <v>35</v>
      </c>
      <c r="P7" s="34" t="s">
        <v>38</v>
      </c>
      <c r="Q7" s="34" t="s">
        <v>39</v>
      </c>
      <c r="R7" s="35">
        <v>1.02</v>
      </c>
      <c r="S7" s="35"/>
      <c r="T7" s="35"/>
      <c r="U7" s="35">
        <v>1457970</v>
      </c>
      <c r="V7" s="35">
        <v>1455744</v>
      </c>
      <c r="W7" s="33" t="s">
        <v>40</v>
      </c>
    </row>
    <row r="8" spans="1:23" s="36" customFormat="1" ht="56.25" x14ac:dyDescent="0.25">
      <c r="A8" s="28" t="s">
        <v>45</v>
      </c>
      <c r="B8" s="29" t="s">
        <v>30</v>
      </c>
      <c r="C8" s="30" t="s">
        <v>46</v>
      </c>
      <c r="D8" s="31" t="s">
        <v>32</v>
      </c>
      <c r="E8" s="29" t="s">
        <v>33</v>
      </c>
      <c r="F8" s="32">
        <v>14348857.029999999</v>
      </c>
      <c r="G8" s="32">
        <f>15861544.12+36088.83</f>
        <v>15897632.949999999</v>
      </c>
      <c r="H8" s="32">
        <v>7131767.29</v>
      </c>
      <c r="I8" s="32">
        <v>7131767.29</v>
      </c>
      <c r="J8" s="32">
        <v>7131767.29</v>
      </c>
      <c r="K8" s="28" t="s">
        <v>34</v>
      </c>
      <c r="L8" s="33" t="s">
        <v>35</v>
      </c>
      <c r="M8" s="33" t="s">
        <v>36</v>
      </c>
      <c r="N8" s="33" t="s">
        <v>37</v>
      </c>
      <c r="O8" s="33" t="s">
        <v>35</v>
      </c>
      <c r="P8" s="34" t="s">
        <v>38</v>
      </c>
      <c r="Q8" s="34" t="s">
        <v>39</v>
      </c>
      <c r="R8" s="35">
        <v>1.02</v>
      </c>
      <c r="S8" s="35"/>
      <c r="T8" s="35"/>
      <c r="U8" s="35">
        <v>1457970</v>
      </c>
      <c r="V8" s="35">
        <v>1455744</v>
      </c>
      <c r="W8" s="33" t="s">
        <v>40</v>
      </c>
    </row>
    <row r="9" spans="1:23" s="36" customFormat="1" ht="56.25" x14ac:dyDescent="0.25">
      <c r="A9" s="28" t="s">
        <v>47</v>
      </c>
      <c r="B9" s="29" t="s">
        <v>30</v>
      </c>
      <c r="C9" s="30" t="s">
        <v>48</v>
      </c>
      <c r="D9" s="31" t="s">
        <v>49</v>
      </c>
      <c r="E9" s="29" t="s">
        <v>33</v>
      </c>
      <c r="F9" s="32">
        <v>1464876.56</v>
      </c>
      <c r="G9" s="32">
        <f>1342344.4+162724.92</f>
        <v>1505069.3199999998</v>
      </c>
      <c r="H9" s="32">
        <v>483772.04</v>
      </c>
      <c r="I9" s="32">
        <v>483772.04</v>
      </c>
      <c r="J9" s="32">
        <v>483772.04</v>
      </c>
      <c r="K9" s="28" t="s">
        <v>34</v>
      </c>
      <c r="L9" s="33" t="s">
        <v>35</v>
      </c>
      <c r="M9" s="33" t="s">
        <v>36</v>
      </c>
      <c r="N9" s="33" t="s">
        <v>37</v>
      </c>
      <c r="O9" s="33" t="s">
        <v>35</v>
      </c>
      <c r="P9" s="34" t="s">
        <v>38</v>
      </c>
      <c r="Q9" s="34" t="s">
        <v>39</v>
      </c>
      <c r="R9" s="35">
        <v>1.02</v>
      </c>
      <c r="S9" s="35"/>
      <c r="T9" s="35"/>
      <c r="U9" s="35">
        <v>1457970</v>
      </c>
      <c r="V9" s="35">
        <v>1455744</v>
      </c>
      <c r="W9" s="33" t="s">
        <v>40</v>
      </c>
    </row>
    <row r="10" spans="1:23" s="36" customFormat="1" ht="56.25" x14ac:dyDescent="0.25">
      <c r="A10" s="28" t="s">
        <v>50</v>
      </c>
      <c r="B10" s="29" t="s">
        <v>30</v>
      </c>
      <c r="C10" s="30" t="s">
        <v>51</v>
      </c>
      <c r="D10" s="31" t="s">
        <v>32</v>
      </c>
      <c r="E10" s="29" t="s">
        <v>33</v>
      </c>
      <c r="F10" s="32">
        <v>18504096.059999999</v>
      </c>
      <c r="G10" s="32">
        <f>13328710.58+164881.13-13724.06-299638.27</f>
        <v>13180229.380000001</v>
      </c>
      <c r="H10" s="32">
        <v>5066773.68</v>
      </c>
      <c r="I10" s="32">
        <v>5066773.68</v>
      </c>
      <c r="J10" s="32">
        <v>5066773.68</v>
      </c>
      <c r="K10" s="28" t="s">
        <v>34</v>
      </c>
      <c r="L10" s="33" t="s">
        <v>52</v>
      </c>
      <c r="M10" s="33" t="s">
        <v>53</v>
      </c>
      <c r="N10" s="33" t="s">
        <v>37</v>
      </c>
      <c r="O10" s="33" t="s">
        <v>35</v>
      </c>
      <c r="P10" s="34" t="s">
        <v>38</v>
      </c>
      <c r="Q10" s="34" t="s">
        <v>39</v>
      </c>
      <c r="R10" s="35">
        <v>1.02</v>
      </c>
      <c r="S10" s="35"/>
      <c r="T10" s="35"/>
      <c r="U10" s="35">
        <v>1457970</v>
      </c>
      <c r="V10" s="35">
        <v>1455744</v>
      </c>
      <c r="W10" s="33" t="s">
        <v>40</v>
      </c>
    </row>
    <row r="11" spans="1:23" s="36" customFormat="1" ht="56.25" x14ac:dyDescent="0.25">
      <c r="A11" s="28" t="s">
        <v>54</v>
      </c>
      <c r="B11" s="29" t="s">
        <v>55</v>
      </c>
      <c r="C11" s="30" t="s">
        <v>56</v>
      </c>
      <c r="D11" s="31" t="s">
        <v>32</v>
      </c>
      <c r="E11" s="29" t="s">
        <v>33</v>
      </c>
      <c r="F11" s="32">
        <v>7080760.3600000003</v>
      </c>
      <c r="G11" s="32">
        <f>7016149.93+55920.78</f>
        <v>7072070.71</v>
      </c>
      <c r="H11" s="32">
        <v>3316289.36</v>
      </c>
      <c r="I11" s="32">
        <v>3316289.36</v>
      </c>
      <c r="J11" s="32">
        <v>3316289.36</v>
      </c>
      <c r="K11" s="28" t="s">
        <v>34</v>
      </c>
      <c r="L11" s="33" t="s">
        <v>52</v>
      </c>
      <c r="M11" s="33" t="s">
        <v>53</v>
      </c>
      <c r="N11" s="33" t="s">
        <v>37</v>
      </c>
      <c r="O11" s="33" t="s">
        <v>35</v>
      </c>
      <c r="P11" s="34" t="s">
        <v>38</v>
      </c>
      <c r="Q11" s="34" t="s">
        <v>39</v>
      </c>
      <c r="R11" s="35">
        <v>1.02</v>
      </c>
      <c r="S11" s="35"/>
      <c r="T11" s="35"/>
      <c r="U11" s="35">
        <v>1457970</v>
      </c>
      <c r="V11" s="35">
        <v>1455744</v>
      </c>
      <c r="W11" s="33" t="s">
        <v>40</v>
      </c>
    </row>
    <row r="12" spans="1:23" s="36" customFormat="1" ht="56.25" x14ac:dyDescent="0.25">
      <c r="A12" s="28" t="s">
        <v>57</v>
      </c>
      <c r="B12" s="29" t="s">
        <v>55</v>
      </c>
      <c r="C12" s="30" t="s">
        <v>58</v>
      </c>
      <c r="D12" s="31" t="s">
        <v>32</v>
      </c>
      <c r="E12" s="29" t="s">
        <v>33</v>
      </c>
      <c r="F12" s="32">
        <v>68444387.870000005</v>
      </c>
      <c r="G12" s="32">
        <f>86030982.19+1282219.72-2047.75-5218.59</f>
        <v>87305935.569999993</v>
      </c>
      <c r="H12" s="32">
        <v>34211314.189999998</v>
      </c>
      <c r="I12" s="32">
        <v>34211314.189999998</v>
      </c>
      <c r="J12" s="32">
        <v>34211314.189999998</v>
      </c>
      <c r="K12" s="28" t="s">
        <v>34</v>
      </c>
      <c r="L12" s="33" t="s">
        <v>52</v>
      </c>
      <c r="M12" s="33" t="s">
        <v>53</v>
      </c>
      <c r="N12" s="33" t="s">
        <v>37</v>
      </c>
      <c r="O12" s="33" t="s">
        <v>35</v>
      </c>
      <c r="P12" s="34" t="s">
        <v>38</v>
      </c>
      <c r="Q12" s="34" t="s">
        <v>39</v>
      </c>
      <c r="R12" s="35">
        <v>1.02</v>
      </c>
      <c r="S12" s="35"/>
      <c r="T12" s="35"/>
      <c r="U12" s="35">
        <v>1457970</v>
      </c>
      <c r="V12" s="35">
        <v>1455744</v>
      </c>
      <c r="W12" s="33" t="s">
        <v>40</v>
      </c>
    </row>
    <row r="13" spans="1:23" s="36" customFormat="1" ht="56.25" x14ac:dyDescent="0.25">
      <c r="A13" s="28" t="s">
        <v>59</v>
      </c>
      <c r="B13" s="29" t="s">
        <v>55</v>
      </c>
      <c r="C13" s="30" t="s">
        <v>60</v>
      </c>
      <c r="D13" s="31" t="s">
        <v>32</v>
      </c>
      <c r="E13" s="29" t="s">
        <v>33</v>
      </c>
      <c r="F13" s="32">
        <v>5576636.4699999997</v>
      </c>
      <c r="G13" s="32">
        <f>5293095.51+129948.38</f>
        <v>5423043.8899999997</v>
      </c>
      <c r="H13" s="32">
        <v>2524748.44</v>
      </c>
      <c r="I13" s="32">
        <v>2524748.44</v>
      </c>
      <c r="J13" s="32">
        <v>2524748.44</v>
      </c>
      <c r="K13" s="28" t="s">
        <v>34</v>
      </c>
      <c r="L13" s="33" t="s">
        <v>35</v>
      </c>
      <c r="M13" s="33" t="s">
        <v>61</v>
      </c>
      <c r="N13" s="33" t="s">
        <v>37</v>
      </c>
      <c r="O13" s="33" t="s">
        <v>35</v>
      </c>
      <c r="P13" s="34" t="s">
        <v>38</v>
      </c>
      <c r="Q13" s="34" t="s">
        <v>39</v>
      </c>
      <c r="R13" s="35">
        <v>1.02</v>
      </c>
      <c r="S13" s="35"/>
      <c r="T13" s="35"/>
      <c r="U13" s="35">
        <v>1457970</v>
      </c>
      <c r="V13" s="35">
        <v>1455744</v>
      </c>
      <c r="W13" s="33" t="s">
        <v>40</v>
      </c>
    </row>
    <row r="14" spans="1:23" s="36" customFormat="1" ht="56.25" x14ac:dyDescent="0.25">
      <c r="A14" s="28" t="s">
        <v>62</v>
      </c>
      <c r="B14" s="29" t="s">
        <v>55</v>
      </c>
      <c r="C14" s="30" t="s">
        <v>63</v>
      </c>
      <c r="D14" s="31" t="s">
        <v>32</v>
      </c>
      <c r="E14" s="29" t="s">
        <v>33</v>
      </c>
      <c r="F14" s="32">
        <v>50225448.590000004</v>
      </c>
      <c r="G14" s="32">
        <f>48804819.48+456335.86</f>
        <v>49261155.339999996</v>
      </c>
      <c r="H14" s="32">
        <v>21606016.800000001</v>
      </c>
      <c r="I14" s="32">
        <v>21606016.800000001</v>
      </c>
      <c r="J14" s="32">
        <v>21606016.800000001</v>
      </c>
      <c r="K14" s="28" t="s">
        <v>34</v>
      </c>
      <c r="L14" s="33" t="s">
        <v>64</v>
      </c>
      <c r="M14" s="33" t="s">
        <v>65</v>
      </c>
      <c r="N14" s="33" t="s">
        <v>37</v>
      </c>
      <c r="O14" s="33" t="s">
        <v>35</v>
      </c>
      <c r="P14" s="37" t="s">
        <v>38</v>
      </c>
      <c r="Q14" s="37" t="s">
        <v>39</v>
      </c>
      <c r="R14" s="35">
        <v>1.02</v>
      </c>
      <c r="S14" s="35"/>
      <c r="T14" s="35"/>
      <c r="U14" s="35">
        <v>1457970</v>
      </c>
      <c r="V14" s="35">
        <v>1455744</v>
      </c>
      <c r="W14" s="33" t="s">
        <v>40</v>
      </c>
    </row>
    <row r="15" spans="1:23" s="36" customFormat="1" ht="56.25" x14ac:dyDescent="0.25">
      <c r="A15" s="28" t="s">
        <v>66</v>
      </c>
      <c r="B15" s="29" t="s">
        <v>55</v>
      </c>
      <c r="C15" s="30" t="s">
        <v>63</v>
      </c>
      <c r="D15" s="31" t="s">
        <v>32</v>
      </c>
      <c r="E15" s="29" t="s">
        <v>33</v>
      </c>
      <c r="F15" s="32">
        <v>49302228.719999999</v>
      </c>
      <c r="G15" s="32">
        <f>48182557.92+745226.55</f>
        <v>48927784.469999999</v>
      </c>
      <c r="H15" s="32">
        <v>20779605.09</v>
      </c>
      <c r="I15" s="32">
        <v>20779605.09</v>
      </c>
      <c r="J15" s="32">
        <v>20779605.09</v>
      </c>
      <c r="K15" s="28" t="s">
        <v>34</v>
      </c>
      <c r="L15" s="33" t="s">
        <v>52</v>
      </c>
      <c r="M15" s="33" t="s">
        <v>53</v>
      </c>
      <c r="N15" s="33" t="s">
        <v>37</v>
      </c>
      <c r="O15" s="33" t="s">
        <v>35</v>
      </c>
      <c r="P15" s="34" t="s">
        <v>38</v>
      </c>
      <c r="Q15" s="34" t="s">
        <v>39</v>
      </c>
      <c r="R15" s="35">
        <v>1.02</v>
      </c>
      <c r="S15" s="35"/>
      <c r="T15" s="35"/>
      <c r="U15" s="35">
        <v>1457970</v>
      </c>
      <c r="V15" s="35">
        <v>1455744</v>
      </c>
      <c r="W15" s="33" t="s">
        <v>40</v>
      </c>
    </row>
    <row r="16" spans="1:23" s="36" customFormat="1" ht="56.25" x14ac:dyDescent="0.25">
      <c r="A16" s="28" t="s">
        <v>67</v>
      </c>
      <c r="B16" s="29" t="s">
        <v>68</v>
      </c>
      <c r="C16" s="30" t="s">
        <v>69</v>
      </c>
      <c r="D16" s="31" t="s">
        <v>32</v>
      </c>
      <c r="E16" s="29" t="s">
        <v>33</v>
      </c>
      <c r="F16" s="32">
        <v>1500000</v>
      </c>
      <c r="G16" s="32">
        <v>1500000</v>
      </c>
      <c r="H16" s="32">
        <v>59200</v>
      </c>
      <c r="I16" s="32">
        <v>59200</v>
      </c>
      <c r="J16" s="32">
        <v>59200</v>
      </c>
      <c r="K16" s="28" t="s">
        <v>34</v>
      </c>
      <c r="L16" s="33" t="s">
        <v>52</v>
      </c>
      <c r="M16" s="33" t="s">
        <v>53</v>
      </c>
      <c r="N16" s="33" t="s">
        <v>37</v>
      </c>
      <c r="O16" s="33" t="s">
        <v>35</v>
      </c>
      <c r="P16" s="34" t="s">
        <v>38</v>
      </c>
      <c r="Q16" s="34" t="s">
        <v>39</v>
      </c>
      <c r="R16" s="35">
        <v>1.02</v>
      </c>
      <c r="S16" s="35"/>
      <c r="T16" s="35"/>
      <c r="U16" s="35">
        <v>1457970</v>
      </c>
      <c r="V16" s="35">
        <v>1455744</v>
      </c>
      <c r="W16" s="33" t="s">
        <v>40</v>
      </c>
    </row>
    <row r="17" spans="1:17" ht="15" customHeight="1" x14ac:dyDescent="0.2">
      <c r="A17" s="38"/>
      <c r="B17" s="39"/>
      <c r="C17" s="40"/>
      <c r="D17" s="41" t="s">
        <v>70</v>
      </c>
      <c r="E17" s="42"/>
      <c r="F17" s="43">
        <f>SUM(F5:F16)</f>
        <v>276292190.07000005</v>
      </c>
      <c r="G17" s="43">
        <f>SUM(G5:G16)</f>
        <v>299475148.53999996</v>
      </c>
      <c r="H17" s="43">
        <f>SUM(H5:H16)</f>
        <v>121903377.39</v>
      </c>
      <c r="I17" s="43">
        <f>SUM(I5:I16)</f>
        <v>121903377.39</v>
      </c>
      <c r="J17" s="43">
        <f>SUM(J5:J16)</f>
        <v>121887509.39</v>
      </c>
      <c r="K17" s="44"/>
      <c r="L17" s="44"/>
      <c r="M17" s="44"/>
      <c r="N17" s="44"/>
      <c r="O17" s="44"/>
      <c r="P17" s="45"/>
      <c r="Q17" s="45"/>
    </row>
    <row r="18" spans="1:17" x14ac:dyDescent="0.2">
      <c r="A18" s="47" t="s">
        <v>71</v>
      </c>
      <c r="B18" s="39"/>
      <c r="C18" s="40"/>
      <c r="D18" s="40"/>
      <c r="E18" s="39"/>
      <c r="F18" s="39"/>
      <c r="G18" s="39"/>
      <c r="H18" s="39"/>
      <c r="I18" s="39"/>
      <c r="J18" s="39"/>
      <c r="K18" s="44"/>
      <c r="L18" s="44"/>
      <c r="M18" s="44"/>
      <c r="N18" s="44"/>
      <c r="O18" s="44"/>
      <c r="P18" s="45"/>
      <c r="Q18" s="45"/>
    </row>
    <row r="19" spans="1:17" x14ac:dyDescent="0.2">
      <c r="A19" s="38"/>
      <c r="B19" s="39"/>
      <c r="C19" s="40"/>
      <c r="D19" s="40"/>
      <c r="E19" s="39"/>
      <c r="F19" s="39"/>
      <c r="G19" s="39"/>
      <c r="H19" s="39"/>
      <c r="I19" s="39"/>
      <c r="J19" s="39"/>
      <c r="K19" s="44"/>
      <c r="L19" s="44"/>
      <c r="M19" s="44"/>
      <c r="N19" s="44"/>
      <c r="O19" s="44"/>
      <c r="P19" s="45"/>
      <c r="Q19" s="45"/>
    </row>
    <row r="20" spans="1:17" x14ac:dyDescent="0.2">
      <c r="A20" s="38"/>
      <c r="B20" s="39"/>
      <c r="C20" s="40"/>
      <c r="D20" s="40"/>
      <c r="E20" s="39"/>
      <c r="F20" s="39"/>
      <c r="G20" s="39"/>
      <c r="H20" s="39"/>
      <c r="I20" s="39"/>
      <c r="J20" s="39"/>
      <c r="K20" s="44"/>
      <c r="L20" s="44"/>
      <c r="M20" s="44"/>
      <c r="N20" s="44"/>
      <c r="O20" s="44"/>
      <c r="P20" s="45"/>
      <c r="Q20" s="45"/>
    </row>
    <row r="21" spans="1:17" x14ac:dyDescent="0.2">
      <c r="A21" s="38"/>
      <c r="B21" s="39"/>
      <c r="C21" s="40"/>
      <c r="D21" s="40"/>
      <c r="E21" s="39"/>
      <c r="F21" s="39"/>
      <c r="G21" s="39"/>
      <c r="H21" s="39"/>
      <c r="I21" s="39"/>
      <c r="J21" s="39"/>
      <c r="K21" s="44"/>
      <c r="L21" s="44"/>
      <c r="M21" s="44"/>
      <c r="N21" s="44"/>
      <c r="O21" s="44"/>
      <c r="P21" s="45"/>
      <c r="Q21" s="45"/>
    </row>
    <row r="22" spans="1:17" x14ac:dyDescent="0.2">
      <c r="A22" s="38"/>
      <c r="B22" s="39"/>
      <c r="C22" s="40"/>
      <c r="D22" s="40"/>
      <c r="E22" s="39"/>
      <c r="F22" s="39"/>
      <c r="G22" s="39"/>
      <c r="H22" s="39"/>
      <c r="I22" s="39"/>
      <c r="J22" s="39"/>
      <c r="K22" s="44"/>
      <c r="L22" s="44"/>
      <c r="M22" s="44"/>
      <c r="N22" s="44"/>
      <c r="O22" s="44"/>
      <c r="P22" s="45"/>
      <c r="Q22" s="45"/>
    </row>
    <row r="23" spans="1:17" x14ac:dyDescent="0.2">
      <c r="A23" s="38"/>
      <c r="B23" s="39"/>
      <c r="C23" s="40"/>
      <c r="D23" s="40"/>
      <c r="E23" s="39"/>
      <c r="F23" s="39"/>
      <c r="G23" s="39"/>
      <c r="H23" s="39"/>
      <c r="I23" s="39"/>
      <c r="J23" s="39"/>
      <c r="K23" s="44"/>
      <c r="L23" s="44"/>
      <c r="M23" s="44"/>
      <c r="N23" s="44"/>
      <c r="O23" s="44"/>
      <c r="P23" s="45"/>
      <c r="Q23" s="45"/>
    </row>
    <row r="24" spans="1:17" x14ac:dyDescent="0.2">
      <c r="A24" s="38"/>
      <c r="B24" s="39"/>
      <c r="C24" s="40"/>
      <c r="D24" s="40"/>
      <c r="E24" s="39"/>
      <c r="F24" s="39"/>
      <c r="G24" s="39"/>
      <c r="H24" s="39"/>
      <c r="I24" s="39"/>
      <c r="J24" s="39"/>
      <c r="K24" s="39"/>
      <c r="L24" s="39"/>
    </row>
    <row r="25" spans="1:17" x14ac:dyDescent="0.2">
      <c r="A25" s="38"/>
      <c r="B25" s="39"/>
      <c r="C25" s="40"/>
      <c r="D25" s="40"/>
      <c r="E25" s="39"/>
      <c r="F25" s="39"/>
      <c r="G25" s="39"/>
      <c r="H25" s="39"/>
      <c r="I25" s="39"/>
      <c r="J25" s="39"/>
      <c r="K25" s="39"/>
      <c r="L25" s="39"/>
    </row>
    <row r="26" spans="1:17" x14ac:dyDescent="0.2">
      <c r="A26" s="38"/>
      <c r="B26" s="39"/>
      <c r="C26" s="40"/>
      <c r="D26" s="40"/>
      <c r="E26" s="39"/>
      <c r="F26" s="39"/>
      <c r="G26" s="39"/>
      <c r="H26" s="39"/>
      <c r="I26" s="39"/>
      <c r="J26" s="39"/>
      <c r="K26" s="39"/>
      <c r="L26" s="39"/>
    </row>
    <row r="27" spans="1:17" x14ac:dyDescent="0.2">
      <c r="A27" s="38"/>
      <c r="B27" s="39"/>
      <c r="C27" s="40"/>
      <c r="D27" s="40"/>
      <c r="E27" s="39"/>
      <c r="F27" s="39"/>
      <c r="G27" s="39"/>
      <c r="H27" s="39"/>
      <c r="I27" s="39"/>
      <c r="J27" s="39"/>
      <c r="K27" s="39"/>
      <c r="L27" s="39"/>
    </row>
    <row r="28" spans="1:17" x14ac:dyDescent="0.2">
      <c r="C28" s="4"/>
      <c r="D28" s="4"/>
    </row>
    <row r="29" spans="1:17" x14ac:dyDescent="0.2">
      <c r="C29" s="4"/>
      <c r="D29" s="4"/>
    </row>
    <row r="30" spans="1:17" x14ac:dyDescent="0.2">
      <c r="C30" s="4"/>
      <c r="D30" s="4"/>
    </row>
    <row r="31" spans="1:17" x14ac:dyDescent="0.2">
      <c r="C31" s="4"/>
      <c r="D31" s="4"/>
    </row>
    <row r="32" spans="1:17" x14ac:dyDescent="0.2">
      <c r="C32" s="4"/>
      <c r="D32" s="4"/>
    </row>
    <row r="33" spans="3:4" x14ac:dyDescent="0.2">
      <c r="C33" s="4"/>
      <c r="D33" s="4"/>
    </row>
    <row r="34" spans="3:4" x14ac:dyDescent="0.2">
      <c r="C34" s="4"/>
      <c r="D34" s="4"/>
    </row>
    <row r="35" spans="3:4" x14ac:dyDescent="0.2">
      <c r="C35" s="4"/>
      <c r="D35" s="4"/>
    </row>
    <row r="36" spans="3:4" x14ac:dyDescent="0.2">
      <c r="C36" s="4"/>
      <c r="D36" s="4"/>
    </row>
  </sheetData>
  <mergeCells count="6">
    <mergeCell ref="A1:W1"/>
    <mergeCell ref="A2:E2"/>
    <mergeCell ref="F2:J2"/>
    <mergeCell ref="K2:M2"/>
    <mergeCell ref="N2:T2"/>
    <mergeCell ref="U2:W2"/>
  </mergeCells>
  <printOptions horizontalCentered="1"/>
  <pageMargins left="0.78740157480314965" right="0.59055118110236227" top="0.78740157480314965" bottom="0.78740157480314965" header="0.31496062992125984" footer="0.31496062992125984"/>
  <pageSetup scale="3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B.3.3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2022-07-21T20:36:28Z</dcterms:created>
  <dcterms:modified xsi:type="dcterms:W3CDTF">2022-07-21T20:36:28Z</dcterms:modified>
</cp:coreProperties>
</file>