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0C31CECB-2CC3-4C2C-850F-F055D16FF4D7}" xr6:coauthVersionLast="47" xr6:coauthVersionMax="47" xr10:uidLastSave="{00000000-0000-0000-0000-000000000000}"/>
  <bookViews>
    <workbookView xWindow="-120" yWindow="-120" windowWidth="20730" windowHeight="11160" tabRatio="863" activeTab="7" xr2:uid="{00000000-000D-0000-FFFF-FFFF00000000}"/>
  </bookViews>
  <sheets>
    <sheet name="Notas a los Edos Financieros" sheetId="1" r:id="rId1"/>
    <sheet name="ESF" sheetId="59" r:id="rId2"/>
    <sheet name="ACT" sheetId="60" r:id="rId3"/>
    <sheet name="VHP" sheetId="61" r:id="rId4"/>
    <sheet name="EFE" sheetId="62" r:id="rId5"/>
    <sheet name="Conciliacion_Ig" sheetId="63" r:id="rId6"/>
    <sheet name="Conciliacion_Eg" sheetId="64" r:id="rId7"/>
    <sheet name="Memoria" sheetId="65" r:id="rId8"/>
  </sheets>
  <definedNames>
    <definedName name="_xlnm.Print_Area" localSheetId="2">ACT!$A$1:$E$226</definedName>
    <definedName name="_xlnm.Print_Area" localSheetId="4">EFE!$A$1:$E$130</definedName>
    <definedName name="_xlnm.Print_Area" localSheetId="1">ESF!$A$1:$I$156</definedName>
    <definedName name="_xlnm.Print_Area" localSheetId="7">Memoria!$A$1:$J$56</definedName>
    <definedName name="_xlnm.Print_Area" localSheetId="0">'Notas a los Edos Financieros'!$A$1:$E$54</definedName>
    <definedName name="_xlnm.Print_Area" localSheetId="3">VHP!$A$1:$E$30</definedName>
    <definedName name="_xlnm.Print_Titles" localSheetId="2">ACT!$1:$4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62" l="1"/>
  <c r="C49" i="62"/>
  <c r="C47" i="62"/>
  <c r="C114" i="62" l="1"/>
  <c r="D114" i="62"/>
  <c r="D111" i="62"/>
  <c r="D110" i="62" s="1"/>
  <c r="C111" i="62"/>
  <c r="C110" i="62" s="1"/>
  <c r="D105" i="62"/>
  <c r="D104" i="62" s="1"/>
  <c r="C105" i="62"/>
  <c r="C104" i="62" s="1"/>
  <c r="D49" i="62"/>
  <c r="D20" i="62" l="1"/>
  <c r="C20" i="62"/>
  <c r="D116" i="62" l="1"/>
  <c r="D113" i="62" s="1"/>
  <c r="C116" i="62"/>
  <c r="C113" i="62" s="1"/>
  <c r="D98" i="62"/>
  <c r="C98" i="62"/>
  <c r="D37" i="62"/>
  <c r="D28" i="62"/>
  <c r="D43" i="62" l="1"/>
  <c r="D60" i="62"/>
  <c r="C60" i="62"/>
  <c r="D58" i="62"/>
  <c r="C58" i="62"/>
  <c r="D56" i="62"/>
  <c r="C56" i="62"/>
  <c r="D54" i="62"/>
  <c r="C54" i="62"/>
  <c r="D52" i="62"/>
  <c r="C52" i="62"/>
  <c r="C51" i="62" l="1"/>
  <c r="D51" i="62"/>
  <c r="F38" i="65"/>
  <c r="F37" i="65"/>
  <c r="D96" i="62"/>
  <c r="D95" i="62" s="1"/>
  <c r="F35" i="65" l="1"/>
  <c r="F34" i="65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8" i="60" l="1"/>
  <c r="C206" i="60"/>
  <c r="D15" i="62" l="1"/>
  <c r="C15" i="62"/>
  <c r="C41" i="59"/>
  <c r="C32" i="59"/>
  <c r="C9" i="60" l="1"/>
  <c r="C96" i="62" l="1"/>
  <c r="C95" i="62" s="1"/>
  <c r="C219" i="60"/>
  <c r="C218" i="60" s="1"/>
  <c r="C204" i="60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F52" i="65"/>
  <c r="F51" i="65"/>
  <c r="F50" i="65"/>
  <c r="F49" i="65"/>
  <c r="F48" i="65"/>
  <c r="F47" i="65"/>
  <c r="F46" i="65"/>
  <c r="F45" i="65"/>
  <c r="F44" i="65"/>
  <c r="F43" i="65"/>
  <c r="F42" i="65"/>
  <c r="F41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6" i="62"/>
  <c r="D63" i="62" s="1"/>
  <c r="C86" i="62"/>
  <c r="D84" i="62"/>
  <c r="C84" i="62"/>
  <c r="D82" i="62"/>
  <c r="C82" i="62"/>
  <c r="D76" i="62"/>
  <c r="C76" i="62"/>
  <c r="D73" i="62"/>
  <c r="C73" i="62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46" i="60"/>
  <c r="C37" i="60"/>
  <c r="C34" i="60"/>
  <c r="C28" i="60"/>
  <c r="C25" i="60"/>
  <c r="C19" i="60"/>
  <c r="C58" i="60" l="1"/>
  <c r="C63" i="62"/>
  <c r="C48" i="62" s="1"/>
  <c r="C126" i="62" s="1"/>
  <c r="C98" i="60"/>
  <c r="D48" i="62"/>
  <c r="D126" i="62" s="1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15" i="63"/>
  <c r="C7" i="63"/>
  <c r="C39" i="64" l="1"/>
  <c r="C20" i="63"/>
  <c r="D215" i="60" l="1"/>
  <c r="D211" i="60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13" i="60"/>
  <c r="D205" i="60"/>
  <c r="D193" i="60"/>
  <c r="D169" i="60"/>
  <c r="D141" i="60"/>
  <c r="D133" i="60"/>
  <c r="D125" i="60"/>
  <c r="D109" i="60"/>
  <c r="D101" i="60"/>
  <c r="D216" i="60"/>
  <c r="D196" i="60"/>
  <c r="D188" i="60"/>
  <c r="D176" i="60"/>
  <c r="D168" i="60"/>
  <c r="D152" i="60"/>
  <c r="D144" i="60"/>
  <c r="D136" i="60"/>
  <c r="D120" i="60"/>
  <c r="D116" i="60"/>
  <c r="D108" i="60"/>
  <c r="D214" i="60"/>
  <c r="D210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7" i="60"/>
  <c r="D209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20" i="60"/>
  <c r="D212" i="60"/>
  <c r="D200" i="60"/>
  <c r="D192" i="60"/>
  <c r="D184" i="60"/>
  <c r="D172" i="60"/>
  <c r="D156" i="60"/>
  <c r="D148" i="60"/>
  <c r="D140" i="60"/>
  <c r="D132" i="60"/>
  <c r="D124" i="60"/>
  <c r="D112" i="60"/>
  <c r="D104" i="60"/>
  <c r="D208" i="60"/>
  <c r="D206" i="60"/>
  <c r="D149" i="60"/>
  <c r="D195" i="60"/>
  <c r="D167" i="60"/>
  <c r="D142" i="60"/>
  <c r="D204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9" i="60"/>
  <c r="D185" i="60"/>
  <c r="D160" i="60"/>
  <c r="D127" i="60"/>
  <c r="D99" i="60"/>
  <c r="D170" i="60"/>
  <c r="D218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<sst xmlns="http://schemas.openxmlformats.org/spreadsheetml/2006/main" count="824" uniqueCount="589">
  <si>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</si>
  <si>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</si>
  <si>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</si>
  <si>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</si>
  <si>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</si>
  <si>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</si>
  <si>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</si>
  <si>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</si>
  <si>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</si>
  <si>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</si>
  <si>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</si>
  <si>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</si>
  <si>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</si>
  <si>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</si>
  <si>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</si>
  <si>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</si>
  <si>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</si>
  <si>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</si>
  <si>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</si>
  <si>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</si>
  <si>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</si>
  <si>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</si>
  <si>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</si>
  <si>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</si>
  <si>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</si>
  <si>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</si>
  <si>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</si>
  <si>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</si>
  <si>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</si>
  <si>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</si>
  <si>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</si>
  <si>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CONTABLES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</si>
  <si>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</si>
  <si>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</si>
  <si>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</si>
  <si>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</si>
  <si>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</si>
  <si>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</si>
  <si>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</si>
  <si>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</si>
  <si>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</si>
  <si>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EFE-03</t>
  </si>
  <si>
    <t>CONCILIACIÓN DEL FLUJO DE EFECTIVO</t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</si>
  <si>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</si>
  <si>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</si>
  <si>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</si>
  <si>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</si>
  <si>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</si>
  <si>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</si>
  <si>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</si>
  <si>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</si>
  <si>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</si>
  <si>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</si>
  <si>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</si>
  <si>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</si>
  <si>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</si>
  <si>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</si>
  <si>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</si>
  <si>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</si>
  <si>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</si>
  <si>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</si>
  <si>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</si>
  <si>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</si>
  <si>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</si>
  <si>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</si>
  <si>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</si>
  <si>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</si>
  <si>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</si>
  <si>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</si>
  <si>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</si>
  <si>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</si>
  <si>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</si>
  <si>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</si>
  <si>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</si>
  <si>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</si>
  <si>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</si>
  <si>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</si>
  <si>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</si>
  <si>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</si>
  <si>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</si>
  <si>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</si>
  <si>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</si>
  <si>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</si>
  <si>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</si>
  <si>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</si>
  <si>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</si>
  <si>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</si>
  <si>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</si>
  <si>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</si>
  <si>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FIDEICOMISOS, MANDATOS Y CONTRATOS ANÁLOGOS</t>
  </si>
  <si>
    <t>ESF-04</t>
  </si>
  <si>
    <t>Nombre de la Cuenta</t>
  </si>
  <si>
    <t>Monto</t>
  </si>
  <si>
    <t>Tipo</t>
  </si>
  <si>
    <t>Cuenta</t>
  </si>
  <si>
    <t>Naturaleza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</si>
  <si>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</si>
  <si>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</si>
  <si>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</si>
  <si>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</si>
  <si>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</si>
  <si>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</si>
  <si>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</si>
  <si>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</si>
  <si>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</si>
  <si>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</si>
  <si>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</si>
  <si>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</si>
  <si>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</si>
  <si>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</si>
  <si>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</si>
  <si>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</si>
  <si>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</si>
  <si>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ESF-12 CUENTAS Y DOCUMENTOS POR PAGAR</t>
  </si>
  <si>
    <t>ESF-13 FONDOS Y BIENES DE TERCEROS</t>
  </si>
  <si>
    <t>ESF-14 OTROS PASIVOS CIRCULANTES</t>
  </si>
  <si>
    <t>VHP-01 PATRIMONIO CONTRIBUIDO</t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</si>
  <si>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</si>
  <si>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</si>
  <si>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</si>
  <si>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</si>
  <si>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</si>
  <si>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</si>
  <si>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</si>
  <si>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</si>
  <si>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</si>
  <si>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</si>
  <si>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</si>
  <si>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</si>
  <si>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</si>
  <si>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</si>
  <si>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</si>
  <si>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</si>
  <si>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</si>
  <si>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</si>
  <si>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</si>
  <si>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</si>
  <si>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</si>
  <si>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</si>
  <si>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</si>
  <si>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</si>
  <si>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</si>
  <si>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</si>
  <si>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</si>
  <si>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</si>
  <si>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</si>
  <si>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</si>
  <si>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</si>
  <si>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</si>
  <si>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</si>
  <si>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</si>
  <si>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</si>
  <si>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</si>
  <si>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</si>
  <si>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</si>
  <si>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</si>
  <si>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</si>
  <si>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</si>
  <si>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</si>
  <si>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</si>
  <si>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</si>
  <si>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</si>
  <si>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</si>
  <si>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</si>
  <si>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</si>
  <si>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</si>
  <si>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</si>
  <si>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</si>
  <si>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</si>
  <si>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</si>
  <si>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</si>
  <si>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</si>
  <si>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</si>
  <si>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</si>
  <si>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</si>
  <si>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</si>
  <si>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</si>
  <si>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</si>
  <si>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</si>
  <si>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</si>
  <si>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</si>
  <si>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</si>
  <si>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</si>
  <si>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</si>
  <si>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</si>
  <si>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</si>
  <si>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</si>
  <si>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</si>
  <si>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</si>
  <si>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</si>
  <si>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</si>
  <si>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</si>
  <si>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</si>
  <si>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</si>
  <si>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</si>
  <si>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</si>
  <si>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</si>
  <si>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</si>
  <si>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</si>
  <si>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</si>
  <si>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</si>
  <si>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</si>
  <si>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</si>
  <si>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</si>
  <si>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</si>
  <si>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</si>
  <si>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</si>
  <si>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</si>
  <si>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</si>
  <si>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</si>
  <si>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</si>
  <si>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</si>
  <si>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</si>
  <si>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</si>
  <si>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</si>
  <si>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</si>
  <si>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</si>
  <si>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</si>
  <si>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</si>
  <si>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</si>
  <si>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</si>
  <si>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</si>
  <si>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</si>
  <si>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</si>
  <si>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</si>
  <si>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</si>
  <si>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</si>
  <si>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</si>
  <si>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</si>
  <si>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</si>
  <si>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</si>
  <si>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</si>
  <si>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</si>
  <si>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</si>
  <si>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</si>
  <si>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</si>
  <si>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</si>
  <si>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</si>
  <si>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</si>
  <si>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</si>
  <si>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</si>
  <si>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</si>
  <si>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</si>
  <si>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</si>
  <si>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</si>
  <si>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</si>
  <si>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</si>
  <si>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</si>
  <si>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</si>
  <si>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</si>
  <si>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</si>
  <si>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</si>
  <si>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</si>
  <si>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</si>
  <si>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</si>
  <si>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</si>
  <si>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</si>
  <si>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</si>
  <si>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</si>
  <si>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</si>
  <si>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</si>
  <si>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</si>
  <si>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</si>
  <si>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</si>
  <si>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</si>
  <si>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</si>
  <si>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</si>
  <si>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</si>
  <si>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</si>
  <si>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</si>
  <si>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</si>
  <si>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</si>
  <si>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</si>
  <si>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</si>
  <si>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</si>
  <si>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</si>
  <si>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</si>
  <si>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</si>
  <si>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</si>
  <si>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</si>
  <si>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</si>
  <si>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</si>
  <si>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</si>
  <si>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</si>
  <si>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</si>
  <si>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</si>
  <si>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</si>
  <si>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</si>
  <si>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</si>
  <si>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</si>
  <si>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</si>
  <si>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</si>
  <si>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</si>
  <si>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</si>
  <si>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</si>
  <si>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</si>
  <si>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</si>
  <si>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</si>
  <si>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</si>
  <si>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</si>
  <si>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</si>
  <si>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</si>
  <si>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</si>
  <si>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</si>
  <si>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</si>
  <si>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</si>
  <si>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</si>
  <si>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</si>
  <si>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</si>
  <si>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</si>
  <si>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</si>
  <si>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</si>
  <si>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</si>
  <si>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</si>
  <si>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</si>
  <si>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</si>
  <si>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</si>
  <si>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</si>
  <si>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</si>
  <si>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</si>
  <si>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</si>
  <si>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</si>
  <si>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</si>
  <si>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</si>
  <si>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</si>
  <si>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</si>
  <si>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</si>
  <si>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</si>
  <si>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</si>
  <si>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</si>
  <si>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</si>
  <si>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</si>
  <si>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</si>
  <si>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</si>
  <si>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</si>
  <si>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</si>
  <si>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</si>
  <si>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</si>
  <si>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</si>
  <si>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</si>
  <si>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</si>
  <si>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</si>
  <si>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</si>
  <si>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</si>
  <si>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</si>
  <si>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</si>
  <si>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</si>
  <si>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</si>
  <si>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</si>
  <si>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</si>
  <si>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</si>
  <si>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</si>
  <si>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</si>
  <si>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</si>
  <si>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</si>
  <si>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</si>
  <si>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</si>
  <si>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</si>
  <si>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</si>
  <si>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</si>
  <si>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</si>
  <si>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</si>
  <si>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</si>
  <si>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</si>
  <si>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</si>
  <si>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</si>
  <si>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</si>
  <si>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</si>
  <si>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</si>
  <si>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</si>
  <si>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</si>
  <si>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</si>
  <si>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</si>
  <si>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</si>
  <si>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</si>
  <si>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</si>
  <si>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</si>
  <si>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</si>
  <si>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</si>
  <si>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</si>
  <si>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</si>
  <si>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</si>
  <si>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</si>
  <si>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</si>
  <si>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</si>
  <si>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</si>
  <si>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</si>
  <si>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</si>
  <si>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</si>
  <si>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</si>
  <si>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</si>
  <si>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</si>
  <si>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</si>
  <si>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</si>
  <si>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</si>
  <si>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</si>
  <si>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</si>
  <si>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</si>
  <si>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</si>
  <si>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</si>
  <si>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</si>
  <si>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</si>
  <si>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</si>
  <si>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</si>
  <si>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</si>
  <si>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</si>
  <si>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</si>
  <si>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</si>
  <si>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</si>
  <si>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</si>
  <si>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</si>
  <si>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</si>
  <si>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</si>
  <si>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</si>
  <si>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</si>
  <si>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</si>
  <si>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</si>
  <si>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</si>
  <si>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</si>
  <si>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</si>
  <si>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</si>
  <si>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</si>
  <si>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</si>
  <si>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</si>
  <si>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</si>
  <si>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</si>
  <si>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</si>
  <si>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</si>
  <si>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</si>
  <si>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</si>
  <si>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</si>
  <si>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</si>
  <si>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</si>
  <si>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</si>
  <si>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</si>
  <si>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</si>
  <si>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</si>
  <si>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</si>
  <si>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</si>
  <si>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</si>
  <si>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</si>
  <si>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</si>
  <si>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</si>
  <si>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</si>
  <si>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</si>
  <si>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</si>
  <si>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</si>
  <si>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</si>
  <si>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</si>
  <si>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</si>
  <si>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</si>
  <si>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</si>
  <si>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</si>
  <si>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</si>
  <si>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</si>
  <si>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</si>
  <si>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</si>
  <si>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</si>
  <si>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</si>
  <si>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</si>
  <si>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</si>
  <si>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</si>
  <si>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</si>
  <si>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</si>
  <si>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</si>
  <si>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</si>
  <si>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</si>
  <si>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</si>
  <si>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</si>
  <si>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</si>
  <si>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</si>
  <si>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</si>
  <si>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</si>
  <si>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</si>
  <si>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</si>
  <si>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</si>
  <si>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</si>
  <si>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</si>
  <si>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</si>
  <si>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</si>
  <si>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</si>
  <si>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</si>
  <si>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</si>
  <si>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</si>
  <si>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</si>
  <si>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</si>
  <si>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</si>
  <si>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</si>
  <si>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</si>
  <si>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</si>
  <si>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</si>
  <si>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</si>
  <si>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</si>
  <si>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</si>
  <si>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</si>
  <si>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</si>
  <si>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</si>
  <si>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</si>
  <si>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</si>
  <si>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</si>
  <si>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</si>
  <si>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</si>
  <si>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</si>
  <si>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</si>
  <si>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</si>
  <si>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</si>
  <si>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</si>
  <si>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</si>
  <si>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</si>
  <si>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</si>
  <si>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</si>
  <si>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</si>
  <si>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</si>
  <si>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</si>
  <si>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</si>
  <si>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</si>
  <si>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</si>
  <si>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</si>
  <si>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</si>
  <si>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</si>
  <si>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</si>
  <si>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</si>
  <si>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</si>
  <si>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t>Compra de Divisas</t>
  </si>
  <si>
    <t>Divisas por Compra (Acreedora</t>
  </si>
  <si>
    <t>Crédito Simple Disponible 2020</t>
  </si>
  <si>
    <t>Disposición de Crédito Simple 2020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</si>
  <si>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</si>
  <si>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</si>
  <si>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</si>
  <si>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</si>
  <si>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</si>
  <si>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</si>
  <si>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</si>
  <si>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</si>
  <si>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</si>
  <si>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</si>
  <si>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</si>
  <si>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</si>
  <si>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</si>
  <si>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</si>
  <si>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</si>
  <si>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</si>
  <si>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</si>
  <si>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</si>
  <si>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</si>
  <si>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</si>
  <si>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</si>
  <si>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</si>
  <si>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</si>
  <si>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</si>
  <si>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</si>
  <si>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</si>
  <si>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</si>
  <si>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</si>
  <si>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</si>
  <si>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</si>
  <si>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</si>
  <si>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</si>
  <si>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</si>
  <si>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</si>
  <si>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</si>
  <si>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</si>
  <si>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</si>
  <si>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</si>
  <si>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</si>
  <si>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</si>
  <si>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</si>
  <si>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</si>
  <si>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</si>
  <si>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</si>
  <si>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</si>
  <si>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</si>
  <si>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</si>
  <si>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</si>
  <si>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</si>
  <si>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</si>
  <si>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</si>
  <si>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</si>
  <si>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</si>
  <si>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</si>
  <si>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</si>
  <si>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</si>
  <si>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</si>
  <si>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</si>
  <si>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</si>
  <si>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</si>
  <si>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INSTITUTO DE ALFABETIZACIÓN Y EDUCACIÓN BASICA PARA ADULTOS DEL ESTADO DE GTO.</t>
  </si>
  <si>
    <t>Correspondiente 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</si>
</sst>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3" fillId="0" borderId="0" applyNumberFormat="0" applyFill="0" applyBorder="0" applyAlignment="0" applyProtection="0"/>
    <xf numFmtId="0" fontId="10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9">
    <xf numFmtId="0" fontId="0" fillId="0" borderId="0" xfId="0"/>
    <xf numFmtId="0" fontId="8" fillId="3" borderId="0" xfId="8" applyFont="1" applyFill="1" applyAlignment="1">
      <alignment horizontal="right" vertical="center"/>
    </xf>
    <xf numFmtId="0" fontId="11" fillId="3" borderId="0" xfId="8" applyFont="1" applyFill="1" applyAlignment="1">
      <alignment horizontal="left" vertical="center"/>
    </xf>
    <xf numFmtId="0" fontId="11" fillId="3" borderId="0" xfId="8" applyFont="1" applyFill="1" applyAlignment="1">
      <alignment vertical="center"/>
    </xf>
    <xf numFmtId="0" fontId="11" fillId="4" borderId="0" xfId="8" applyFont="1" applyFill="1" applyAlignment="1">
      <alignment horizontal="center" vertical="center"/>
    </xf>
    <xf numFmtId="0" fontId="11" fillId="4" borderId="0" xfId="8" applyFont="1" applyFill="1"/>
    <xf numFmtId="0" fontId="12" fillId="5" borderId="0" xfId="8" applyFont="1" applyFill="1"/>
    <xf numFmtId="0" fontId="12" fillId="6" borderId="0" xfId="8" applyFont="1" applyFill="1"/>
    <xf numFmtId="0" fontId="1" fillId="3" borderId="0" xfId="8" applyFont="1" applyFill="1" applyAlignment="1">
      <alignment horizontal="left" vertical="center"/>
    </xf>
    <xf numFmtId="0" fontId="8" fillId="3" borderId="0" xfId="9" applyFont="1" applyFill="1" applyAlignment="1">
      <alignment horizontal="right" vertical="center"/>
    </xf>
    <xf numFmtId="0" fontId="1" fillId="3" borderId="0" xfId="9" applyFont="1" applyFill="1" applyAlignment="1">
      <alignment horizontal="left" vertical="center"/>
    </xf>
    <xf numFmtId="0" fontId="11" fillId="4" borderId="0" xfId="9" applyFont="1" applyFill="1" applyAlignment="1">
      <alignment horizontal="center" vertical="center"/>
    </xf>
    <xf numFmtId="0" fontId="11" fillId="4" borderId="0" xfId="9" applyFont="1" applyFill="1"/>
    <xf numFmtId="0" fontId="12" fillId="5" borderId="0" xfId="9" applyFont="1" applyFill="1"/>
    <xf numFmtId="0" fontId="8" fillId="3" borderId="0" xfId="8" applyFont="1" applyFill="1" applyAlignment="1">
      <alignment vertical="center"/>
    </xf>
    <xf numFmtId="0" fontId="11" fillId="4" borderId="0" xfId="12" applyFont="1" applyFill="1"/>
    <xf numFmtId="0" fontId="12" fillId="5" borderId="0" xfId="12" applyFont="1" applyFill="1"/>
    <xf numFmtId="0" fontId="8" fillId="7" borderId="2" xfId="13" applyFont="1" applyFill="1" applyBorder="1" applyAlignment="1">
      <alignment vertical="center"/>
    </xf>
    <xf numFmtId="0" fontId="8" fillId="7" borderId="1" xfId="13" applyFont="1" applyFill="1" applyBorder="1" applyAlignment="1">
      <alignment vertical="center"/>
    </xf>
    <xf numFmtId="0" fontId="8" fillId="2" borderId="2" xfId="13" applyFont="1" applyFill="1" applyBorder="1" applyAlignment="1">
      <alignment vertical="center"/>
    </xf>
    <xf numFmtId="0" fontId="8" fillId="7" borderId="13" xfId="13" applyFont="1" applyFill="1" applyBorder="1" applyAlignment="1">
      <alignment vertical="center"/>
    </xf>
    <xf numFmtId="0" fontId="12" fillId="5" borderId="0" xfId="9" applyFont="1" applyFill="1" applyAlignment="1">
      <alignment horizontal="center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2" fillId="5" borderId="0" xfId="9" applyFont="1" applyFill="1" applyAlignment="1">
      <alignment horizontal="center" vertical="center"/>
    </xf>
    <xf numFmtId="3" fontId="8" fillId="7" borderId="1" xfId="13" applyNumberFormat="1" applyFont="1" applyFill="1" applyBorder="1" applyAlignment="1">
      <alignment horizontal="right" vertical="center" wrapText="1" indent="1"/>
    </xf>
    <xf numFmtId="3" fontId="8" fillId="7" borderId="1" xfId="13" applyNumberFormat="1" applyFont="1" applyFill="1" applyBorder="1" applyAlignment="1">
      <alignment horizontal="right" vertical="center"/>
    </xf>
    <xf numFmtId="0" fontId="2" fillId="8" borderId="0" xfId="0" applyFont="1" applyFill="1" applyProtection="1">
      <protection locked="0"/>
    </xf>
    <xf numFmtId="0" fontId="1" fillId="8" borderId="3" xfId="0" applyFont="1" applyFill="1" applyBorder="1" applyAlignment="1" applyProtection="1">
      <alignment horizontal="center"/>
      <protection locked="0"/>
    </xf>
    <xf numFmtId="0" fontId="2" fillId="8" borderId="7" xfId="0" applyFont="1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Alignment="1" applyProtection="1">
      <alignment horizontal="left" indent="1"/>
      <protection locked="0"/>
    </xf>
    <xf numFmtId="0" fontId="14" fillId="8" borderId="4" xfId="11" applyFont="1" applyFill="1" applyBorder="1" applyAlignment="1" applyProtection="1">
      <alignment horizontal="center"/>
      <protection locked="0"/>
    </xf>
    <xf numFmtId="0" fontId="14" fillId="8" borderId="8" xfId="11" applyFont="1" applyFill="1" applyBorder="1" applyProtection="1">
      <protection locked="0"/>
    </xf>
    <xf numFmtId="0" fontId="2" fillId="8" borderId="8" xfId="0" applyFont="1" applyFill="1" applyBorder="1" applyProtection="1">
      <protection locked="0"/>
    </xf>
    <xf numFmtId="0" fontId="1" fillId="8" borderId="5" xfId="0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Protection="1">
      <protection locked="0"/>
    </xf>
    <xf numFmtId="0" fontId="8" fillId="8" borderId="0" xfId="9" applyFont="1" applyFill="1"/>
    <xf numFmtId="0" fontId="9" fillId="8" borderId="0" xfId="9" applyFont="1" applyFill="1"/>
    <xf numFmtId="0" fontId="8" fillId="8" borderId="0" xfId="9" applyFont="1" applyFill="1" applyAlignment="1">
      <alignment horizontal="center"/>
    </xf>
    <xf numFmtId="4" fontId="9" fillId="8" borderId="0" xfId="9" applyNumberFormat="1" applyFont="1" applyFill="1"/>
    <xf numFmtId="0" fontId="5" fillId="8" borderId="0" xfId="10" applyFont="1" applyFill="1" applyAlignment="1">
      <alignment horizontal="center" vertical="center"/>
    </xf>
    <xf numFmtId="0" fontId="5" fillId="8" borderId="0" xfId="10" applyFont="1" applyFill="1"/>
    <xf numFmtId="0" fontId="5" fillId="8" borderId="9" xfId="13" applyFont="1" applyFill="1" applyBorder="1"/>
    <xf numFmtId="0" fontId="8" fillId="8" borderId="9" xfId="13" applyFont="1" applyFill="1" applyBorder="1" applyAlignment="1">
      <alignment vertical="center"/>
    </xf>
    <xf numFmtId="4" fontId="8" fillId="8" borderId="9" xfId="13" applyNumberFormat="1" applyFont="1" applyFill="1" applyBorder="1" applyAlignment="1">
      <alignment horizontal="right" vertical="center"/>
    </xf>
    <xf numFmtId="0" fontId="8" fillId="8" borderId="2" xfId="13" applyFont="1" applyFill="1" applyBorder="1" applyAlignment="1">
      <alignment vertical="center"/>
    </xf>
    <xf numFmtId="0" fontId="8" fillId="8" borderId="12" xfId="13" applyFont="1" applyFill="1" applyBorder="1" applyAlignment="1">
      <alignment vertical="center"/>
    </xf>
    <xf numFmtId="3" fontId="8" fillId="8" borderId="1" xfId="13" applyNumberFormat="1" applyFont="1" applyFill="1" applyBorder="1" applyAlignment="1">
      <alignment horizontal="right" vertical="center" wrapText="1" indent="1"/>
    </xf>
    <xf numFmtId="49" fontId="2" fillId="8" borderId="2" xfId="13" applyNumberFormat="1" applyFont="1" applyFill="1" applyBorder="1" applyAlignment="1">
      <alignment vertical="center"/>
    </xf>
    <xf numFmtId="0" fontId="2" fillId="8" borderId="12" xfId="13" applyFont="1" applyFill="1" applyBorder="1" applyAlignment="1">
      <alignment horizontal="left" vertical="center" indent="1"/>
    </xf>
    <xf numFmtId="3" fontId="2" fillId="8" borderId="1" xfId="13" applyNumberFormat="1" applyFont="1" applyFill="1" applyBorder="1" applyAlignment="1">
      <alignment horizontal="right" vertical="center" wrapText="1" indent="1"/>
    </xf>
    <xf numFmtId="49" fontId="2" fillId="8" borderId="2" xfId="13" applyNumberFormat="1" applyFont="1" applyFill="1" applyBorder="1"/>
    <xf numFmtId="0" fontId="2" fillId="8" borderId="12" xfId="13" applyFont="1" applyFill="1" applyBorder="1" applyAlignment="1">
      <alignment horizontal="left" vertical="center" wrapText="1" indent="1"/>
    </xf>
    <xf numFmtId="0" fontId="2" fillId="8" borderId="9" xfId="13" applyFont="1" applyFill="1" applyBorder="1"/>
    <xf numFmtId="0" fontId="2" fillId="8" borderId="9" xfId="13" applyFont="1" applyFill="1" applyBorder="1" applyAlignment="1">
      <alignment vertical="center"/>
    </xf>
    <xf numFmtId="4" fontId="2" fillId="8" borderId="9" xfId="13" applyNumberFormat="1" applyFont="1" applyFill="1" applyBorder="1" applyAlignment="1">
      <alignment horizontal="right" vertical="center"/>
    </xf>
    <xf numFmtId="0" fontId="1" fillId="8" borderId="2" xfId="13" applyFont="1" applyFill="1" applyBorder="1" applyAlignment="1">
      <alignment vertical="center"/>
    </xf>
    <xf numFmtId="0" fontId="1" fillId="8" borderId="12" xfId="13" applyFont="1" applyFill="1" applyBorder="1" applyAlignment="1">
      <alignment vertical="center"/>
    </xf>
    <xf numFmtId="3" fontId="1" fillId="8" borderId="1" xfId="13" applyNumberFormat="1" applyFont="1" applyFill="1" applyBorder="1" applyAlignment="1">
      <alignment horizontal="right" vertical="center" wrapText="1" indent="1"/>
    </xf>
    <xf numFmtId="3" fontId="2" fillId="8" borderId="1" xfId="13" applyNumberFormat="1" applyFont="1" applyFill="1" applyBorder="1" applyAlignment="1">
      <alignment horizontal="right" vertical="center" indent="1"/>
    </xf>
    <xf numFmtId="0" fontId="9" fillId="8" borderId="9" xfId="13" applyFont="1" applyFill="1" applyBorder="1" applyAlignment="1">
      <alignment vertical="center"/>
    </xf>
    <xf numFmtId="4" fontId="9" fillId="8" borderId="9" xfId="13" applyNumberFormat="1" applyFont="1" applyFill="1" applyBorder="1" applyAlignment="1">
      <alignment horizontal="right" vertical="center"/>
    </xf>
    <xf numFmtId="0" fontId="5" fillId="8" borderId="0" xfId="10" applyFont="1" applyFill="1" applyAlignment="1">
      <alignment vertical="center"/>
    </xf>
    <xf numFmtId="0" fontId="7" fillId="8" borderId="0" xfId="10" applyFont="1" applyFill="1"/>
    <xf numFmtId="0" fontId="5" fillId="8" borderId="0" xfId="13" applyFont="1" applyFill="1"/>
    <xf numFmtId="0" fontId="8" fillId="8" borderId="9" xfId="13" applyFont="1" applyFill="1" applyBorder="1" applyAlignment="1">
      <alignment horizontal="right" vertical="center"/>
    </xf>
    <xf numFmtId="0" fontId="2" fillId="8" borderId="2" xfId="13" applyFont="1" applyFill="1" applyBorder="1" applyAlignment="1">
      <alignment vertical="center"/>
    </xf>
    <xf numFmtId="0" fontId="2" fillId="8" borderId="9" xfId="13" applyFont="1" applyFill="1" applyBorder="1" applyAlignment="1">
      <alignment horizontal="left" vertical="center" indent="1"/>
    </xf>
    <xf numFmtId="3" fontId="9" fillId="8" borderId="1" xfId="13" applyNumberFormat="1" applyFont="1" applyFill="1" applyBorder="1" applyAlignment="1">
      <alignment horizontal="right" vertical="center" wrapText="1" indent="1"/>
    </xf>
    <xf numFmtId="0" fontId="5" fillId="8" borderId="2" xfId="13" applyFont="1" applyFill="1" applyBorder="1"/>
    <xf numFmtId="0" fontId="9" fillId="8" borderId="12" xfId="13" applyFont="1" applyFill="1" applyBorder="1" applyAlignment="1">
      <alignment horizontal="left" vertical="center" wrapText="1" indent="1"/>
    </xf>
    <xf numFmtId="0" fontId="9" fillId="8" borderId="2" xfId="13" applyFont="1" applyFill="1" applyBorder="1" applyAlignment="1">
      <alignment horizontal="left" vertical="center"/>
    </xf>
    <xf numFmtId="0" fontId="9" fillId="8" borderId="9" xfId="13" applyFont="1" applyFill="1" applyBorder="1" applyAlignment="1">
      <alignment horizontal="left" vertical="center" indent="1"/>
    </xf>
    <xf numFmtId="0" fontId="9" fillId="8" borderId="9" xfId="13" applyFont="1" applyFill="1" applyBorder="1" applyAlignment="1">
      <alignment horizontal="left" vertical="center" wrapText="1"/>
    </xf>
    <xf numFmtId="4" fontId="9" fillId="8" borderId="9" xfId="13" applyNumberFormat="1" applyFont="1" applyFill="1" applyBorder="1" applyAlignment="1">
      <alignment horizontal="right" vertical="center" wrapText="1" indent="1"/>
    </xf>
    <xf numFmtId="0" fontId="2" fillId="8" borderId="2" xfId="13" applyFont="1" applyFill="1" applyBorder="1" applyAlignment="1">
      <alignment horizontal="left" vertical="center"/>
    </xf>
    <xf numFmtId="0" fontId="2" fillId="8" borderId="2" xfId="13" applyFont="1" applyFill="1" applyBorder="1" applyAlignment="1">
      <alignment horizontal="left"/>
    </xf>
    <xf numFmtId="3" fontId="9" fillId="8" borderId="1" xfId="13" applyNumberFormat="1" applyFont="1" applyFill="1" applyBorder="1" applyAlignment="1">
      <alignment horizontal="right" vertical="center" indent="1"/>
    </xf>
    <xf numFmtId="0" fontId="9" fillId="8" borderId="9" xfId="13" applyFont="1" applyFill="1" applyBorder="1" applyAlignment="1">
      <alignment horizontal="left" vertical="center"/>
    </xf>
    <xf numFmtId="4" fontId="9" fillId="8" borderId="11" xfId="13" applyNumberFormat="1" applyFont="1" applyFill="1" applyBorder="1" applyAlignment="1">
      <alignment horizontal="right" vertical="center" indent="1"/>
    </xf>
    <xf numFmtId="0" fontId="9" fillId="8" borderId="0" xfId="9" applyFont="1" applyFill="1" applyAlignment="1">
      <alignment vertical="center"/>
    </xf>
    <xf numFmtId="0" fontId="9" fillId="8" borderId="0" xfId="9" applyFont="1" applyFill="1" applyAlignment="1">
      <alignment horizontal="center"/>
    </xf>
    <xf numFmtId="4" fontId="8" fillId="8" borderId="0" xfId="9" applyNumberFormat="1" applyFont="1" applyFill="1"/>
    <xf numFmtId="0" fontId="8" fillId="8" borderId="0" xfId="9" applyFont="1" applyFill="1" applyAlignment="1">
      <alignment horizontal="left" indent="1"/>
    </xf>
    <xf numFmtId="0" fontId="8" fillId="8" borderId="0" xfId="2" applyFont="1" applyFill="1" applyAlignment="1">
      <alignment horizontal="center"/>
    </xf>
    <xf numFmtId="0" fontId="8" fillId="8" borderId="0" xfId="2" applyFont="1" applyFill="1"/>
    <xf numFmtId="4" fontId="8" fillId="8" borderId="0" xfId="19" applyNumberFormat="1" applyFont="1" applyFill="1"/>
    <xf numFmtId="0" fontId="9" fillId="8" borderId="0" xfId="2" applyFont="1" applyFill="1" applyAlignment="1">
      <alignment horizontal="center"/>
    </xf>
    <xf numFmtId="0" fontId="9" fillId="8" borderId="0" xfId="2" applyFont="1" applyFill="1"/>
    <xf numFmtId="4" fontId="9" fillId="8" borderId="0" xfId="19" applyNumberFormat="1" applyFont="1" applyFill="1"/>
    <xf numFmtId="0" fontId="1" fillId="8" borderId="0" xfId="9" applyFont="1" applyFill="1"/>
    <xf numFmtId="0" fontId="1" fillId="8" borderId="0" xfId="2" applyFont="1" applyFill="1"/>
    <xf numFmtId="4" fontId="8" fillId="8" borderId="0" xfId="18" applyNumberFormat="1" applyFont="1" applyFill="1"/>
    <xf numFmtId="0" fontId="2" fillId="8" borderId="0" xfId="2" applyFont="1" applyFill="1"/>
    <xf numFmtId="4" fontId="9" fillId="8" borderId="0" xfId="18" applyNumberFormat="1" applyFont="1" applyFill="1"/>
    <xf numFmtId="0" fontId="8" fillId="8" borderId="0" xfId="2" applyFont="1" applyFill="1" applyAlignment="1">
      <alignment horizontal="left" indent="1"/>
    </xf>
    <xf numFmtId="4" fontId="8" fillId="8" borderId="0" xfId="2" applyNumberFormat="1" applyFont="1" applyFill="1"/>
    <xf numFmtId="0" fontId="2" fillId="8" borderId="0" xfId="9" applyFont="1" applyFill="1"/>
    <xf numFmtId="4" fontId="5" fillId="8" borderId="0" xfId="2" applyNumberFormat="1" applyFont="1" applyFill="1" applyAlignment="1" applyProtection="1">
      <alignment vertical="top"/>
      <protection locked="0"/>
    </xf>
    <xf numFmtId="0" fontId="8" fillId="8" borderId="0" xfId="9" quotePrefix="1" applyFont="1" applyFill="1" applyAlignment="1">
      <alignment horizontal="left" indent="1"/>
    </xf>
    <xf numFmtId="0" fontId="9" fillId="8" borderId="0" xfId="8" applyFont="1" applyFill="1" applyAlignment="1">
      <alignment horizontal="center" vertical="center"/>
    </xf>
    <xf numFmtId="0" fontId="9" fillId="8" borderId="0" xfId="8" applyFont="1" applyFill="1" applyAlignment="1">
      <alignment vertical="center"/>
    </xf>
    <xf numFmtId="0" fontId="9" fillId="8" borderId="0" xfId="8" applyFont="1" applyFill="1"/>
    <xf numFmtId="0" fontId="2" fillId="8" borderId="0" xfId="12" applyFont="1" applyFill="1" applyAlignment="1">
      <alignment horizontal="center" vertical="center"/>
    </xf>
    <xf numFmtId="0" fontId="2" fillId="8" borderId="0" xfId="12" applyFont="1" applyFill="1"/>
    <xf numFmtId="4" fontId="2" fillId="8" borderId="0" xfId="12" applyNumberFormat="1" applyFont="1" applyFill="1"/>
    <xf numFmtId="9" fontId="2" fillId="8" borderId="0" xfId="14" applyFont="1" applyFill="1"/>
    <xf numFmtId="0" fontId="9" fillId="8" borderId="0" xfId="12" applyFont="1" applyFill="1"/>
    <xf numFmtId="0" fontId="2" fillId="8" borderId="0" xfId="12" applyFont="1" applyFill="1" applyAlignment="1">
      <alignment wrapText="1"/>
    </xf>
    <xf numFmtId="0" fontId="2" fillId="8" borderId="0" xfId="12" applyFont="1" applyFill="1" applyAlignment="1">
      <alignment horizontal="center"/>
    </xf>
    <xf numFmtId="9" fontId="2" fillId="8" borderId="0" xfId="12" applyNumberFormat="1" applyFont="1" applyFill="1"/>
    <xf numFmtId="0" fontId="9" fillId="8" borderId="0" xfId="8" applyFont="1" applyFill="1" applyAlignment="1">
      <alignment horizontal="center"/>
    </xf>
    <xf numFmtId="4" fontId="9" fillId="8" borderId="0" xfId="8" applyNumberFormat="1" applyFont="1" applyFill="1"/>
    <xf numFmtId="0" fontId="11" fillId="3" borderId="0" xfId="8" applyFont="1" applyFill="1" applyAlignment="1">
      <alignment horizontal="center" vertical="center"/>
    </xf>
    <xf numFmtId="0" fontId="8" fillId="3" borderId="0" xfId="8" applyFont="1" applyFill="1" applyAlignment="1">
      <alignment horizontal="center" vertical="center"/>
    </xf>
    <xf numFmtId="0" fontId="1" fillId="3" borderId="0" xfId="8" applyFont="1" applyFill="1" applyAlignment="1">
      <alignment horizontal="center" vertical="center"/>
    </xf>
    <xf numFmtId="0" fontId="1" fillId="3" borderId="0" xfId="8" applyFont="1" applyFill="1" applyAlignment="1">
      <alignment vertical="center"/>
    </xf>
    <xf numFmtId="0" fontId="8" fillId="3" borderId="0" xfId="9" applyFont="1" applyFill="1" applyAlignment="1">
      <alignment horizontal="center" vertical="center"/>
    </xf>
    <xf numFmtId="0" fontId="7" fillId="7" borderId="14" xfId="13" applyFont="1" applyFill="1" applyBorder="1" applyAlignment="1">
      <alignment horizontal="center" vertical="center"/>
    </xf>
    <xf numFmtId="0" fontId="7" fillId="7" borderId="11" xfId="13" applyFont="1" applyFill="1" applyBorder="1" applyAlignment="1">
      <alignment horizontal="center" vertical="center"/>
    </xf>
    <xf numFmtId="0" fontId="7" fillId="7" borderId="16" xfId="13" applyFont="1" applyFill="1" applyBorder="1" applyAlignment="1">
      <alignment horizontal="center" vertical="center"/>
    </xf>
    <xf numFmtId="0" fontId="7" fillId="7" borderId="10" xfId="13" applyFont="1" applyFill="1" applyBorder="1" applyAlignment="1">
      <alignment horizontal="center" vertical="center"/>
    </xf>
    <xf numFmtId="0" fontId="7" fillId="7" borderId="0" xfId="13" applyFont="1" applyFill="1" applyAlignment="1">
      <alignment horizontal="center" vertical="center"/>
    </xf>
    <xf numFmtId="0" fontId="7" fillId="7" borderId="17" xfId="13" applyFont="1" applyFill="1" applyBorder="1" applyAlignment="1">
      <alignment horizontal="center" vertical="center"/>
    </xf>
    <xf numFmtId="0" fontId="7" fillId="7" borderId="13" xfId="13" applyFont="1" applyFill="1" applyBorder="1" applyAlignment="1">
      <alignment horizontal="center" vertical="center"/>
    </xf>
    <xf numFmtId="0" fontId="7" fillId="7" borderId="15" xfId="13" applyFont="1" applyFill="1" applyBorder="1" applyAlignment="1">
      <alignment horizontal="center" vertical="center"/>
    </xf>
    <xf numFmtId="0" fontId="7" fillId="7" borderId="18" xfId="13" applyFont="1" applyFill="1" applyBorder="1" applyAlignment="1">
      <alignment horizontal="center" vertical="center"/>
    </xf>
    <xf numFmtId="0" fontId="5" fillId="8" borderId="0" xfId="10" applyFont="1" applyFill="1" applyAlignment="1">
      <alignment horizontal="left" wrapText="1"/>
    </xf>
    <xf numFmtId="0" fontId="1" fillId="7" borderId="14" xfId="13" applyFont="1" applyFill="1" applyBorder="1" applyAlignment="1" applyProtection="1">
      <alignment horizontal="center" vertical="center" wrapText="1"/>
      <protection locked="0"/>
    </xf>
    <xf numFmtId="0" fontId="1" fillId="7" borderId="11" xfId="13" applyFont="1" applyFill="1" applyBorder="1" applyAlignment="1" applyProtection="1">
      <alignment horizontal="center" vertical="center" wrapText="1"/>
      <protection locked="0"/>
    </xf>
    <xf numFmtId="0" fontId="1" fillId="7" borderId="16" xfId="13" applyFont="1" applyFill="1" applyBorder="1" applyAlignment="1" applyProtection="1">
      <alignment horizontal="center" vertical="center" wrapText="1"/>
      <protection locked="0"/>
    </xf>
    <xf numFmtId="0" fontId="1" fillId="7" borderId="10" xfId="13" applyFont="1" applyFill="1" applyBorder="1" applyAlignment="1" applyProtection="1">
      <alignment horizontal="center" vertical="center" wrapText="1"/>
      <protection locked="0"/>
    </xf>
    <xf numFmtId="0" fontId="1" fillId="7" borderId="0" xfId="13" applyFont="1" applyFill="1" applyAlignment="1" applyProtection="1">
      <alignment horizontal="center" vertical="center" wrapText="1"/>
      <protection locked="0"/>
    </xf>
    <xf numFmtId="0" fontId="1" fillId="7" borderId="17" xfId="13" applyFont="1" applyFill="1" applyBorder="1" applyAlignment="1" applyProtection="1">
      <alignment horizontal="center" vertical="center" wrapText="1"/>
      <protection locked="0"/>
    </xf>
    <xf numFmtId="0" fontId="8" fillId="3" borderId="0" xfId="9" applyFont="1" applyFill="1" applyAlignment="1">
      <alignment vertical="center"/>
    </xf>
    <xf numFmtId="0" fontId="8" fillId="3" borderId="0" xfId="9" applyFont="1" applyFill="1" applyAlignment="1">
      <alignment horizontal="center"/>
    </xf>
    <xf numFmtId="0" fontId="8" fillId="3" borderId="0" xfId="9" applyFont="1" applyFill="1"/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47</xdr:row>
      <xdr:rowOff>76199</xdr:rowOff>
    </xdr:from>
    <xdr:to>
      <xdr:col>3</xdr:col>
      <xdr:colOff>704849</xdr:colOff>
      <xdr:row>52</xdr:row>
      <xdr:rowOff>57149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AB64520-554E-418D-830C-3338F09B0545}"/>
            </a:ext>
          </a:extLst>
        </xdr:cNvPr>
        <xdr:cNvGrpSpPr/>
      </xdr:nvGrpSpPr>
      <xdr:grpSpPr>
        <a:xfrm>
          <a:off x="104775" y="7229474"/>
          <a:ext cx="7038974" cy="695325"/>
          <a:chOff x="-1" y="0"/>
          <a:chExt cx="5771297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409F07F0-5675-E229-E694-ACF964F143E1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D49ECF9D-B3B3-1307-40DB-DEF3AEBF5B4F}"/>
              </a:ext>
            </a:extLst>
          </xdr:cNvPr>
          <xdr:cNvSpPr txBox="1"/>
        </xdr:nvSpPr>
        <xdr:spPr>
          <a:xfrm>
            <a:off x="3028930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6" activePane="bottomLeft" state="frozen"/>
      <selection activeCell="E53" sqref="E53"/>
      <selection pane="bottomLeft" activeCell="E53" sqref="E53"/>
    </sheetView>
  </sheetViews>
  <sheetFormatPr baseColWidth="10" defaultColWidth="12.85546875" defaultRowHeight="11.25" x14ac:dyDescent="0.2"/>
  <cols>
    <col min="1" max="1" width="14.7109375" style="27" customWidth="1"/>
    <col min="2" max="2" width="73.85546875" style="27" bestFit="1" customWidth="1"/>
    <col min="3" max="3" width="8" style="27" customWidth="1"/>
    <col min="4" max="16384" width="12.85546875" style="27"/>
  </cols>
  <sheetData>
    <row r="1" spans="1:5" ht="18.95" customHeight="1" x14ac:dyDescent="0.2">
      <c r="A1" s="115" t="s">
        <v>587</v>
      </c>
      <c r="B1" s="115"/>
      <c r="C1" s="3"/>
      <c r="D1" s="1" t="s">
        <v>529</v>
      </c>
      <c r="E1" s="2">
        <v>2022</v>
      </c>
    </row>
    <row r="2" spans="1:5" ht="18.95" customHeight="1" x14ac:dyDescent="0.2">
      <c r="A2" s="116" t="s">
        <v>528</v>
      </c>
      <c r="B2" s="116"/>
      <c r="C2" s="14"/>
      <c r="D2" s="1" t="s">
        <v>530</v>
      </c>
      <c r="E2" s="3" t="s">
        <v>535</v>
      </c>
    </row>
    <row r="3" spans="1:5" ht="18.95" customHeight="1" x14ac:dyDescent="0.2">
      <c r="A3" s="115" t="s">
        <v>588</v>
      </c>
      <c r="B3" s="115"/>
      <c r="C3" s="3"/>
      <c r="D3" s="1" t="s">
        <v>531</v>
      </c>
      <c r="E3" s="2">
        <v>3</v>
      </c>
    </row>
    <row r="4" spans="1:5" ht="18.95" customHeight="1" x14ac:dyDescent="0.2">
      <c r="A4" s="115" t="s">
        <v>550</v>
      </c>
      <c r="B4" s="115"/>
      <c r="C4" s="115"/>
      <c r="D4" s="115"/>
      <c r="E4" s="115"/>
    </row>
    <row r="5" spans="1:5" ht="15" customHeight="1" x14ac:dyDescent="0.2">
      <c r="A5" s="23" t="s">
        <v>32</v>
      </c>
      <c r="B5" s="22" t="s">
        <v>33</v>
      </c>
    </row>
    <row r="6" spans="1:5" x14ac:dyDescent="0.2">
      <c r="A6" s="28"/>
      <c r="B6" s="29"/>
    </row>
    <row r="7" spans="1:5" x14ac:dyDescent="0.2">
      <c r="A7" s="30"/>
      <c r="B7" s="31" t="s">
        <v>36</v>
      </c>
    </row>
    <row r="8" spans="1:5" x14ac:dyDescent="0.2">
      <c r="A8" s="30"/>
      <c r="B8" s="31"/>
    </row>
    <row r="9" spans="1:5" x14ac:dyDescent="0.2">
      <c r="A9" s="30"/>
      <c r="B9" s="32" t="s">
        <v>0</v>
      </c>
    </row>
    <row r="10" spans="1:5" x14ac:dyDescent="0.2">
      <c r="A10" s="33" t="s">
        <v>1</v>
      </c>
      <c r="B10" s="34" t="s">
        <v>2</v>
      </c>
    </row>
    <row r="11" spans="1:5" x14ac:dyDescent="0.2">
      <c r="A11" s="33" t="s">
        <v>3</v>
      </c>
      <c r="B11" s="34" t="s">
        <v>4</v>
      </c>
    </row>
    <row r="12" spans="1:5" x14ac:dyDescent="0.2">
      <c r="A12" s="33" t="s">
        <v>5</v>
      </c>
      <c r="B12" s="34" t="s">
        <v>6</v>
      </c>
    </row>
    <row r="13" spans="1:5" x14ac:dyDescent="0.2">
      <c r="A13" s="33" t="s">
        <v>90</v>
      </c>
      <c r="B13" s="34" t="s">
        <v>519</v>
      </c>
    </row>
    <row r="14" spans="1:5" x14ac:dyDescent="0.2">
      <c r="A14" s="33" t="s">
        <v>7</v>
      </c>
      <c r="B14" s="34" t="s">
        <v>520</v>
      </c>
    </row>
    <row r="15" spans="1:5" x14ac:dyDescent="0.2">
      <c r="A15" s="33" t="s">
        <v>8</v>
      </c>
      <c r="B15" s="34" t="s">
        <v>89</v>
      </c>
    </row>
    <row r="16" spans="1:5" x14ac:dyDescent="0.2">
      <c r="A16" s="33" t="s">
        <v>9</v>
      </c>
      <c r="B16" s="34" t="s">
        <v>10</v>
      </c>
    </row>
    <row r="17" spans="1:2" x14ac:dyDescent="0.2">
      <c r="A17" s="33" t="s">
        <v>11</v>
      </c>
      <c r="B17" s="34" t="s">
        <v>12</v>
      </c>
    </row>
    <row r="18" spans="1:2" x14ac:dyDescent="0.2">
      <c r="A18" s="33" t="s">
        <v>13</v>
      </c>
      <c r="B18" s="34" t="s">
        <v>14</v>
      </c>
    </row>
    <row r="19" spans="1:2" x14ac:dyDescent="0.2">
      <c r="A19" s="33" t="s">
        <v>15</v>
      </c>
      <c r="B19" s="34" t="s">
        <v>16</v>
      </c>
    </row>
    <row r="20" spans="1:2" x14ac:dyDescent="0.2">
      <c r="A20" s="33" t="s">
        <v>17</v>
      </c>
      <c r="B20" s="34" t="s">
        <v>521</v>
      </c>
    </row>
    <row r="21" spans="1:2" x14ac:dyDescent="0.2">
      <c r="A21" s="33" t="s">
        <v>18</v>
      </c>
      <c r="B21" s="34" t="s">
        <v>19</v>
      </c>
    </row>
    <row r="22" spans="1:2" x14ac:dyDescent="0.2">
      <c r="A22" s="33" t="s">
        <v>20</v>
      </c>
      <c r="B22" s="34" t="s">
        <v>126</v>
      </c>
    </row>
    <row r="23" spans="1:2" x14ac:dyDescent="0.2">
      <c r="A23" s="33" t="s">
        <v>21</v>
      </c>
      <c r="B23" s="34" t="s">
        <v>22</v>
      </c>
    </row>
    <row r="24" spans="1:2" x14ac:dyDescent="0.2">
      <c r="A24" s="33" t="s">
        <v>505</v>
      </c>
      <c r="B24" s="34" t="s">
        <v>239</v>
      </c>
    </row>
    <row r="25" spans="1:2" x14ac:dyDescent="0.2">
      <c r="A25" s="33" t="s">
        <v>506</v>
      </c>
      <c r="B25" s="34" t="s">
        <v>507</v>
      </c>
    </row>
    <row r="26" spans="1:2" x14ac:dyDescent="0.2">
      <c r="A26" s="33" t="s">
        <v>508</v>
      </c>
      <c r="B26" s="34" t="s">
        <v>276</v>
      </c>
    </row>
    <row r="27" spans="1:2" x14ac:dyDescent="0.2">
      <c r="A27" s="33" t="s">
        <v>509</v>
      </c>
      <c r="B27" s="34" t="s">
        <v>293</v>
      </c>
    </row>
    <row r="28" spans="1:2" x14ac:dyDescent="0.2">
      <c r="A28" s="33" t="s">
        <v>23</v>
      </c>
      <c r="B28" s="34" t="s">
        <v>24</v>
      </c>
    </row>
    <row r="29" spans="1:2" x14ac:dyDescent="0.2">
      <c r="A29" s="33" t="s">
        <v>25</v>
      </c>
      <c r="B29" s="34" t="s">
        <v>26</v>
      </c>
    </row>
    <row r="30" spans="1:2" x14ac:dyDescent="0.2">
      <c r="A30" s="33" t="s">
        <v>27</v>
      </c>
      <c r="B30" s="34" t="s">
        <v>28</v>
      </c>
    </row>
    <row r="31" spans="1:2" x14ac:dyDescent="0.2">
      <c r="A31" s="33" t="s">
        <v>29</v>
      </c>
      <c r="B31" s="34" t="s">
        <v>30</v>
      </c>
    </row>
    <row r="32" spans="1:2" x14ac:dyDescent="0.2">
      <c r="A32" s="33" t="s">
        <v>41</v>
      </c>
      <c r="B32" s="34" t="s">
        <v>42</v>
      </c>
    </row>
    <row r="33" spans="1:2" x14ac:dyDescent="0.2">
      <c r="A33" s="30"/>
      <c r="B33" s="35"/>
    </row>
    <row r="34" spans="1:2" x14ac:dyDescent="0.2">
      <c r="A34" s="30"/>
      <c r="B34" s="32"/>
    </row>
    <row r="35" spans="1:2" x14ac:dyDescent="0.2">
      <c r="A35" s="33" t="s">
        <v>39</v>
      </c>
      <c r="B35" s="34" t="s">
        <v>34</v>
      </c>
    </row>
    <row r="36" spans="1:2" x14ac:dyDescent="0.2">
      <c r="A36" s="33" t="s">
        <v>40</v>
      </c>
      <c r="B36" s="34" t="s">
        <v>35</v>
      </c>
    </row>
    <row r="37" spans="1:2" x14ac:dyDescent="0.2">
      <c r="A37" s="30"/>
      <c r="B37" s="35"/>
    </row>
    <row r="38" spans="1:2" x14ac:dyDescent="0.2">
      <c r="A38" s="30"/>
      <c r="B38" s="31" t="s">
        <v>37</v>
      </c>
    </row>
    <row r="39" spans="1:2" x14ac:dyDescent="0.2">
      <c r="A39" s="30" t="s">
        <v>38</v>
      </c>
      <c r="B39" s="34" t="s">
        <v>31</v>
      </c>
    </row>
    <row r="40" spans="1:2" x14ac:dyDescent="0.2">
      <c r="A40" s="30"/>
      <c r="B40" s="34" t="s">
        <v>551</v>
      </c>
    </row>
    <row r="41" spans="1:2" ht="12" thickBot="1" x14ac:dyDescent="0.25">
      <c r="A41" s="36"/>
      <c r="B41" s="37"/>
    </row>
    <row r="44" spans="1:2" x14ac:dyDescent="0.2">
      <c r="A44" s="27" t="s">
        <v>552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51"/>
  <sheetViews>
    <sheetView zoomScale="85" zoomScaleNormal="85" workbookViewId="0">
      <selection activeCell="E53" sqref="E53"/>
    </sheetView>
  </sheetViews>
  <sheetFormatPr baseColWidth="10" defaultColWidth="9.140625" defaultRowHeight="11.25" x14ac:dyDescent="0.2"/>
  <cols>
    <col min="1" max="1" width="10" style="104" customWidth="1"/>
    <col min="2" max="2" width="64.5703125" style="104" bestFit="1" customWidth="1"/>
    <col min="3" max="3" width="16.42578125" style="104" bestFit="1" customWidth="1"/>
    <col min="4" max="4" width="19.140625" style="104" customWidth="1"/>
    <col min="5" max="5" width="28" style="104" customWidth="1"/>
    <col min="6" max="6" width="22.7109375" style="104" customWidth="1"/>
    <col min="7" max="7" width="16.7109375" style="104" customWidth="1"/>
    <col min="8" max="8" width="20" style="104" bestFit="1" customWidth="1"/>
    <col min="9" max="9" width="27.140625" style="104" customWidth="1"/>
    <col min="10" max="16384" width="9.140625" style="104"/>
  </cols>
  <sheetData>
    <row r="1" spans="1:8" s="103" customFormat="1" ht="18.95" customHeight="1" x14ac:dyDescent="0.25">
      <c r="A1" s="117" t="s">
        <v>587</v>
      </c>
      <c r="B1" s="118"/>
      <c r="C1" s="118"/>
      <c r="D1" s="118"/>
      <c r="E1" s="118"/>
      <c r="F1" s="118"/>
      <c r="G1" s="1" t="s">
        <v>532</v>
      </c>
      <c r="H1" s="8">
        <v>2022</v>
      </c>
    </row>
    <row r="2" spans="1:8" s="103" customFormat="1" ht="18.95" customHeight="1" x14ac:dyDescent="0.25">
      <c r="A2" s="117" t="s">
        <v>536</v>
      </c>
      <c r="B2" s="118"/>
      <c r="C2" s="118"/>
      <c r="D2" s="118"/>
      <c r="E2" s="118"/>
      <c r="F2" s="118"/>
      <c r="G2" s="1" t="s">
        <v>533</v>
      </c>
      <c r="H2" s="8" t="s">
        <v>535</v>
      </c>
    </row>
    <row r="3" spans="1:8" s="103" customFormat="1" ht="18.95" customHeight="1" x14ac:dyDescent="0.25">
      <c r="A3" s="117" t="s">
        <v>588</v>
      </c>
      <c r="B3" s="118"/>
      <c r="C3" s="118"/>
      <c r="D3" s="118"/>
      <c r="E3" s="118"/>
      <c r="F3" s="118"/>
      <c r="G3" s="1" t="s">
        <v>534</v>
      </c>
      <c r="H3" s="8">
        <v>3</v>
      </c>
    </row>
    <row r="4" spans="1:8" x14ac:dyDescent="0.2">
      <c r="A4" s="4" t="s">
        <v>129</v>
      </c>
      <c r="B4" s="5"/>
      <c r="C4" s="5"/>
      <c r="D4" s="5"/>
      <c r="E4" s="5"/>
      <c r="F4" s="5"/>
      <c r="G4" s="5"/>
      <c r="H4" s="5"/>
    </row>
    <row r="6" spans="1:8" x14ac:dyDescent="0.2">
      <c r="A6" s="5" t="s">
        <v>96</v>
      </c>
      <c r="B6" s="5"/>
      <c r="C6" s="5"/>
      <c r="D6" s="5"/>
      <c r="E6" s="5"/>
      <c r="F6" s="5"/>
      <c r="G6" s="5"/>
      <c r="H6" s="5"/>
    </row>
    <row r="7" spans="1:8" x14ac:dyDescent="0.2">
      <c r="A7" s="6" t="s">
        <v>94</v>
      </c>
      <c r="B7" s="6" t="s">
        <v>91</v>
      </c>
      <c r="C7" s="6" t="s">
        <v>92</v>
      </c>
      <c r="D7" s="6" t="s">
        <v>93</v>
      </c>
      <c r="E7" s="6"/>
      <c r="F7" s="6"/>
      <c r="G7" s="6"/>
      <c r="H7" s="6"/>
    </row>
    <row r="8" spans="1:8" x14ac:dyDescent="0.2">
      <c r="A8" s="113">
        <v>1114</v>
      </c>
      <c r="B8" s="104" t="s">
        <v>130</v>
      </c>
      <c r="C8" s="114">
        <v>0</v>
      </c>
    </row>
    <row r="9" spans="1:8" x14ac:dyDescent="0.2">
      <c r="A9" s="113">
        <v>1115</v>
      </c>
      <c r="B9" s="104" t="s">
        <v>131</v>
      </c>
      <c r="C9" s="114">
        <v>0</v>
      </c>
    </row>
    <row r="10" spans="1:8" x14ac:dyDescent="0.2">
      <c r="A10" s="113">
        <v>1121</v>
      </c>
      <c r="B10" s="104" t="s">
        <v>132</v>
      </c>
      <c r="C10" s="114">
        <v>0</v>
      </c>
    </row>
    <row r="11" spans="1:8" x14ac:dyDescent="0.2">
      <c r="A11" s="113">
        <v>1211</v>
      </c>
      <c r="B11" s="104" t="s">
        <v>133</v>
      </c>
      <c r="C11" s="114">
        <v>0</v>
      </c>
    </row>
    <row r="13" spans="1:8" x14ac:dyDescent="0.2">
      <c r="A13" s="5" t="s">
        <v>97</v>
      </c>
      <c r="B13" s="5"/>
      <c r="C13" s="5"/>
      <c r="D13" s="5"/>
      <c r="E13" s="5"/>
      <c r="F13" s="5"/>
      <c r="G13" s="5"/>
      <c r="H13" s="5"/>
    </row>
    <row r="14" spans="1:8" x14ac:dyDescent="0.2">
      <c r="A14" s="6" t="s">
        <v>94</v>
      </c>
      <c r="B14" s="6" t="s">
        <v>91</v>
      </c>
      <c r="C14" s="6" t="s">
        <v>92</v>
      </c>
      <c r="D14" s="6">
        <v>2021</v>
      </c>
      <c r="E14" s="6">
        <v>2020</v>
      </c>
      <c r="F14" s="6">
        <v>2019</v>
      </c>
      <c r="G14" s="6">
        <v>2018</v>
      </c>
      <c r="H14" s="6" t="s">
        <v>128</v>
      </c>
    </row>
    <row r="15" spans="1:8" x14ac:dyDescent="0.2">
      <c r="A15" s="113">
        <v>1122</v>
      </c>
      <c r="B15" s="104" t="s">
        <v>134</v>
      </c>
      <c r="C15" s="114">
        <v>0</v>
      </c>
      <c r="D15" s="114">
        <v>0</v>
      </c>
      <c r="E15" s="114">
        <v>0</v>
      </c>
      <c r="F15" s="114">
        <v>6050767.21</v>
      </c>
      <c r="G15" s="114">
        <v>9532266.6799999997</v>
      </c>
    </row>
    <row r="16" spans="1:8" x14ac:dyDescent="0.2">
      <c r="A16" s="113">
        <v>1124</v>
      </c>
      <c r="B16" s="104" t="s">
        <v>135</v>
      </c>
      <c r="C16" s="114">
        <v>0</v>
      </c>
      <c r="D16" s="114">
        <v>0</v>
      </c>
      <c r="E16" s="114">
        <v>0</v>
      </c>
      <c r="F16" s="114">
        <v>0</v>
      </c>
      <c r="G16" s="114">
        <v>0</v>
      </c>
    </row>
    <row r="18" spans="1:8" x14ac:dyDescent="0.2">
      <c r="A18" s="5" t="s">
        <v>98</v>
      </c>
      <c r="B18" s="5"/>
      <c r="C18" s="5"/>
      <c r="D18" s="5"/>
      <c r="E18" s="5"/>
      <c r="F18" s="5"/>
      <c r="G18" s="5"/>
      <c r="H18" s="5"/>
    </row>
    <row r="19" spans="1:8" x14ac:dyDescent="0.2">
      <c r="A19" s="6" t="s">
        <v>94</v>
      </c>
      <c r="B19" s="6" t="s">
        <v>91</v>
      </c>
      <c r="C19" s="6" t="s">
        <v>92</v>
      </c>
      <c r="D19" s="6" t="s">
        <v>136</v>
      </c>
      <c r="E19" s="6" t="s">
        <v>137</v>
      </c>
      <c r="F19" s="6" t="s">
        <v>138</v>
      </c>
      <c r="G19" s="6" t="s">
        <v>139</v>
      </c>
      <c r="H19" s="6" t="s">
        <v>140</v>
      </c>
    </row>
    <row r="20" spans="1:8" x14ac:dyDescent="0.2">
      <c r="A20" s="113">
        <v>1123</v>
      </c>
      <c r="B20" s="104" t="s">
        <v>141</v>
      </c>
      <c r="C20" s="114">
        <v>51419.72</v>
      </c>
      <c r="D20" s="114">
        <v>51419.72</v>
      </c>
      <c r="E20" s="114">
        <v>0</v>
      </c>
      <c r="F20" s="114">
        <v>0</v>
      </c>
      <c r="G20" s="114">
        <v>0</v>
      </c>
    </row>
    <row r="21" spans="1:8" x14ac:dyDescent="0.2">
      <c r="A21" s="113">
        <v>1125</v>
      </c>
      <c r="B21" s="104" t="s">
        <v>142</v>
      </c>
      <c r="C21" s="114">
        <v>72500</v>
      </c>
      <c r="D21" s="114">
        <v>72500</v>
      </c>
      <c r="E21" s="114">
        <v>0</v>
      </c>
      <c r="F21" s="114">
        <v>0</v>
      </c>
      <c r="G21" s="114">
        <v>0</v>
      </c>
    </row>
    <row r="22" spans="1:8" x14ac:dyDescent="0.2">
      <c r="A22" s="113">
        <v>1126</v>
      </c>
      <c r="B22" s="104" t="s">
        <v>511</v>
      </c>
      <c r="C22" s="114">
        <v>0</v>
      </c>
      <c r="D22" s="114">
        <v>0</v>
      </c>
      <c r="E22" s="114">
        <v>0</v>
      </c>
      <c r="F22" s="114">
        <v>0</v>
      </c>
      <c r="G22" s="114">
        <v>0</v>
      </c>
    </row>
    <row r="23" spans="1:8" x14ac:dyDescent="0.2">
      <c r="A23" s="113">
        <v>1129</v>
      </c>
      <c r="B23" s="104" t="s">
        <v>512</v>
      </c>
      <c r="C23" s="114">
        <v>0</v>
      </c>
      <c r="D23" s="114">
        <v>0</v>
      </c>
      <c r="E23" s="114">
        <v>0</v>
      </c>
      <c r="F23" s="114">
        <v>0</v>
      </c>
      <c r="G23" s="114">
        <v>0</v>
      </c>
    </row>
    <row r="24" spans="1:8" x14ac:dyDescent="0.2">
      <c r="A24" s="113">
        <v>1131</v>
      </c>
      <c r="B24" s="104" t="s">
        <v>143</v>
      </c>
      <c r="C24" s="114">
        <v>0</v>
      </c>
      <c r="D24" s="114">
        <v>0</v>
      </c>
      <c r="E24" s="114">
        <v>0</v>
      </c>
      <c r="F24" s="114">
        <v>0</v>
      </c>
      <c r="G24" s="114">
        <v>0</v>
      </c>
    </row>
    <row r="25" spans="1:8" x14ac:dyDescent="0.2">
      <c r="A25" s="113">
        <v>1132</v>
      </c>
      <c r="B25" s="104" t="s">
        <v>144</v>
      </c>
      <c r="C25" s="114">
        <v>0</v>
      </c>
      <c r="D25" s="114">
        <v>0</v>
      </c>
      <c r="E25" s="114">
        <v>0</v>
      </c>
      <c r="F25" s="114">
        <v>0</v>
      </c>
      <c r="G25" s="114">
        <v>0</v>
      </c>
    </row>
    <row r="26" spans="1:8" x14ac:dyDescent="0.2">
      <c r="A26" s="113">
        <v>1133</v>
      </c>
      <c r="B26" s="104" t="s">
        <v>145</v>
      </c>
      <c r="C26" s="114">
        <v>0</v>
      </c>
      <c r="D26" s="114">
        <v>0</v>
      </c>
      <c r="E26" s="114">
        <v>0</v>
      </c>
      <c r="F26" s="114">
        <v>0</v>
      </c>
      <c r="G26" s="114">
        <v>0</v>
      </c>
    </row>
    <row r="27" spans="1:8" x14ac:dyDescent="0.2">
      <c r="A27" s="113">
        <v>1134</v>
      </c>
      <c r="B27" s="104" t="s">
        <v>146</v>
      </c>
      <c r="C27" s="114">
        <v>0</v>
      </c>
      <c r="D27" s="114">
        <v>0</v>
      </c>
      <c r="E27" s="114">
        <v>0</v>
      </c>
      <c r="F27" s="114">
        <v>0</v>
      </c>
      <c r="G27" s="114">
        <v>0</v>
      </c>
    </row>
    <row r="28" spans="1:8" x14ac:dyDescent="0.2">
      <c r="A28" s="113">
        <v>1139</v>
      </c>
      <c r="B28" s="104" t="s">
        <v>147</v>
      </c>
      <c r="C28" s="114">
        <v>0</v>
      </c>
      <c r="D28" s="114">
        <v>0</v>
      </c>
      <c r="E28" s="114">
        <v>0</v>
      </c>
      <c r="F28" s="114">
        <v>0</v>
      </c>
      <c r="G28" s="114">
        <v>0</v>
      </c>
    </row>
    <row r="30" spans="1:8" x14ac:dyDescent="0.2">
      <c r="A30" s="5" t="s">
        <v>513</v>
      </c>
      <c r="B30" s="5"/>
      <c r="C30" s="5"/>
      <c r="D30" s="5"/>
      <c r="E30" s="5"/>
      <c r="F30" s="5"/>
      <c r="G30" s="5"/>
      <c r="H30" s="5"/>
    </row>
    <row r="31" spans="1:8" x14ac:dyDescent="0.2">
      <c r="A31" s="6" t="s">
        <v>94</v>
      </c>
      <c r="B31" s="6" t="s">
        <v>91</v>
      </c>
      <c r="C31" s="6" t="s">
        <v>92</v>
      </c>
      <c r="D31" s="6" t="s">
        <v>101</v>
      </c>
      <c r="E31" s="6" t="s">
        <v>100</v>
      </c>
      <c r="F31" s="6" t="s">
        <v>148</v>
      </c>
      <c r="G31" s="6" t="s">
        <v>103</v>
      </c>
      <c r="H31" s="6"/>
    </row>
    <row r="32" spans="1:8" x14ac:dyDescent="0.2">
      <c r="A32" s="113">
        <v>1140</v>
      </c>
      <c r="B32" s="104" t="s">
        <v>149</v>
      </c>
      <c r="C32" s="114">
        <f>SUM(C33:C37)</f>
        <v>0</v>
      </c>
    </row>
    <row r="33" spans="1:8" x14ac:dyDescent="0.2">
      <c r="A33" s="113">
        <v>1141</v>
      </c>
      <c r="B33" s="104" t="s">
        <v>150</v>
      </c>
      <c r="C33" s="114">
        <v>0</v>
      </c>
    </row>
    <row r="34" spans="1:8" x14ac:dyDescent="0.2">
      <c r="A34" s="113">
        <v>1142</v>
      </c>
      <c r="B34" s="104" t="s">
        <v>151</v>
      </c>
      <c r="C34" s="114">
        <v>0</v>
      </c>
    </row>
    <row r="35" spans="1:8" x14ac:dyDescent="0.2">
      <c r="A35" s="113">
        <v>1143</v>
      </c>
      <c r="B35" s="104" t="s">
        <v>152</v>
      </c>
      <c r="C35" s="114">
        <v>0</v>
      </c>
    </row>
    <row r="36" spans="1:8" x14ac:dyDescent="0.2">
      <c r="A36" s="113">
        <v>1144</v>
      </c>
      <c r="B36" s="104" t="s">
        <v>153</v>
      </c>
      <c r="C36" s="114">
        <v>0</v>
      </c>
    </row>
    <row r="37" spans="1:8" x14ac:dyDescent="0.2">
      <c r="A37" s="113">
        <v>1145</v>
      </c>
      <c r="B37" s="104" t="s">
        <v>154</v>
      </c>
      <c r="C37" s="114">
        <v>0</v>
      </c>
    </row>
    <row r="39" spans="1:8" x14ac:dyDescent="0.2">
      <c r="A39" s="5" t="s">
        <v>155</v>
      </c>
      <c r="B39" s="5"/>
      <c r="C39" s="5"/>
      <c r="D39" s="5"/>
      <c r="E39" s="5"/>
      <c r="F39" s="5"/>
      <c r="G39" s="5"/>
      <c r="H39" s="5"/>
    </row>
    <row r="40" spans="1:8" x14ac:dyDescent="0.2">
      <c r="A40" s="6" t="s">
        <v>94</v>
      </c>
      <c r="B40" s="6" t="s">
        <v>91</v>
      </c>
      <c r="C40" s="6" t="s">
        <v>92</v>
      </c>
      <c r="D40" s="6" t="s">
        <v>99</v>
      </c>
      <c r="E40" s="6" t="s">
        <v>102</v>
      </c>
      <c r="F40" s="6" t="s">
        <v>156</v>
      </c>
      <c r="G40" s="6"/>
      <c r="H40" s="6"/>
    </row>
    <row r="41" spans="1:8" x14ac:dyDescent="0.2">
      <c r="A41" s="113">
        <v>1150</v>
      </c>
      <c r="B41" s="104" t="s">
        <v>157</v>
      </c>
      <c r="C41" s="114">
        <f>C42</f>
        <v>0</v>
      </c>
    </row>
    <row r="42" spans="1:8" x14ac:dyDescent="0.2">
      <c r="A42" s="113">
        <v>1151</v>
      </c>
      <c r="B42" s="104" t="s">
        <v>158</v>
      </c>
      <c r="C42" s="114">
        <v>0</v>
      </c>
    </row>
    <row r="44" spans="1:8" x14ac:dyDescent="0.2">
      <c r="A44" s="5" t="s">
        <v>104</v>
      </c>
      <c r="B44" s="5"/>
      <c r="C44" s="5"/>
      <c r="D44" s="5"/>
      <c r="E44" s="5"/>
      <c r="F44" s="5"/>
      <c r="G44" s="5"/>
      <c r="H44" s="5"/>
    </row>
    <row r="45" spans="1:8" x14ac:dyDescent="0.2">
      <c r="A45" s="6" t="s">
        <v>94</v>
      </c>
      <c r="B45" s="6" t="s">
        <v>91</v>
      </c>
      <c r="C45" s="6" t="s">
        <v>92</v>
      </c>
      <c r="D45" s="6" t="s">
        <v>93</v>
      </c>
      <c r="E45" s="6" t="s">
        <v>140</v>
      </c>
      <c r="F45" s="6"/>
      <c r="G45" s="6"/>
      <c r="H45" s="6"/>
    </row>
    <row r="46" spans="1:8" x14ac:dyDescent="0.2">
      <c r="A46" s="113">
        <v>1213</v>
      </c>
      <c r="B46" s="104" t="s">
        <v>159</v>
      </c>
      <c r="C46" s="114">
        <v>0</v>
      </c>
    </row>
    <row r="48" spans="1:8" x14ac:dyDescent="0.2">
      <c r="A48" s="5" t="s">
        <v>105</v>
      </c>
      <c r="B48" s="5"/>
      <c r="C48" s="5"/>
      <c r="D48" s="5"/>
      <c r="E48" s="5"/>
      <c r="F48" s="5"/>
      <c r="G48" s="5"/>
      <c r="H48" s="5"/>
    </row>
    <row r="49" spans="1:9" x14ac:dyDescent="0.2">
      <c r="A49" s="6" t="s">
        <v>94</v>
      </c>
      <c r="B49" s="6" t="s">
        <v>91</v>
      </c>
      <c r="C49" s="6" t="s">
        <v>92</v>
      </c>
      <c r="D49" s="6"/>
      <c r="E49" s="6"/>
      <c r="F49" s="6"/>
      <c r="G49" s="6"/>
      <c r="H49" s="6"/>
    </row>
    <row r="50" spans="1:9" x14ac:dyDescent="0.2">
      <c r="A50" s="113">
        <v>1214</v>
      </c>
      <c r="B50" s="104" t="s">
        <v>160</v>
      </c>
      <c r="C50" s="114">
        <v>0</v>
      </c>
    </row>
    <row r="52" spans="1:9" x14ac:dyDescent="0.2">
      <c r="A52" s="5" t="s">
        <v>109</v>
      </c>
      <c r="B52" s="5"/>
      <c r="C52" s="5"/>
      <c r="D52" s="5"/>
      <c r="E52" s="5"/>
      <c r="F52" s="5"/>
      <c r="G52" s="5"/>
      <c r="H52" s="5"/>
      <c r="I52" s="5"/>
    </row>
    <row r="53" spans="1:9" x14ac:dyDescent="0.2">
      <c r="A53" s="6" t="s">
        <v>94</v>
      </c>
      <c r="B53" s="6" t="s">
        <v>91</v>
      </c>
      <c r="C53" s="6" t="s">
        <v>92</v>
      </c>
      <c r="D53" s="6" t="s">
        <v>106</v>
      </c>
      <c r="E53" s="6" t="s">
        <v>107</v>
      </c>
      <c r="F53" s="6" t="s">
        <v>99</v>
      </c>
      <c r="G53" s="6" t="s">
        <v>161</v>
      </c>
      <c r="H53" s="6" t="s">
        <v>108</v>
      </c>
      <c r="I53" s="6" t="s">
        <v>162</v>
      </c>
    </row>
    <row r="54" spans="1:9" x14ac:dyDescent="0.2">
      <c r="A54" s="113">
        <v>1230</v>
      </c>
      <c r="B54" s="104" t="s">
        <v>163</v>
      </c>
      <c r="C54" s="114">
        <f>SUM(C55:C61)</f>
        <v>0</v>
      </c>
      <c r="D54" s="114">
        <f>SUM(D55:D61)</f>
        <v>0</v>
      </c>
      <c r="E54" s="114">
        <f>SUM(E55:E61)</f>
        <v>0</v>
      </c>
    </row>
    <row r="55" spans="1:9" x14ac:dyDescent="0.2">
      <c r="A55" s="113">
        <v>1231</v>
      </c>
      <c r="B55" s="104" t="s">
        <v>164</v>
      </c>
      <c r="C55" s="114">
        <v>0</v>
      </c>
      <c r="D55" s="114">
        <v>0</v>
      </c>
      <c r="E55" s="114">
        <v>0</v>
      </c>
    </row>
    <row r="56" spans="1:9" x14ac:dyDescent="0.2">
      <c r="A56" s="113">
        <v>1232</v>
      </c>
      <c r="B56" s="104" t="s">
        <v>165</v>
      </c>
      <c r="C56" s="114">
        <v>0</v>
      </c>
      <c r="D56" s="114">
        <v>0</v>
      </c>
      <c r="E56" s="114">
        <v>0</v>
      </c>
    </row>
    <row r="57" spans="1:9" x14ac:dyDescent="0.2">
      <c r="A57" s="113">
        <v>1233</v>
      </c>
      <c r="B57" s="104" t="s">
        <v>166</v>
      </c>
      <c r="C57" s="114">
        <v>0</v>
      </c>
      <c r="D57" s="114">
        <v>0</v>
      </c>
      <c r="E57" s="114">
        <v>0</v>
      </c>
    </row>
    <row r="58" spans="1:9" x14ac:dyDescent="0.2">
      <c r="A58" s="113">
        <v>1234</v>
      </c>
      <c r="B58" s="104" t="s">
        <v>167</v>
      </c>
      <c r="C58" s="114">
        <v>0</v>
      </c>
      <c r="D58" s="114">
        <v>0</v>
      </c>
      <c r="E58" s="114">
        <v>0</v>
      </c>
    </row>
    <row r="59" spans="1:9" x14ac:dyDescent="0.2">
      <c r="A59" s="113">
        <v>1235</v>
      </c>
      <c r="B59" s="104" t="s">
        <v>168</v>
      </c>
      <c r="C59" s="114">
        <v>0</v>
      </c>
      <c r="D59" s="114">
        <v>0</v>
      </c>
      <c r="E59" s="114">
        <v>0</v>
      </c>
    </row>
    <row r="60" spans="1:9" x14ac:dyDescent="0.2">
      <c r="A60" s="113">
        <v>1236</v>
      </c>
      <c r="B60" s="104" t="s">
        <v>169</v>
      </c>
      <c r="C60" s="114">
        <v>0</v>
      </c>
      <c r="D60" s="114">
        <v>0</v>
      </c>
      <c r="E60" s="114">
        <v>0</v>
      </c>
    </row>
    <row r="61" spans="1:9" x14ac:dyDescent="0.2">
      <c r="A61" s="113">
        <v>1239</v>
      </c>
      <c r="B61" s="104" t="s">
        <v>170</v>
      </c>
      <c r="C61" s="114">
        <v>0</v>
      </c>
      <c r="D61" s="114">
        <v>0</v>
      </c>
      <c r="E61" s="114">
        <v>0</v>
      </c>
    </row>
    <row r="62" spans="1:9" x14ac:dyDescent="0.2">
      <c r="A62" s="113">
        <v>1240</v>
      </c>
      <c r="B62" s="104" t="s">
        <v>171</v>
      </c>
      <c r="C62" s="114">
        <f>SUM(C63:C70)</f>
        <v>79631613.640000001</v>
      </c>
      <c r="D62" s="114">
        <f t="shared" ref="D62:E62" si="0">SUM(D63:D70)</f>
        <v>0</v>
      </c>
      <c r="E62" s="114">
        <f t="shared" si="0"/>
        <v>67696355.800000012</v>
      </c>
    </row>
    <row r="63" spans="1:9" x14ac:dyDescent="0.2">
      <c r="A63" s="113">
        <v>1241</v>
      </c>
      <c r="B63" s="104" t="s">
        <v>172</v>
      </c>
      <c r="C63" s="114">
        <v>41742765.219999999</v>
      </c>
      <c r="D63" s="114">
        <v>0</v>
      </c>
      <c r="E63" s="114">
        <v>35062802.380000003</v>
      </c>
    </row>
    <row r="64" spans="1:9" x14ac:dyDescent="0.2">
      <c r="A64" s="113">
        <v>1242</v>
      </c>
      <c r="B64" s="104" t="s">
        <v>173</v>
      </c>
      <c r="C64" s="114">
        <v>814054.17</v>
      </c>
      <c r="D64" s="114">
        <v>0</v>
      </c>
      <c r="E64" s="114">
        <v>433809.17</v>
      </c>
    </row>
    <row r="65" spans="1:9" x14ac:dyDescent="0.2">
      <c r="A65" s="113">
        <v>1243</v>
      </c>
      <c r="B65" s="104" t="s">
        <v>174</v>
      </c>
      <c r="C65" s="114">
        <v>0</v>
      </c>
      <c r="D65" s="114">
        <v>0</v>
      </c>
      <c r="E65" s="114">
        <v>0</v>
      </c>
    </row>
    <row r="66" spans="1:9" x14ac:dyDescent="0.2">
      <c r="A66" s="113">
        <v>1244</v>
      </c>
      <c r="B66" s="104" t="s">
        <v>175</v>
      </c>
      <c r="C66" s="114">
        <v>32825515.989999998</v>
      </c>
      <c r="D66" s="114">
        <v>0</v>
      </c>
      <c r="E66" s="114">
        <v>30686786.989999998</v>
      </c>
    </row>
    <row r="67" spans="1:9" x14ac:dyDescent="0.2">
      <c r="A67" s="113">
        <v>1245</v>
      </c>
      <c r="B67" s="104" t="s">
        <v>176</v>
      </c>
      <c r="C67" s="114">
        <v>0</v>
      </c>
      <c r="D67" s="114">
        <v>0</v>
      </c>
      <c r="E67" s="114">
        <v>0</v>
      </c>
    </row>
    <row r="68" spans="1:9" x14ac:dyDescent="0.2">
      <c r="A68" s="113">
        <v>1246</v>
      </c>
      <c r="B68" s="104" t="s">
        <v>177</v>
      </c>
      <c r="C68" s="114">
        <v>4249278.26</v>
      </c>
      <c r="D68" s="114">
        <v>0</v>
      </c>
      <c r="E68" s="114">
        <v>1512957.26</v>
      </c>
    </row>
    <row r="69" spans="1:9" x14ac:dyDescent="0.2">
      <c r="A69" s="113">
        <v>1247</v>
      </c>
      <c r="B69" s="104" t="s">
        <v>178</v>
      </c>
      <c r="C69" s="114">
        <v>0</v>
      </c>
      <c r="D69" s="114">
        <v>0</v>
      </c>
      <c r="E69" s="114">
        <v>0</v>
      </c>
    </row>
    <row r="70" spans="1:9" x14ac:dyDescent="0.2">
      <c r="A70" s="113">
        <v>1248</v>
      </c>
      <c r="B70" s="104" t="s">
        <v>179</v>
      </c>
      <c r="C70" s="114">
        <v>0</v>
      </c>
      <c r="D70" s="114">
        <v>0</v>
      </c>
      <c r="E70" s="114">
        <v>0</v>
      </c>
    </row>
    <row r="72" spans="1:9" x14ac:dyDescent="0.2">
      <c r="A72" s="5" t="s">
        <v>110</v>
      </c>
      <c r="B72" s="5"/>
      <c r="C72" s="5"/>
      <c r="D72" s="5"/>
      <c r="E72" s="5"/>
      <c r="F72" s="5"/>
      <c r="G72" s="5"/>
      <c r="H72" s="5"/>
      <c r="I72" s="5"/>
    </row>
    <row r="73" spans="1:9" x14ac:dyDescent="0.2">
      <c r="A73" s="6" t="s">
        <v>94</v>
      </c>
      <c r="B73" s="6" t="s">
        <v>91</v>
      </c>
      <c r="C73" s="6" t="s">
        <v>92</v>
      </c>
      <c r="D73" s="6" t="s">
        <v>111</v>
      </c>
      <c r="E73" s="6" t="s">
        <v>180</v>
      </c>
      <c r="F73" s="6" t="s">
        <v>99</v>
      </c>
      <c r="G73" s="6" t="s">
        <v>161</v>
      </c>
      <c r="H73" s="6" t="s">
        <v>108</v>
      </c>
      <c r="I73" s="6" t="s">
        <v>162</v>
      </c>
    </row>
    <row r="74" spans="1:9" x14ac:dyDescent="0.2">
      <c r="A74" s="113">
        <v>1250</v>
      </c>
      <c r="B74" s="104" t="s">
        <v>181</v>
      </c>
      <c r="C74" s="114">
        <f>SUM(C75:C79)</f>
        <v>0</v>
      </c>
      <c r="D74" s="114">
        <f>SUM(D75:D79)</f>
        <v>0</v>
      </c>
      <c r="E74" s="114">
        <f>SUM(E75:E79)</f>
        <v>0</v>
      </c>
    </row>
    <row r="75" spans="1:9" x14ac:dyDescent="0.2">
      <c r="A75" s="113">
        <v>1251</v>
      </c>
      <c r="B75" s="104" t="s">
        <v>182</v>
      </c>
      <c r="C75" s="114">
        <v>0</v>
      </c>
      <c r="D75" s="114">
        <v>0</v>
      </c>
      <c r="E75" s="114">
        <v>0</v>
      </c>
    </row>
    <row r="76" spans="1:9" x14ac:dyDescent="0.2">
      <c r="A76" s="113">
        <v>1252</v>
      </c>
      <c r="B76" s="104" t="s">
        <v>183</v>
      </c>
      <c r="C76" s="114">
        <v>0</v>
      </c>
      <c r="D76" s="114">
        <v>0</v>
      </c>
      <c r="E76" s="114">
        <v>0</v>
      </c>
    </row>
    <row r="77" spans="1:9" x14ac:dyDescent="0.2">
      <c r="A77" s="113">
        <v>1253</v>
      </c>
      <c r="B77" s="104" t="s">
        <v>184</v>
      </c>
      <c r="C77" s="114">
        <v>0</v>
      </c>
      <c r="D77" s="114">
        <v>0</v>
      </c>
      <c r="E77" s="114">
        <v>0</v>
      </c>
    </row>
    <row r="78" spans="1:9" x14ac:dyDescent="0.2">
      <c r="A78" s="113">
        <v>1254</v>
      </c>
      <c r="B78" s="104" t="s">
        <v>185</v>
      </c>
      <c r="C78" s="114">
        <v>0</v>
      </c>
      <c r="D78" s="114">
        <v>0</v>
      </c>
      <c r="E78" s="114">
        <v>0</v>
      </c>
    </row>
    <row r="79" spans="1:9" x14ac:dyDescent="0.2">
      <c r="A79" s="113">
        <v>1259</v>
      </c>
      <c r="B79" s="104" t="s">
        <v>186</v>
      </c>
      <c r="C79" s="114">
        <v>0</v>
      </c>
      <c r="D79" s="114">
        <v>0</v>
      </c>
      <c r="E79" s="114">
        <v>0</v>
      </c>
    </row>
    <row r="80" spans="1:9" x14ac:dyDescent="0.2">
      <c r="A80" s="113">
        <v>1270</v>
      </c>
      <c r="B80" s="104" t="s">
        <v>187</v>
      </c>
      <c r="C80" s="114">
        <f>SUM(C81:C86)</f>
        <v>0</v>
      </c>
      <c r="D80" s="114">
        <f>SUM(D81:D86)</f>
        <v>0</v>
      </c>
      <c r="E80" s="114">
        <f>SUM(E81:E86)</f>
        <v>0</v>
      </c>
    </row>
    <row r="81" spans="1:8" x14ac:dyDescent="0.2">
      <c r="A81" s="113">
        <v>1271</v>
      </c>
      <c r="B81" s="104" t="s">
        <v>188</v>
      </c>
      <c r="C81" s="114">
        <v>0</v>
      </c>
      <c r="D81" s="114">
        <v>0</v>
      </c>
      <c r="E81" s="114">
        <v>0</v>
      </c>
    </row>
    <row r="82" spans="1:8" x14ac:dyDescent="0.2">
      <c r="A82" s="113">
        <v>1272</v>
      </c>
      <c r="B82" s="104" t="s">
        <v>189</v>
      </c>
      <c r="C82" s="114">
        <v>0</v>
      </c>
      <c r="D82" s="114">
        <v>0</v>
      </c>
      <c r="E82" s="114">
        <v>0</v>
      </c>
    </row>
    <row r="83" spans="1:8" x14ac:dyDescent="0.2">
      <c r="A83" s="113">
        <v>1273</v>
      </c>
      <c r="B83" s="104" t="s">
        <v>190</v>
      </c>
      <c r="C83" s="114">
        <v>0</v>
      </c>
      <c r="D83" s="114">
        <v>0</v>
      </c>
      <c r="E83" s="114">
        <v>0</v>
      </c>
    </row>
    <row r="84" spans="1:8" x14ac:dyDescent="0.2">
      <c r="A84" s="113">
        <v>1274</v>
      </c>
      <c r="B84" s="104" t="s">
        <v>191</v>
      </c>
      <c r="C84" s="114">
        <v>0</v>
      </c>
      <c r="D84" s="114">
        <v>0</v>
      </c>
      <c r="E84" s="114">
        <v>0</v>
      </c>
    </row>
    <row r="85" spans="1:8" x14ac:dyDescent="0.2">
      <c r="A85" s="113">
        <v>1275</v>
      </c>
      <c r="B85" s="104" t="s">
        <v>192</v>
      </c>
      <c r="C85" s="114">
        <v>0</v>
      </c>
      <c r="D85" s="114">
        <v>0</v>
      </c>
      <c r="E85" s="114">
        <v>0</v>
      </c>
    </row>
    <row r="86" spans="1:8" x14ac:dyDescent="0.2">
      <c r="A86" s="113">
        <v>1279</v>
      </c>
      <c r="B86" s="104" t="s">
        <v>193</v>
      </c>
      <c r="C86" s="114">
        <v>0</v>
      </c>
      <c r="D86" s="114">
        <v>0</v>
      </c>
      <c r="E86" s="114">
        <v>0</v>
      </c>
    </row>
    <row r="88" spans="1:8" x14ac:dyDescent="0.2">
      <c r="A88" s="5" t="s">
        <v>112</v>
      </c>
      <c r="B88" s="5"/>
      <c r="C88" s="5"/>
      <c r="D88" s="5"/>
      <c r="E88" s="5"/>
      <c r="F88" s="5"/>
      <c r="G88" s="5"/>
      <c r="H88" s="5"/>
    </row>
    <row r="89" spans="1:8" x14ac:dyDescent="0.2">
      <c r="A89" s="6" t="s">
        <v>94</v>
      </c>
      <c r="B89" s="6" t="s">
        <v>91</v>
      </c>
      <c r="C89" s="6" t="s">
        <v>92</v>
      </c>
      <c r="D89" s="6" t="s">
        <v>194</v>
      </c>
      <c r="E89" s="6"/>
      <c r="F89" s="6"/>
      <c r="G89" s="6"/>
      <c r="H89" s="6"/>
    </row>
    <row r="90" spans="1:8" x14ac:dyDescent="0.2">
      <c r="A90" s="113">
        <v>1160</v>
      </c>
      <c r="B90" s="104" t="s">
        <v>195</v>
      </c>
      <c r="C90" s="114">
        <f>SUM(C91:C92)</f>
        <v>0</v>
      </c>
    </row>
    <row r="91" spans="1:8" x14ac:dyDescent="0.2">
      <c r="A91" s="113">
        <v>1161</v>
      </c>
      <c r="B91" s="104" t="s">
        <v>196</v>
      </c>
      <c r="C91" s="114">
        <v>0</v>
      </c>
    </row>
    <row r="92" spans="1:8" x14ac:dyDescent="0.2">
      <c r="A92" s="113">
        <v>1162</v>
      </c>
      <c r="B92" s="104" t="s">
        <v>197</v>
      </c>
      <c r="C92" s="114">
        <v>0</v>
      </c>
    </row>
    <row r="94" spans="1:8" x14ac:dyDescent="0.2">
      <c r="A94" s="5" t="s">
        <v>514</v>
      </c>
      <c r="B94" s="5"/>
      <c r="C94" s="5"/>
      <c r="D94" s="5"/>
      <c r="E94" s="5"/>
      <c r="F94" s="5"/>
      <c r="G94" s="5"/>
      <c r="H94" s="5"/>
    </row>
    <row r="95" spans="1:8" x14ac:dyDescent="0.2">
      <c r="A95" s="6" t="s">
        <v>94</v>
      </c>
      <c r="B95" s="6" t="s">
        <v>91</v>
      </c>
      <c r="C95" s="6" t="s">
        <v>92</v>
      </c>
      <c r="D95" s="6" t="s">
        <v>140</v>
      </c>
      <c r="E95" s="6"/>
      <c r="F95" s="6"/>
      <c r="G95" s="6"/>
      <c r="H95" s="6"/>
    </row>
    <row r="96" spans="1:8" x14ac:dyDescent="0.2">
      <c r="A96" s="113">
        <v>1190</v>
      </c>
      <c r="B96" s="104" t="s">
        <v>522</v>
      </c>
      <c r="C96" s="114">
        <f>SUM(C97:C100)</f>
        <v>2901</v>
      </c>
    </row>
    <row r="97" spans="1:8" x14ac:dyDescent="0.2">
      <c r="A97" s="113">
        <v>1191</v>
      </c>
      <c r="B97" s="104" t="s">
        <v>515</v>
      </c>
      <c r="C97" s="114">
        <v>2901</v>
      </c>
    </row>
    <row r="98" spans="1:8" x14ac:dyDescent="0.2">
      <c r="A98" s="113">
        <v>1192</v>
      </c>
      <c r="B98" s="104" t="s">
        <v>516</v>
      </c>
      <c r="C98" s="114">
        <v>0</v>
      </c>
    </row>
    <row r="99" spans="1:8" x14ac:dyDescent="0.2">
      <c r="A99" s="113">
        <v>1193</v>
      </c>
      <c r="B99" s="104" t="s">
        <v>517</v>
      </c>
      <c r="C99" s="114">
        <v>0</v>
      </c>
    </row>
    <row r="100" spans="1:8" x14ac:dyDescent="0.2">
      <c r="A100" s="113">
        <v>1194</v>
      </c>
      <c r="B100" s="104" t="s">
        <v>518</v>
      </c>
      <c r="C100" s="114">
        <v>0</v>
      </c>
    </row>
    <row r="101" spans="1:8" x14ac:dyDescent="0.2">
      <c r="A101" s="5" t="s">
        <v>553</v>
      </c>
      <c r="C101" s="114"/>
    </row>
    <row r="102" spans="1:8" x14ac:dyDescent="0.2">
      <c r="A102" s="6" t="s">
        <v>94</v>
      </c>
      <c r="B102" s="6" t="s">
        <v>91</v>
      </c>
      <c r="C102" s="6" t="s">
        <v>92</v>
      </c>
      <c r="D102" s="6" t="s">
        <v>140</v>
      </c>
      <c r="E102" s="6"/>
      <c r="F102" s="6"/>
      <c r="G102" s="6"/>
      <c r="H102" s="6"/>
    </row>
    <row r="103" spans="1:8" x14ac:dyDescent="0.2">
      <c r="A103" s="113">
        <v>1290</v>
      </c>
      <c r="B103" s="104" t="s">
        <v>198</v>
      </c>
      <c r="C103" s="114">
        <f>SUM(C104:C106)</f>
        <v>0</v>
      </c>
    </row>
    <row r="104" spans="1:8" x14ac:dyDescent="0.2">
      <c r="A104" s="113">
        <v>1291</v>
      </c>
      <c r="B104" s="104" t="s">
        <v>199</v>
      </c>
      <c r="C104" s="114">
        <v>0</v>
      </c>
    </row>
    <row r="105" spans="1:8" x14ac:dyDescent="0.2">
      <c r="A105" s="113">
        <v>1292</v>
      </c>
      <c r="B105" s="104" t="s">
        <v>200</v>
      </c>
      <c r="C105" s="114">
        <v>0</v>
      </c>
    </row>
    <row r="106" spans="1:8" x14ac:dyDescent="0.2">
      <c r="A106" s="113">
        <v>1293</v>
      </c>
      <c r="B106" s="104" t="s">
        <v>201</v>
      </c>
      <c r="C106" s="114">
        <v>0</v>
      </c>
    </row>
    <row r="108" spans="1:8" x14ac:dyDescent="0.2">
      <c r="A108" s="5" t="s">
        <v>113</v>
      </c>
      <c r="B108" s="5"/>
      <c r="C108" s="5"/>
      <c r="D108" s="5"/>
      <c r="E108" s="5"/>
      <c r="F108" s="5"/>
      <c r="G108" s="5"/>
      <c r="H108" s="5"/>
    </row>
    <row r="109" spans="1:8" x14ac:dyDescent="0.2">
      <c r="A109" s="6" t="s">
        <v>94</v>
      </c>
      <c r="B109" s="6" t="s">
        <v>91</v>
      </c>
      <c r="C109" s="6" t="s">
        <v>92</v>
      </c>
      <c r="D109" s="6" t="s">
        <v>136</v>
      </c>
      <c r="E109" s="6" t="s">
        <v>137</v>
      </c>
      <c r="F109" s="6" t="s">
        <v>138</v>
      </c>
      <c r="G109" s="6" t="s">
        <v>202</v>
      </c>
      <c r="H109" s="6" t="s">
        <v>203</v>
      </c>
    </row>
    <row r="110" spans="1:8" x14ac:dyDescent="0.2">
      <c r="A110" s="113">
        <v>2110</v>
      </c>
      <c r="B110" s="104" t="s">
        <v>204</v>
      </c>
      <c r="C110" s="114">
        <f>SUM(C111:C119)</f>
        <v>4305337.3600000003</v>
      </c>
      <c r="D110" s="114">
        <f>SUM(D111:D119)</f>
        <v>4305337.3600000003</v>
      </c>
      <c r="E110" s="114">
        <f>SUM(E111:E119)</f>
        <v>0</v>
      </c>
      <c r="F110" s="114">
        <f>SUM(F111:F119)</f>
        <v>0</v>
      </c>
      <c r="G110" s="114">
        <f>SUM(G111:G119)</f>
        <v>0</v>
      </c>
    </row>
    <row r="111" spans="1:8" x14ac:dyDescent="0.2">
      <c r="A111" s="113">
        <v>2111</v>
      </c>
      <c r="B111" s="104" t="s">
        <v>205</v>
      </c>
      <c r="C111" s="114">
        <v>137143.29</v>
      </c>
      <c r="D111" s="114">
        <f>C111</f>
        <v>137143.29</v>
      </c>
      <c r="E111" s="114">
        <v>0</v>
      </c>
      <c r="F111" s="114">
        <v>0</v>
      </c>
      <c r="G111" s="114">
        <v>0</v>
      </c>
    </row>
    <row r="112" spans="1:8" x14ac:dyDescent="0.2">
      <c r="A112" s="113">
        <v>2112</v>
      </c>
      <c r="B112" s="104" t="s">
        <v>206</v>
      </c>
      <c r="C112" s="114">
        <v>0</v>
      </c>
      <c r="D112" s="114">
        <f t="shared" ref="D112:D119" si="1">C112</f>
        <v>0</v>
      </c>
      <c r="E112" s="114">
        <v>0</v>
      </c>
      <c r="F112" s="114">
        <v>0</v>
      </c>
      <c r="G112" s="114">
        <v>0</v>
      </c>
    </row>
    <row r="113" spans="1:8" x14ac:dyDescent="0.2">
      <c r="A113" s="113">
        <v>2113</v>
      </c>
      <c r="B113" s="104" t="s">
        <v>207</v>
      </c>
      <c r="C113" s="114">
        <v>0</v>
      </c>
      <c r="D113" s="114">
        <f t="shared" si="1"/>
        <v>0</v>
      </c>
      <c r="E113" s="114">
        <v>0</v>
      </c>
      <c r="F113" s="114">
        <v>0</v>
      </c>
      <c r="G113" s="114">
        <v>0</v>
      </c>
    </row>
    <row r="114" spans="1:8" x14ac:dyDescent="0.2">
      <c r="A114" s="113">
        <v>2114</v>
      </c>
      <c r="B114" s="104" t="s">
        <v>208</v>
      </c>
      <c r="C114" s="114">
        <v>0</v>
      </c>
      <c r="D114" s="114">
        <f t="shared" si="1"/>
        <v>0</v>
      </c>
      <c r="E114" s="114">
        <v>0</v>
      </c>
      <c r="F114" s="114">
        <v>0</v>
      </c>
      <c r="G114" s="114">
        <v>0</v>
      </c>
    </row>
    <row r="115" spans="1:8" x14ac:dyDescent="0.2">
      <c r="A115" s="113">
        <v>2115</v>
      </c>
      <c r="B115" s="104" t="s">
        <v>209</v>
      </c>
      <c r="C115" s="114">
        <v>0</v>
      </c>
      <c r="D115" s="114">
        <f t="shared" si="1"/>
        <v>0</v>
      </c>
      <c r="E115" s="114">
        <v>0</v>
      </c>
      <c r="F115" s="114">
        <v>0</v>
      </c>
      <c r="G115" s="114">
        <v>0</v>
      </c>
    </row>
    <row r="116" spans="1:8" x14ac:dyDescent="0.2">
      <c r="A116" s="113">
        <v>2116</v>
      </c>
      <c r="B116" s="104" t="s">
        <v>210</v>
      </c>
      <c r="C116" s="114">
        <v>0</v>
      </c>
      <c r="D116" s="114">
        <f t="shared" si="1"/>
        <v>0</v>
      </c>
      <c r="E116" s="114">
        <v>0</v>
      </c>
      <c r="F116" s="114">
        <v>0</v>
      </c>
      <c r="G116" s="114">
        <v>0</v>
      </c>
    </row>
    <row r="117" spans="1:8" x14ac:dyDescent="0.2">
      <c r="A117" s="113">
        <v>2117</v>
      </c>
      <c r="B117" s="104" t="s">
        <v>211</v>
      </c>
      <c r="C117" s="114">
        <v>2949089.37</v>
      </c>
      <c r="D117" s="114">
        <f t="shared" si="1"/>
        <v>2949089.37</v>
      </c>
      <c r="E117" s="114">
        <v>0</v>
      </c>
      <c r="F117" s="114">
        <v>0</v>
      </c>
      <c r="G117" s="114">
        <v>0</v>
      </c>
    </row>
    <row r="118" spans="1:8" x14ac:dyDescent="0.2">
      <c r="A118" s="113">
        <v>2118</v>
      </c>
      <c r="B118" s="104" t="s">
        <v>212</v>
      </c>
      <c r="C118" s="114">
        <v>0</v>
      </c>
      <c r="D118" s="114">
        <f t="shared" si="1"/>
        <v>0</v>
      </c>
      <c r="E118" s="114">
        <v>0</v>
      </c>
      <c r="F118" s="114">
        <v>0</v>
      </c>
      <c r="G118" s="114">
        <v>0</v>
      </c>
    </row>
    <row r="119" spans="1:8" x14ac:dyDescent="0.2">
      <c r="A119" s="113">
        <v>2119</v>
      </c>
      <c r="B119" s="104" t="s">
        <v>213</v>
      </c>
      <c r="C119" s="114">
        <v>1219104.7</v>
      </c>
      <c r="D119" s="114">
        <f t="shared" si="1"/>
        <v>1219104.7</v>
      </c>
      <c r="E119" s="114">
        <v>0</v>
      </c>
      <c r="F119" s="114">
        <v>0</v>
      </c>
      <c r="G119" s="114">
        <v>0</v>
      </c>
    </row>
    <row r="120" spans="1:8" x14ac:dyDescent="0.2">
      <c r="A120" s="113">
        <v>2120</v>
      </c>
      <c r="B120" s="104" t="s">
        <v>214</v>
      </c>
      <c r="C120" s="114">
        <f>SUM(C121:C123)</f>
        <v>0</v>
      </c>
      <c r="D120" s="114">
        <f t="shared" ref="D120:G120" si="2">SUM(D121:D123)</f>
        <v>0</v>
      </c>
      <c r="E120" s="114">
        <f t="shared" si="2"/>
        <v>0</v>
      </c>
      <c r="F120" s="114">
        <f t="shared" si="2"/>
        <v>0</v>
      </c>
      <c r="G120" s="114">
        <f t="shared" si="2"/>
        <v>0</v>
      </c>
    </row>
    <row r="121" spans="1:8" x14ac:dyDescent="0.2">
      <c r="A121" s="113">
        <v>2121</v>
      </c>
      <c r="B121" s="104" t="s">
        <v>215</v>
      </c>
      <c r="C121" s="114">
        <v>0</v>
      </c>
      <c r="D121" s="114">
        <f>C121</f>
        <v>0</v>
      </c>
      <c r="E121" s="114">
        <v>0</v>
      </c>
      <c r="F121" s="114">
        <v>0</v>
      </c>
      <c r="G121" s="114">
        <v>0</v>
      </c>
    </row>
    <row r="122" spans="1:8" x14ac:dyDescent="0.2">
      <c r="A122" s="113">
        <v>2122</v>
      </c>
      <c r="B122" s="104" t="s">
        <v>216</v>
      </c>
      <c r="C122" s="114">
        <v>0</v>
      </c>
      <c r="D122" s="114">
        <f t="shared" ref="D122:D123" si="3">C122</f>
        <v>0</v>
      </c>
      <c r="E122" s="114">
        <v>0</v>
      </c>
      <c r="F122" s="114">
        <v>0</v>
      </c>
      <c r="G122" s="114">
        <v>0</v>
      </c>
    </row>
    <row r="123" spans="1:8" x14ac:dyDescent="0.2">
      <c r="A123" s="113">
        <v>2129</v>
      </c>
      <c r="B123" s="104" t="s">
        <v>217</v>
      </c>
      <c r="C123" s="114">
        <v>0</v>
      </c>
      <c r="D123" s="114">
        <f t="shared" si="3"/>
        <v>0</v>
      </c>
      <c r="E123" s="114">
        <v>0</v>
      </c>
      <c r="F123" s="114">
        <v>0</v>
      </c>
      <c r="G123" s="114">
        <v>0</v>
      </c>
    </row>
    <row r="125" spans="1:8" x14ac:dyDescent="0.2">
      <c r="A125" s="5" t="s">
        <v>114</v>
      </c>
      <c r="B125" s="5"/>
      <c r="C125" s="5"/>
      <c r="D125" s="5"/>
      <c r="E125" s="5"/>
      <c r="F125" s="5"/>
      <c r="G125" s="5"/>
      <c r="H125" s="5"/>
    </row>
    <row r="126" spans="1:8" x14ac:dyDescent="0.2">
      <c r="A126" s="6" t="s">
        <v>94</v>
      </c>
      <c r="B126" s="6" t="s">
        <v>91</v>
      </c>
      <c r="C126" s="6" t="s">
        <v>92</v>
      </c>
      <c r="D126" s="6" t="s">
        <v>95</v>
      </c>
      <c r="E126" s="6" t="s">
        <v>140</v>
      </c>
      <c r="F126" s="6"/>
      <c r="G126" s="6"/>
      <c r="H126" s="6"/>
    </row>
    <row r="127" spans="1:8" x14ac:dyDescent="0.2">
      <c r="A127" s="113">
        <v>2160</v>
      </c>
      <c r="B127" s="104" t="s">
        <v>218</v>
      </c>
      <c r="C127" s="114">
        <f>SUM(C128:C133)</f>
        <v>0</v>
      </c>
    </row>
    <row r="128" spans="1:8" x14ac:dyDescent="0.2">
      <c r="A128" s="113">
        <v>2161</v>
      </c>
      <c r="B128" s="104" t="s">
        <v>219</v>
      </c>
      <c r="C128" s="114">
        <v>0</v>
      </c>
    </row>
    <row r="129" spans="1:8" x14ac:dyDescent="0.2">
      <c r="A129" s="113">
        <v>2162</v>
      </c>
      <c r="B129" s="104" t="s">
        <v>220</v>
      </c>
      <c r="C129" s="114">
        <v>0</v>
      </c>
    </row>
    <row r="130" spans="1:8" x14ac:dyDescent="0.2">
      <c r="A130" s="113">
        <v>2163</v>
      </c>
      <c r="B130" s="104" t="s">
        <v>221</v>
      </c>
      <c r="C130" s="114">
        <v>0</v>
      </c>
    </row>
    <row r="131" spans="1:8" x14ac:dyDescent="0.2">
      <c r="A131" s="113">
        <v>2164</v>
      </c>
      <c r="B131" s="104" t="s">
        <v>222</v>
      </c>
      <c r="C131" s="114">
        <v>0</v>
      </c>
    </row>
    <row r="132" spans="1:8" x14ac:dyDescent="0.2">
      <c r="A132" s="113">
        <v>2165</v>
      </c>
      <c r="B132" s="104" t="s">
        <v>223</v>
      </c>
      <c r="C132" s="114">
        <v>0</v>
      </c>
    </row>
    <row r="133" spans="1:8" x14ac:dyDescent="0.2">
      <c r="A133" s="113">
        <v>2166</v>
      </c>
      <c r="B133" s="104" t="s">
        <v>224</v>
      </c>
      <c r="C133" s="114">
        <v>0</v>
      </c>
    </row>
    <row r="134" spans="1:8" x14ac:dyDescent="0.2">
      <c r="A134" s="113">
        <v>2250</v>
      </c>
      <c r="B134" s="104" t="s">
        <v>225</v>
      </c>
      <c r="C134" s="114">
        <f>SUM(C135:C140)</f>
        <v>0</v>
      </c>
    </row>
    <row r="135" spans="1:8" x14ac:dyDescent="0.2">
      <c r="A135" s="113">
        <v>2251</v>
      </c>
      <c r="B135" s="104" t="s">
        <v>226</v>
      </c>
      <c r="C135" s="114">
        <v>0</v>
      </c>
    </row>
    <row r="136" spans="1:8" x14ac:dyDescent="0.2">
      <c r="A136" s="113">
        <v>2252</v>
      </c>
      <c r="B136" s="104" t="s">
        <v>227</v>
      </c>
      <c r="C136" s="114">
        <v>0</v>
      </c>
    </row>
    <row r="137" spans="1:8" x14ac:dyDescent="0.2">
      <c r="A137" s="113">
        <v>2253</v>
      </c>
      <c r="B137" s="104" t="s">
        <v>228</v>
      </c>
      <c r="C137" s="114">
        <v>0</v>
      </c>
    </row>
    <row r="138" spans="1:8" x14ac:dyDescent="0.2">
      <c r="A138" s="113">
        <v>2254</v>
      </c>
      <c r="B138" s="104" t="s">
        <v>229</v>
      </c>
      <c r="C138" s="114">
        <v>0</v>
      </c>
    </row>
    <row r="139" spans="1:8" x14ac:dyDescent="0.2">
      <c r="A139" s="113">
        <v>2255</v>
      </c>
      <c r="B139" s="104" t="s">
        <v>230</v>
      </c>
      <c r="C139" s="114">
        <v>0</v>
      </c>
    </row>
    <row r="140" spans="1:8" x14ac:dyDescent="0.2">
      <c r="A140" s="113">
        <v>2256</v>
      </c>
      <c r="B140" s="104" t="s">
        <v>231</v>
      </c>
      <c r="C140" s="114">
        <v>0</v>
      </c>
    </row>
    <row r="142" spans="1:8" x14ac:dyDescent="0.2">
      <c r="A142" s="5" t="s">
        <v>115</v>
      </c>
      <c r="B142" s="5"/>
      <c r="C142" s="5"/>
      <c r="D142" s="5"/>
      <c r="E142" s="5"/>
      <c r="F142" s="5"/>
      <c r="G142" s="5"/>
      <c r="H142" s="5"/>
    </row>
    <row r="143" spans="1:8" x14ac:dyDescent="0.2">
      <c r="A143" s="7" t="s">
        <v>94</v>
      </c>
      <c r="B143" s="7" t="s">
        <v>91</v>
      </c>
      <c r="C143" s="7" t="s">
        <v>92</v>
      </c>
      <c r="D143" s="7" t="s">
        <v>95</v>
      </c>
      <c r="E143" s="7" t="s">
        <v>140</v>
      </c>
      <c r="F143" s="7"/>
      <c r="G143" s="7"/>
      <c r="H143" s="7"/>
    </row>
    <row r="144" spans="1:8" x14ac:dyDescent="0.2">
      <c r="A144" s="113">
        <v>2159</v>
      </c>
      <c r="B144" s="104" t="s">
        <v>232</v>
      </c>
      <c r="C144" s="114">
        <v>0</v>
      </c>
    </row>
    <row r="145" spans="1:3" x14ac:dyDescent="0.2">
      <c r="A145" s="113">
        <v>2199</v>
      </c>
      <c r="B145" s="104" t="s">
        <v>233</v>
      </c>
      <c r="C145" s="114">
        <v>444.99</v>
      </c>
    </row>
    <row r="146" spans="1:3" x14ac:dyDescent="0.2">
      <c r="A146" s="113">
        <v>2240</v>
      </c>
      <c r="B146" s="104" t="s">
        <v>234</v>
      </c>
      <c r="C146" s="114">
        <f>SUM(C147:C149)</f>
        <v>0</v>
      </c>
    </row>
    <row r="147" spans="1:3" x14ac:dyDescent="0.2">
      <c r="A147" s="113">
        <v>2241</v>
      </c>
      <c r="B147" s="104" t="s">
        <v>235</v>
      </c>
      <c r="C147" s="114">
        <v>0</v>
      </c>
    </row>
    <row r="148" spans="1:3" x14ac:dyDescent="0.2">
      <c r="A148" s="113">
        <v>2242</v>
      </c>
      <c r="B148" s="104" t="s">
        <v>236</v>
      </c>
      <c r="C148" s="114">
        <v>0</v>
      </c>
    </row>
    <row r="149" spans="1:3" x14ac:dyDescent="0.2">
      <c r="A149" s="113">
        <v>2249</v>
      </c>
      <c r="B149" s="104" t="s">
        <v>237</v>
      </c>
      <c r="C149" s="114">
        <v>0</v>
      </c>
    </row>
    <row r="151" spans="1:3" x14ac:dyDescent="0.2">
      <c r="B151" s="104" t="s">
        <v>552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222"/>
  <sheetViews>
    <sheetView view="pageBreakPreview" zoomScaleNormal="100" zoomScaleSheetLayoutView="100" workbookViewId="0">
      <selection activeCell="E53" sqref="E53"/>
    </sheetView>
  </sheetViews>
  <sheetFormatPr baseColWidth="10" defaultColWidth="9.140625" defaultRowHeight="11.25" x14ac:dyDescent="0.2"/>
  <cols>
    <col min="1" max="1" width="10" style="104" customWidth="1"/>
    <col min="2" max="2" width="83" style="104" customWidth="1"/>
    <col min="3" max="4" width="15.7109375" style="104" customWidth="1"/>
    <col min="5" max="5" width="16.7109375" style="104" customWidth="1"/>
    <col min="6" max="16384" width="9.140625" style="104"/>
  </cols>
  <sheetData>
    <row r="1" spans="1:5" s="102" customFormat="1" ht="18.95" customHeight="1" x14ac:dyDescent="0.25">
      <c r="A1" s="116" t="s">
        <v>587</v>
      </c>
      <c r="B1" s="116"/>
      <c r="C1" s="116"/>
      <c r="D1" s="1" t="s">
        <v>532</v>
      </c>
      <c r="E1" s="8">
        <v>2022</v>
      </c>
    </row>
    <row r="2" spans="1:5" s="103" customFormat="1" ht="18.95" customHeight="1" x14ac:dyDescent="0.25">
      <c r="A2" s="116" t="s">
        <v>537</v>
      </c>
      <c r="B2" s="116"/>
      <c r="C2" s="116"/>
      <c r="D2" s="1" t="s">
        <v>533</v>
      </c>
      <c r="E2" s="8" t="s">
        <v>535</v>
      </c>
    </row>
    <row r="3" spans="1:5" s="103" customFormat="1" ht="18.95" customHeight="1" x14ac:dyDescent="0.25">
      <c r="A3" s="116" t="s">
        <v>588</v>
      </c>
      <c r="B3" s="116"/>
      <c r="C3" s="116"/>
      <c r="D3" s="1" t="s">
        <v>534</v>
      </c>
      <c r="E3" s="8">
        <v>3</v>
      </c>
    </row>
    <row r="4" spans="1:5" x14ac:dyDescent="0.2">
      <c r="A4" s="4" t="s">
        <v>129</v>
      </c>
      <c r="B4" s="5"/>
      <c r="C4" s="5"/>
      <c r="D4" s="5"/>
      <c r="E4" s="5"/>
    </row>
    <row r="6" spans="1:5" x14ac:dyDescent="0.2">
      <c r="A6" s="15" t="s">
        <v>503</v>
      </c>
      <c r="B6" s="15"/>
      <c r="C6" s="15"/>
      <c r="D6" s="15"/>
      <c r="E6" s="15"/>
    </row>
    <row r="7" spans="1:5" x14ac:dyDescent="0.2">
      <c r="A7" s="16" t="s">
        <v>94</v>
      </c>
      <c r="B7" s="16" t="s">
        <v>91</v>
      </c>
      <c r="C7" s="16" t="s">
        <v>92</v>
      </c>
      <c r="D7" s="16" t="s">
        <v>238</v>
      </c>
      <c r="E7" s="16"/>
    </row>
    <row r="8" spans="1:5" x14ac:dyDescent="0.2">
      <c r="A8" s="105">
        <v>4100</v>
      </c>
      <c r="B8" s="106" t="s">
        <v>239</v>
      </c>
      <c r="C8" s="107">
        <f>SUM(C9+C19+C25+C28+C34+C37+C46)</f>
        <v>1106533.69</v>
      </c>
      <c r="D8" s="108"/>
      <c r="E8" s="109"/>
    </row>
    <row r="9" spans="1:5" x14ac:dyDescent="0.2">
      <c r="A9" s="105">
        <v>4110</v>
      </c>
      <c r="B9" s="106" t="s">
        <v>240</v>
      </c>
      <c r="C9" s="107">
        <f>SUM(C10:C18)</f>
        <v>0</v>
      </c>
      <c r="D9" s="108"/>
      <c r="E9" s="109"/>
    </row>
    <row r="10" spans="1:5" x14ac:dyDescent="0.2">
      <c r="A10" s="105">
        <v>4111</v>
      </c>
      <c r="B10" s="106" t="s">
        <v>241</v>
      </c>
      <c r="C10" s="107">
        <v>0</v>
      </c>
      <c r="D10" s="108"/>
      <c r="E10" s="109"/>
    </row>
    <row r="11" spans="1:5" x14ac:dyDescent="0.2">
      <c r="A11" s="105">
        <v>4112</v>
      </c>
      <c r="B11" s="106" t="s">
        <v>242</v>
      </c>
      <c r="C11" s="107">
        <v>0</v>
      </c>
      <c r="D11" s="108"/>
      <c r="E11" s="109"/>
    </row>
    <row r="12" spans="1:5" x14ac:dyDescent="0.2">
      <c r="A12" s="105">
        <v>4113</v>
      </c>
      <c r="B12" s="106" t="s">
        <v>243</v>
      </c>
      <c r="C12" s="107">
        <v>0</v>
      </c>
      <c r="D12" s="108"/>
      <c r="E12" s="109"/>
    </row>
    <row r="13" spans="1:5" x14ac:dyDescent="0.2">
      <c r="A13" s="105">
        <v>4114</v>
      </c>
      <c r="B13" s="106" t="s">
        <v>244</v>
      </c>
      <c r="C13" s="107">
        <v>0</v>
      </c>
      <c r="D13" s="108"/>
      <c r="E13" s="109"/>
    </row>
    <row r="14" spans="1:5" x14ac:dyDescent="0.2">
      <c r="A14" s="105">
        <v>4115</v>
      </c>
      <c r="B14" s="106" t="s">
        <v>245</v>
      </c>
      <c r="C14" s="107">
        <v>0</v>
      </c>
      <c r="D14" s="108"/>
      <c r="E14" s="109"/>
    </row>
    <row r="15" spans="1:5" x14ac:dyDescent="0.2">
      <c r="A15" s="105">
        <v>4116</v>
      </c>
      <c r="B15" s="106" t="s">
        <v>246</v>
      </c>
      <c r="C15" s="107">
        <v>0</v>
      </c>
      <c r="D15" s="108"/>
      <c r="E15" s="109"/>
    </row>
    <row r="16" spans="1:5" x14ac:dyDescent="0.2">
      <c r="A16" s="105">
        <v>4117</v>
      </c>
      <c r="B16" s="106" t="s">
        <v>247</v>
      </c>
      <c r="C16" s="107">
        <v>0</v>
      </c>
      <c r="D16" s="108"/>
      <c r="E16" s="109"/>
    </row>
    <row r="17" spans="1:5" ht="22.5" x14ac:dyDescent="0.2">
      <c r="A17" s="105">
        <v>4118</v>
      </c>
      <c r="B17" s="110" t="s">
        <v>427</v>
      </c>
      <c r="C17" s="107">
        <v>0</v>
      </c>
      <c r="D17" s="108"/>
      <c r="E17" s="109"/>
    </row>
    <row r="18" spans="1:5" x14ac:dyDescent="0.2">
      <c r="A18" s="105">
        <v>4119</v>
      </c>
      <c r="B18" s="106" t="s">
        <v>248</v>
      </c>
      <c r="C18" s="107">
        <v>0</v>
      </c>
      <c r="D18" s="108"/>
      <c r="E18" s="109"/>
    </row>
    <row r="19" spans="1:5" x14ac:dyDescent="0.2">
      <c r="A19" s="105">
        <v>4120</v>
      </c>
      <c r="B19" s="106" t="s">
        <v>249</v>
      </c>
      <c r="C19" s="107">
        <f>SUM(C20:C24)</f>
        <v>0</v>
      </c>
      <c r="D19" s="108"/>
      <c r="E19" s="109"/>
    </row>
    <row r="20" spans="1:5" x14ac:dyDescent="0.2">
      <c r="A20" s="105">
        <v>4121</v>
      </c>
      <c r="B20" s="106" t="s">
        <v>250</v>
      </c>
      <c r="C20" s="107">
        <v>0</v>
      </c>
      <c r="D20" s="108"/>
      <c r="E20" s="109"/>
    </row>
    <row r="21" spans="1:5" x14ac:dyDescent="0.2">
      <c r="A21" s="105">
        <v>4122</v>
      </c>
      <c r="B21" s="106" t="s">
        <v>428</v>
      </c>
      <c r="C21" s="107">
        <v>0</v>
      </c>
      <c r="D21" s="108"/>
      <c r="E21" s="109"/>
    </row>
    <row r="22" spans="1:5" x14ac:dyDescent="0.2">
      <c r="A22" s="105">
        <v>4123</v>
      </c>
      <c r="B22" s="106" t="s">
        <v>251</v>
      </c>
      <c r="C22" s="107">
        <v>0</v>
      </c>
      <c r="D22" s="108"/>
      <c r="E22" s="109"/>
    </row>
    <row r="23" spans="1:5" x14ac:dyDescent="0.2">
      <c r="A23" s="105">
        <v>4124</v>
      </c>
      <c r="B23" s="106" t="s">
        <v>252</v>
      </c>
      <c r="C23" s="107">
        <v>0</v>
      </c>
      <c r="D23" s="108"/>
      <c r="E23" s="109"/>
    </row>
    <row r="24" spans="1:5" x14ac:dyDescent="0.2">
      <c r="A24" s="105">
        <v>4129</v>
      </c>
      <c r="B24" s="106" t="s">
        <v>253</v>
      </c>
      <c r="C24" s="107">
        <v>0</v>
      </c>
      <c r="D24" s="108"/>
      <c r="E24" s="109"/>
    </row>
    <row r="25" spans="1:5" x14ac:dyDescent="0.2">
      <c r="A25" s="105">
        <v>4130</v>
      </c>
      <c r="B25" s="106" t="s">
        <v>254</v>
      </c>
      <c r="C25" s="107">
        <f>SUM(C26:C27)</f>
        <v>0</v>
      </c>
      <c r="D25" s="108"/>
      <c r="E25" s="109"/>
    </row>
    <row r="26" spans="1:5" x14ac:dyDescent="0.2">
      <c r="A26" s="105">
        <v>4131</v>
      </c>
      <c r="B26" s="106" t="s">
        <v>255</v>
      </c>
      <c r="C26" s="107">
        <v>0</v>
      </c>
      <c r="D26" s="108"/>
      <c r="E26" s="109"/>
    </row>
    <row r="27" spans="1:5" ht="22.5" x14ac:dyDescent="0.2">
      <c r="A27" s="105">
        <v>4132</v>
      </c>
      <c r="B27" s="110" t="s">
        <v>429</v>
      </c>
      <c r="C27" s="107">
        <v>0</v>
      </c>
      <c r="D27" s="108"/>
      <c r="E27" s="109"/>
    </row>
    <row r="28" spans="1:5" x14ac:dyDescent="0.2">
      <c r="A28" s="105">
        <v>4140</v>
      </c>
      <c r="B28" s="106" t="s">
        <v>256</v>
      </c>
      <c r="C28" s="107">
        <f>SUM(C29:C33)</f>
        <v>0</v>
      </c>
      <c r="D28" s="108"/>
      <c r="E28" s="109"/>
    </row>
    <row r="29" spans="1:5" x14ac:dyDescent="0.2">
      <c r="A29" s="105">
        <v>4141</v>
      </c>
      <c r="B29" s="106" t="s">
        <v>257</v>
      </c>
      <c r="C29" s="107">
        <v>0</v>
      </c>
      <c r="D29" s="108"/>
      <c r="E29" s="109"/>
    </row>
    <row r="30" spans="1:5" x14ac:dyDescent="0.2">
      <c r="A30" s="105">
        <v>4143</v>
      </c>
      <c r="B30" s="106" t="s">
        <v>258</v>
      </c>
      <c r="C30" s="107">
        <v>0</v>
      </c>
      <c r="D30" s="108"/>
      <c r="E30" s="109"/>
    </row>
    <row r="31" spans="1:5" x14ac:dyDescent="0.2">
      <c r="A31" s="105">
        <v>4144</v>
      </c>
      <c r="B31" s="106" t="s">
        <v>259</v>
      </c>
      <c r="C31" s="107">
        <v>0</v>
      </c>
      <c r="D31" s="108"/>
      <c r="E31" s="109"/>
    </row>
    <row r="32" spans="1:5" ht="22.5" x14ac:dyDescent="0.2">
      <c r="A32" s="105">
        <v>4145</v>
      </c>
      <c r="B32" s="110" t="s">
        <v>430</v>
      </c>
      <c r="C32" s="107">
        <v>0</v>
      </c>
      <c r="D32" s="108"/>
      <c r="E32" s="109"/>
    </row>
    <row r="33" spans="1:5" x14ac:dyDescent="0.2">
      <c r="A33" s="105">
        <v>4149</v>
      </c>
      <c r="B33" s="106" t="s">
        <v>260</v>
      </c>
      <c r="C33" s="107">
        <v>0</v>
      </c>
      <c r="D33" s="108"/>
      <c r="E33" s="109"/>
    </row>
    <row r="34" spans="1:5" x14ac:dyDescent="0.2">
      <c r="A34" s="105">
        <v>4150</v>
      </c>
      <c r="B34" s="106" t="s">
        <v>431</v>
      </c>
      <c r="C34" s="107">
        <f>SUM(C35:C36)</f>
        <v>0</v>
      </c>
      <c r="D34" s="108"/>
      <c r="E34" s="109"/>
    </row>
    <row r="35" spans="1:5" x14ac:dyDescent="0.2">
      <c r="A35" s="105">
        <v>4151</v>
      </c>
      <c r="B35" s="106" t="s">
        <v>431</v>
      </c>
      <c r="C35" s="107">
        <v>0</v>
      </c>
      <c r="D35" s="108"/>
      <c r="E35" s="109"/>
    </row>
    <row r="36" spans="1:5" ht="22.5" x14ac:dyDescent="0.2">
      <c r="A36" s="105">
        <v>4154</v>
      </c>
      <c r="B36" s="110" t="s">
        <v>432</v>
      </c>
      <c r="C36" s="107">
        <v>0</v>
      </c>
      <c r="D36" s="108"/>
      <c r="E36" s="109"/>
    </row>
    <row r="37" spans="1:5" x14ac:dyDescent="0.2">
      <c r="A37" s="105">
        <v>4160</v>
      </c>
      <c r="B37" s="106" t="s">
        <v>433</v>
      </c>
      <c r="C37" s="107">
        <f>SUM(C38:C45)</f>
        <v>0</v>
      </c>
      <c r="D37" s="108"/>
      <c r="E37" s="109"/>
    </row>
    <row r="38" spans="1:5" x14ac:dyDescent="0.2">
      <c r="A38" s="105">
        <v>4161</v>
      </c>
      <c r="B38" s="106" t="s">
        <v>261</v>
      </c>
      <c r="C38" s="107">
        <v>0</v>
      </c>
      <c r="D38" s="108"/>
      <c r="E38" s="109"/>
    </row>
    <row r="39" spans="1:5" x14ac:dyDescent="0.2">
      <c r="A39" s="105">
        <v>4162</v>
      </c>
      <c r="B39" s="106" t="s">
        <v>262</v>
      </c>
      <c r="C39" s="107">
        <v>0</v>
      </c>
      <c r="D39" s="108"/>
      <c r="E39" s="109"/>
    </row>
    <row r="40" spans="1:5" x14ac:dyDescent="0.2">
      <c r="A40" s="105">
        <v>4163</v>
      </c>
      <c r="B40" s="106" t="s">
        <v>263</v>
      </c>
      <c r="C40" s="107">
        <v>0</v>
      </c>
      <c r="D40" s="108"/>
      <c r="E40" s="109"/>
    </row>
    <row r="41" spans="1:5" x14ac:dyDescent="0.2">
      <c r="A41" s="105">
        <v>4164</v>
      </c>
      <c r="B41" s="106" t="s">
        <v>264</v>
      </c>
      <c r="C41" s="107">
        <v>0</v>
      </c>
      <c r="D41" s="108"/>
      <c r="E41" s="109"/>
    </row>
    <row r="42" spans="1:5" x14ac:dyDescent="0.2">
      <c r="A42" s="105">
        <v>4165</v>
      </c>
      <c r="B42" s="106" t="s">
        <v>265</v>
      </c>
      <c r="C42" s="107">
        <v>0</v>
      </c>
      <c r="D42" s="108"/>
      <c r="E42" s="109"/>
    </row>
    <row r="43" spans="1:5" ht="22.5" x14ac:dyDescent="0.2">
      <c r="A43" s="105">
        <v>4166</v>
      </c>
      <c r="B43" s="110" t="s">
        <v>434</v>
      </c>
      <c r="C43" s="107">
        <v>0</v>
      </c>
      <c r="D43" s="108"/>
      <c r="E43" s="109"/>
    </row>
    <row r="44" spans="1:5" x14ac:dyDescent="0.2">
      <c r="A44" s="105">
        <v>4168</v>
      </c>
      <c r="B44" s="106" t="s">
        <v>266</v>
      </c>
      <c r="C44" s="107">
        <v>0</v>
      </c>
      <c r="D44" s="108"/>
      <c r="E44" s="109"/>
    </row>
    <row r="45" spans="1:5" x14ac:dyDescent="0.2">
      <c r="A45" s="105">
        <v>4169</v>
      </c>
      <c r="B45" s="106" t="s">
        <v>267</v>
      </c>
      <c r="C45" s="107">
        <v>0</v>
      </c>
      <c r="D45" s="108"/>
      <c r="E45" s="109"/>
    </row>
    <row r="46" spans="1:5" x14ac:dyDescent="0.2">
      <c r="A46" s="105">
        <v>4170</v>
      </c>
      <c r="B46" s="106" t="s">
        <v>527</v>
      </c>
      <c r="C46" s="107">
        <f>SUM(C47:C54)</f>
        <v>1106533.69</v>
      </c>
      <c r="D46" s="108"/>
      <c r="E46" s="109"/>
    </row>
    <row r="47" spans="1:5" x14ac:dyDescent="0.2">
      <c r="A47" s="105">
        <v>4171</v>
      </c>
      <c r="B47" s="106" t="s">
        <v>435</v>
      </c>
      <c r="C47" s="107">
        <v>0</v>
      </c>
      <c r="D47" s="108"/>
      <c r="E47" s="109"/>
    </row>
    <row r="48" spans="1:5" x14ac:dyDescent="0.2">
      <c r="A48" s="105">
        <v>4172</v>
      </c>
      <c r="B48" s="106" t="s">
        <v>436</v>
      </c>
      <c r="C48" s="107">
        <v>0</v>
      </c>
      <c r="D48" s="108"/>
      <c r="E48" s="109"/>
    </row>
    <row r="49" spans="1:5" ht="22.5" x14ac:dyDescent="0.2">
      <c r="A49" s="105">
        <v>4173</v>
      </c>
      <c r="B49" s="110" t="s">
        <v>437</v>
      </c>
      <c r="C49" s="107">
        <v>1106533.69</v>
      </c>
      <c r="D49" s="108"/>
      <c r="E49" s="109"/>
    </row>
    <row r="50" spans="1:5" ht="22.5" x14ac:dyDescent="0.2">
      <c r="A50" s="105">
        <v>4174</v>
      </c>
      <c r="B50" s="110" t="s">
        <v>438</v>
      </c>
      <c r="C50" s="107">
        <v>0</v>
      </c>
      <c r="D50" s="108"/>
      <c r="E50" s="109"/>
    </row>
    <row r="51" spans="1:5" ht="22.5" x14ac:dyDescent="0.2">
      <c r="A51" s="105">
        <v>4175</v>
      </c>
      <c r="B51" s="110" t="s">
        <v>439</v>
      </c>
      <c r="C51" s="107">
        <v>0</v>
      </c>
      <c r="D51" s="108"/>
      <c r="E51" s="109"/>
    </row>
    <row r="52" spans="1:5" ht="22.5" x14ac:dyDescent="0.2">
      <c r="A52" s="105">
        <v>4176</v>
      </c>
      <c r="B52" s="110" t="s">
        <v>440</v>
      </c>
      <c r="C52" s="107">
        <v>0</v>
      </c>
      <c r="D52" s="108"/>
      <c r="E52" s="109"/>
    </row>
    <row r="53" spans="1:5" ht="22.5" x14ac:dyDescent="0.2">
      <c r="A53" s="105">
        <v>4177</v>
      </c>
      <c r="B53" s="110" t="s">
        <v>441</v>
      </c>
      <c r="C53" s="107">
        <v>0</v>
      </c>
      <c r="D53" s="108"/>
      <c r="E53" s="109"/>
    </row>
    <row r="54" spans="1:5" ht="22.5" x14ac:dyDescent="0.2">
      <c r="A54" s="105">
        <v>4178</v>
      </c>
      <c r="B54" s="110" t="s">
        <v>442</v>
      </c>
      <c r="C54" s="107">
        <v>0</v>
      </c>
      <c r="D54" s="108"/>
      <c r="E54" s="109"/>
    </row>
    <row r="55" spans="1:5" x14ac:dyDescent="0.2">
      <c r="A55" s="105"/>
      <c r="B55" s="110"/>
      <c r="C55" s="107"/>
      <c r="D55" s="108"/>
      <c r="E55" s="109"/>
    </row>
    <row r="56" spans="1:5" x14ac:dyDescent="0.2">
      <c r="A56" s="15" t="s">
        <v>502</v>
      </c>
      <c r="B56" s="15"/>
      <c r="C56" s="15"/>
      <c r="D56" s="15"/>
      <c r="E56" s="15"/>
    </row>
    <row r="57" spans="1:5" x14ac:dyDescent="0.2">
      <c r="A57" s="16" t="s">
        <v>94</v>
      </c>
      <c r="B57" s="16" t="s">
        <v>91</v>
      </c>
      <c r="C57" s="16" t="s">
        <v>92</v>
      </c>
      <c r="D57" s="16" t="s">
        <v>238</v>
      </c>
      <c r="E57" s="16"/>
    </row>
    <row r="58" spans="1:5" ht="33.75" x14ac:dyDescent="0.2">
      <c r="A58" s="105">
        <v>4200</v>
      </c>
      <c r="B58" s="110" t="s">
        <v>443</v>
      </c>
      <c r="C58" s="107">
        <f>+C59+C65</f>
        <v>196455865.57999998</v>
      </c>
      <c r="D58" s="108"/>
      <c r="E58" s="109"/>
    </row>
    <row r="59" spans="1:5" ht="22.5" x14ac:dyDescent="0.2">
      <c r="A59" s="105">
        <v>4210</v>
      </c>
      <c r="B59" s="110" t="s">
        <v>444</v>
      </c>
      <c r="C59" s="107">
        <f>SUM(C60:C64)</f>
        <v>103510330.38</v>
      </c>
      <c r="D59" s="108"/>
      <c r="E59" s="109"/>
    </row>
    <row r="60" spans="1:5" x14ac:dyDescent="0.2">
      <c r="A60" s="105">
        <v>4211</v>
      </c>
      <c r="B60" s="106" t="s">
        <v>268</v>
      </c>
      <c r="C60" s="107">
        <v>0</v>
      </c>
      <c r="D60" s="108"/>
      <c r="E60" s="109"/>
    </row>
    <row r="61" spans="1:5" x14ac:dyDescent="0.2">
      <c r="A61" s="105">
        <v>4212</v>
      </c>
      <c r="B61" s="106" t="s">
        <v>269</v>
      </c>
      <c r="C61" s="107">
        <v>96836087.379999995</v>
      </c>
      <c r="D61" s="108"/>
      <c r="E61" s="109"/>
    </row>
    <row r="62" spans="1:5" x14ac:dyDescent="0.2">
      <c r="A62" s="105">
        <v>4213</v>
      </c>
      <c r="B62" s="106" t="s">
        <v>270</v>
      </c>
      <c r="C62" s="107">
        <v>6674243</v>
      </c>
      <c r="D62" s="108"/>
      <c r="E62" s="109"/>
    </row>
    <row r="63" spans="1:5" x14ac:dyDescent="0.2">
      <c r="A63" s="105">
        <v>4214</v>
      </c>
      <c r="B63" s="106" t="s">
        <v>445</v>
      </c>
      <c r="C63" s="107">
        <v>0</v>
      </c>
      <c r="D63" s="108"/>
      <c r="E63" s="109"/>
    </row>
    <row r="64" spans="1:5" x14ac:dyDescent="0.2">
      <c r="A64" s="105">
        <v>4215</v>
      </c>
      <c r="B64" s="106" t="s">
        <v>446</v>
      </c>
      <c r="C64" s="107">
        <v>0</v>
      </c>
      <c r="D64" s="108"/>
      <c r="E64" s="109"/>
    </row>
    <row r="65" spans="1:5" x14ac:dyDescent="0.2">
      <c r="A65" s="105">
        <v>4220</v>
      </c>
      <c r="B65" s="106" t="s">
        <v>271</v>
      </c>
      <c r="C65" s="107">
        <f>SUM(C66:C69)</f>
        <v>92945535.200000003</v>
      </c>
      <c r="D65" s="108"/>
      <c r="E65" s="109"/>
    </row>
    <row r="66" spans="1:5" x14ac:dyDescent="0.2">
      <c r="A66" s="105">
        <v>4221</v>
      </c>
      <c r="B66" s="106" t="s">
        <v>272</v>
      </c>
      <c r="C66" s="107">
        <v>92945535.200000003</v>
      </c>
      <c r="D66" s="108"/>
      <c r="E66" s="109"/>
    </row>
    <row r="67" spans="1:5" x14ac:dyDescent="0.2">
      <c r="A67" s="105">
        <v>4223</v>
      </c>
      <c r="B67" s="106" t="s">
        <v>273</v>
      </c>
      <c r="C67" s="107">
        <v>0</v>
      </c>
      <c r="D67" s="108"/>
      <c r="E67" s="109"/>
    </row>
    <row r="68" spans="1:5" x14ac:dyDescent="0.2">
      <c r="A68" s="105">
        <v>4225</v>
      </c>
      <c r="B68" s="106" t="s">
        <v>275</v>
      </c>
      <c r="C68" s="107">
        <v>0</v>
      </c>
      <c r="D68" s="108"/>
      <c r="E68" s="109"/>
    </row>
    <row r="69" spans="1:5" x14ac:dyDescent="0.2">
      <c r="A69" s="105">
        <v>4227</v>
      </c>
      <c r="B69" s="106" t="s">
        <v>447</v>
      </c>
      <c r="C69" s="107">
        <v>0</v>
      </c>
      <c r="D69" s="108"/>
      <c r="E69" s="109"/>
    </row>
    <row r="70" spans="1:5" x14ac:dyDescent="0.2">
      <c r="A70" s="109"/>
      <c r="B70" s="109"/>
      <c r="C70" s="109"/>
      <c r="D70" s="109"/>
      <c r="E70" s="109"/>
    </row>
    <row r="71" spans="1:5" x14ac:dyDescent="0.2">
      <c r="A71" s="15" t="s">
        <v>510</v>
      </c>
      <c r="B71" s="15"/>
      <c r="C71" s="15"/>
      <c r="D71" s="15"/>
      <c r="E71" s="15"/>
    </row>
    <row r="72" spans="1:5" x14ac:dyDescent="0.2">
      <c r="A72" s="16" t="s">
        <v>94</v>
      </c>
      <c r="B72" s="16" t="s">
        <v>91</v>
      </c>
      <c r="C72" s="16" t="s">
        <v>92</v>
      </c>
      <c r="D72" s="16" t="s">
        <v>95</v>
      </c>
      <c r="E72" s="16" t="s">
        <v>140</v>
      </c>
    </row>
    <row r="73" spans="1:5" x14ac:dyDescent="0.2">
      <c r="A73" s="111">
        <v>4300</v>
      </c>
      <c r="B73" s="106" t="s">
        <v>276</v>
      </c>
      <c r="C73" s="107">
        <f>C74+C77+C83+C85+C87</f>
        <v>3.27</v>
      </c>
      <c r="D73" s="106"/>
      <c r="E73" s="106"/>
    </row>
    <row r="74" spans="1:5" x14ac:dyDescent="0.2">
      <c r="A74" s="111">
        <v>4310</v>
      </c>
      <c r="B74" s="106" t="s">
        <v>277</v>
      </c>
      <c r="C74" s="107">
        <f>SUM(C75:C76)</f>
        <v>0</v>
      </c>
      <c r="D74" s="106"/>
      <c r="E74" s="106"/>
    </row>
    <row r="75" spans="1:5" x14ac:dyDescent="0.2">
      <c r="A75" s="111">
        <v>4311</v>
      </c>
      <c r="B75" s="106" t="s">
        <v>448</v>
      </c>
      <c r="C75" s="107">
        <v>0</v>
      </c>
      <c r="D75" s="106"/>
      <c r="E75" s="106"/>
    </row>
    <row r="76" spans="1:5" x14ac:dyDescent="0.2">
      <c r="A76" s="111">
        <v>4319</v>
      </c>
      <c r="B76" s="106" t="s">
        <v>278</v>
      </c>
      <c r="C76" s="107">
        <v>0</v>
      </c>
      <c r="D76" s="106"/>
      <c r="E76" s="106"/>
    </row>
    <row r="77" spans="1:5" x14ac:dyDescent="0.2">
      <c r="A77" s="111">
        <v>4320</v>
      </c>
      <c r="B77" s="106" t="s">
        <v>279</v>
      </c>
      <c r="C77" s="107">
        <f>SUM(C78:C82)</f>
        <v>0</v>
      </c>
      <c r="D77" s="106"/>
      <c r="E77" s="106"/>
    </row>
    <row r="78" spans="1:5" x14ac:dyDescent="0.2">
      <c r="A78" s="111">
        <v>4321</v>
      </c>
      <c r="B78" s="106" t="s">
        <v>280</v>
      </c>
      <c r="C78" s="107">
        <v>0</v>
      </c>
      <c r="D78" s="106"/>
      <c r="E78" s="106"/>
    </row>
    <row r="79" spans="1:5" x14ac:dyDescent="0.2">
      <c r="A79" s="111">
        <v>4322</v>
      </c>
      <c r="B79" s="106" t="s">
        <v>281</v>
      </c>
      <c r="C79" s="107">
        <v>0</v>
      </c>
      <c r="D79" s="106"/>
      <c r="E79" s="106"/>
    </row>
    <row r="80" spans="1:5" x14ac:dyDescent="0.2">
      <c r="A80" s="111">
        <v>4323</v>
      </c>
      <c r="B80" s="106" t="s">
        <v>282</v>
      </c>
      <c r="C80" s="107">
        <v>0</v>
      </c>
      <c r="D80" s="106"/>
      <c r="E80" s="106"/>
    </row>
    <row r="81" spans="1:5" x14ac:dyDescent="0.2">
      <c r="A81" s="111">
        <v>4324</v>
      </c>
      <c r="B81" s="106" t="s">
        <v>283</v>
      </c>
      <c r="C81" s="107">
        <v>0</v>
      </c>
      <c r="D81" s="106"/>
      <c r="E81" s="106"/>
    </row>
    <row r="82" spans="1:5" x14ac:dyDescent="0.2">
      <c r="A82" s="111">
        <v>4325</v>
      </c>
      <c r="B82" s="106" t="s">
        <v>284</v>
      </c>
      <c r="C82" s="107">
        <v>0</v>
      </c>
      <c r="D82" s="106"/>
      <c r="E82" s="106"/>
    </row>
    <row r="83" spans="1:5" x14ac:dyDescent="0.2">
      <c r="A83" s="111">
        <v>4330</v>
      </c>
      <c r="B83" s="106" t="s">
        <v>285</v>
      </c>
      <c r="C83" s="107">
        <f>SUM(C84)</f>
        <v>0</v>
      </c>
      <c r="D83" s="106"/>
      <c r="E83" s="106"/>
    </row>
    <row r="84" spans="1:5" x14ac:dyDescent="0.2">
      <c r="A84" s="111">
        <v>4331</v>
      </c>
      <c r="B84" s="106" t="s">
        <v>285</v>
      </c>
      <c r="C84" s="107">
        <v>0</v>
      </c>
      <c r="D84" s="106"/>
      <c r="E84" s="106"/>
    </row>
    <row r="85" spans="1:5" x14ac:dyDescent="0.2">
      <c r="A85" s="111">
        <v>4340</v>
      </c>
      <c r="B85" s="106" t="s">
        <v>286</v>
      </c>
      <c r="C85" s="107">
        <f>SUM(C86)</f>
        <v>0</v>
      </c>
      <c r="D85" s="106"/>
      <c r="E85" s="106"/>
    </row>
    <row r="86" spans="1:5" x14ac:dyDescent="0.2">
      <c r="A86" s="111">
        <v>4341</v>
      </c>
      <c r="B86" s="106" t="s">
        <v>286</v>
      </c>
      <c r="C86" s="107">
        <v>0</v>
      </c>
      <c r="D86" s="106"/>
      <c r="E86" s="106"/>
    </row>
    <row r="87" spans="1:5" x14ac:dyDescent="0.2">
      <c r="A87" s="111">
        <v>4390</v>
      </c>
      <c r="B87" s="106" t="s">
        <v>287</v>
      </c>
      <c r="C87" s="107">
        <f>SUM(C88:C94)</f>
        <v>3.27</v>
      </c>
      <c r="D87" s="106"/>
      <c r="E87" s="106"/>
    </row>
    <row r="88" spans="1:5" x14ac:dyDescent="0.2">
      <c r="A88" s="111">
        <v>4392</v>
      </c>
      <c r="B88" s="106" t="s">
        <v>288</v>
      </c>
      <c r="C88" s="107">
        <v>0</v>
      </c>
      <c r="D88" s="106"/>
      <c r="E88" s="106"/>
    </row>
    <row r="89" spans="1:5" x14ac:dyDescent="0.2">
      <c r="A89" s="111">
        <v>4393</v>
      </c>
      <c r="B89" s="106" t="s">
        <v>449</v>
      </c>
      <c r="C89" s="107">
        <v>0</v>
      </c>
      <c r="D89" s="106"/>
      <c r="E89" s="106"/>
    </row>
    <row r="90" spans="1:5" x14ac:dyDescent="0.2">
      <c r="A90" s="111">
        <v>4394</v>
      </c>
      <c r="B90" s="106" t="s">
        <v>289</v>
      </c>
      <c r="C90" s="107">
        <v>0</v>
      </c>
      <c r="D90" s="106"/>
      <c r="E90" s="106"/>
    </row>
    <row r="91" spans="1:5" x14ac:dyDescent="0.2">
      <c r="A91" s="111">
        <v>4395</v>
      </c>
      <c r="B91" s="106" t="s">
        <v>290</v>
      </c>
      <c r="C91" s="107">
        <v>0</v>
      </c>
      <c r="D91" s="106"/>
      <c r="E91" s="106"/>
    </row>
    <row r="92" spans="1:5" x14ac:dyDescent="0.2">
      <c r="A92" s="111">
        <v>4396</v>
      </c>
      <c r="B92" s="106" t="s">
        <v>291</v>
      </c>
      <c r="C92" s="107">
        <v>0</v>
      </c>
      <c r="D92" s="106"/>
      <c r="E92" s="106"/>
    </row>
    <row r="93" spans="1:5" x14ac:dyDescent="0.2">
      <c r="A93" s="111">
        <v>4397</v>
      </c>
      <c r="B93" s="106" t="s">
        <v>450</v>
      </c>
      <c r="C93" s="107">
        <v>0</v>
      </c>
      <c r="D93" s="106"/>
      <c r="E93" s="106"/>
    </row>
    <row r="94" spans="1:5" x14ac:dyDescent="0.2">
      <c r="A94" s="111">
        <v>4399</v>
      </c>
      <c r="B94" s="106" t="s">
        <v>287</v>
      </c>
      <c r="C94" s="107">
        <v>3.27</v>
      </c>
      <c r="D94" s="106"/>
      <c r="E94" s="106"/>
    </row>
    <row r="95" spans="1:5" x14ac:dyDescent="0.2">
      <c r="A95" s="109"/>
      <c r="B95" s="109"/>
      <c r="C95" s="109"/>
      <c r="D95" s="109"/>
      <c r="E95" s="109"/>
    </row>
    <row r="96" spans="1:5" x14ac:dyDescent="0.2">
      <c r="A96" s="15" t="s">
        <v>504</v>
      </c>
      <c r="B96" s="15"/>
      <c r="C96" s="15"/>
      <c r="D96" s="15"/>
      <c r="E96" s="15"/>
    </row>
    <row r="97" spans="1:5" x14ac:dyDescent="0.2">
      <c r="A97" s="16" t="s">
        <v>94</v>
      </c>
      <c r="B97" s="16" t="s">
        <v>91</v>
      </c>
      <c r="C97" s="16" t="s">
        <v>92</v>
      </c>
      <c r="D97" s="16" t="s">
        <v>292</v>
      </c>
      <c r="E97" s="16" t="s">
        <v>140</v>
      </c>
    </row>
    <row r="98" spans="1:5" x14ac:dyDescent="0.2">
      <c r="A98" s="111">
        <v>5000</v>
      </c>
      <c r="B98" s="106" t="s">
        <v>293</v>
      </c>
      <c r="C98" s="107">
        <f>C99+C127+C160+C170+C185+C218</f>
        <v>186009912.21000001</v>
      </c>
      <c r="D98" s="112">
        <v>1</v>
      </c>
      <c r="E98" s="106"/>
    </row>
    <row r="99" spans="1:5" x14ac:dyDescent="0.2">
      <c r="A99" s="111">
        <v>5100</v>
      </c>
      <c r="B99" s="106" t="s">
        <v>294</v>
      </c>
      <c r="C99" s="107">
        <f>C100+C107+C117</f>
        <v>166404289.53</v>
      </c>
      <c r="D99" s="112">
        <f>C99/$C$98</f>
        <v>0.89459904342159036</v>
      </c>
      <c r="E99" s="106"/>
    </row>
    <row r="100" spans="1:5" x14ac:dyDescent="0.2">
      <c r="A100" s="111">
        <v>5110</v>
      </c>
      <c r="B100" s="106" t="s">
        <v>295</v>
      </c>
      <c r="C100" s="107">
        <f>SUM(C101:C106)</f>
        <v>137140805.25</v>
      </c>
      <c r="D100" s="112">
        <f t="shared" ref="D100:D163" si="0">C100/$C$98</f>
        <v>0.73727686670359727</v>
      </c>
      <c r="E100" s="106"/>
    </row>
    <row r="101" spans="1:5" x14ac:dyDescent="0.2">
      <c r="A101" s="111">
        <v>5111</v>
      </c>
      <c r="B101" s="106" t="s">
        <v>296</v>
      </c>
      <c r="C101" s="107">
        <v>43036794.789999999</v>
      </c>
      <c r="D101" s="112">
        <f t="shared" si="0"/>
        <v>0.23136828719865563</v>
      </c>
      <c r="E101" s="106"/>
    </row>
    <row r="102" spans="1:5" x14ac:dyDescent="0.2">
      <c r="A102" s="111">
        <v>5112</v>
      </c>
      <c r="B102" s="106" t="s">
        <v>297</v>
      </c>
      <c r="C102" s="107">
        <v>2019091.52</v>
      </c>
      <c r="D102" s="112">
        <f t="shared" si="0"/>
        <v>1.085475228718189E-2</v>
      </c>
      <c r="E102" s="106"/>
    </row>
    <row r="103" spans="1:5" x14ac:dyDescent="0.2">
      <c r="A103" s="111">
        <v>5113</v>
      </c>
      <c r="B103" s="106" t="s">
        <v>298</v>
      </c>
      <c r="C103" s="107">
        <v>15134238.65</v>
      </c>
      <c r="D103" s="112">
        <f t="shared" si="0"/>
        <v>8.136253853458017E-2</v>
      </c>
      <c r="E103" s="106"/>
    </row>
    <row r="104" spans="1:5" x14ac:dyDescent="0.2">
      <c r="A104" s="111">
        <v>5114</v>
      </c>
      <c r="B104" s="106" t="s">
        <v>299</v>
      </c>
      <c r="C104" s="107">
        <v>15992168.6</v>
      </c>
      <c r="D104" s="112">
        <f t="shared" si="0"/>
        <v>8.5974819352343371E-2</v>
      </c>
      <c r="E104" s="106"/>
    </row>
    <row r="105" spans="1:5" x14ac:dyDescent="0.2">
      <c r="A105" s="111">
        <v>5115</v>
      </c>
      <c r="B105" s="106" t="s">
        <v>300</v>
      </c>
      <c r="C105" s="107">
        <v>60484696.710000001</v>
      </c>
      <c r="D105" s="112">
        <f t="shared" si="0"/>
        <v>0.32516921271224764</v>
      </c>
      <c r="E105" s="106"/>
    </row>
    <row r="106" spans="1:5" x14ac:dyDescent="0.2">
      <c r="A106" s="111">
        <v>5116</v>
      </c>
      <c r="B106" s="106" t="s">
        <v>301</v>
      </c>
      <c r="C106" s="107">
        <v>473814.98</v>
      </c>
      <c r="D106" s="112">
        <f t="shared" si="0"/>
        <v>2.5472566185885627E-3</v>
      </c>
      <c r="E106" s="106"/>
    </row>
    <row r="107" spans="1:5" x14ac:dyDescent="0.2">
      <c r="A107" s="111">
        <v>5120</v>
      </c>
      <c r="B107" s="106" t="s">
        <v>302</v>
      </c>
      <c r="C107" s="107">
        <f>SUM(C108:C116)</f>
        <v>7219241.5899999999</v>
      </c>
      <c r="D107" s="112">
        <f t="shared" si="0"/>
        <v>3.8811058530309271E-2</v>
      </c>
      <c r="E107" s="106"/>
    </row>
    <row r="108" spans="1:5" x14ac:dyDescent="0.2">
      <c r="A108" s="111">
        <v>5121</v>
      </c>
      <c r="B108" s="106" t="s">
        <v>303</v>
      </c>
      <c r="C108" s="107">
        <v>1512050.89</v>
      </c>
      <c r="D108" s="112">
        <f t="shared" si="0"/>
        <v>8.1288726607909832E-3</v>
      </c>
      <c r="E108" s="106"/>
    </row>
    <row r="109" spans="1:5" x14ac:dyDescent="0.2">
      <c r="A109" s="111">
        <v>5122</v>
      </c>
      <c r="B109" s="106" t="s">
        <v>304</v>
      </c>
      <c r="C109" s="107">
        <v>206584.74</v>
      </c>
      <c r="D109" s="112">
        <f t="shared" si="0"/>
        <v>1.1106114590644588E-3</v>
      </c>
      <c r="E109" s="106"/>
    </row>
    <row r="110" spans="1:5" x14ac:dyDescent="0.2">
      <c r="A110" s="111">
        <v>5123</v>
      </c>
      <c r="B110" s="106" t="s">
        <v>305</v>
      </c>
      <c r="C110" s="107">
        <v>0</v>
      </c>
      <c r="D110" s="112">
        <f t="shared" si="0"/>
        <v>0</v>
      </c>
      <c r="E110" s="106"/>
    </row>
    <row r="111" spans="1:5" x14ac:dyDescent="0.2">
      <c r="A111" s="111">
        <v>5124</v>
      </c>
      <c r="B111" s="106" t="s">
        <v>306</v>
      </c>
      <c r="C111" s="107">
        <v>62501.47</v>
      </c>
      <c r="D111" s="112">
        <f t="shared" si="0"/>
        <v>3.3601150206144704E-4</v>
      </c>
      <c r="E111" s="106"/>
    </row>
    <row r="112" spans="1:5" x14ac:dyDescent="0.2">
      <c r="A112" s="111">
        <v>5125</v>
      </c>
      <c r="B112" s="106" t="s">
        <v>307</v>
      </c>
      <c r="C112" s="107">
        <v>64965.58</v>
      </c>
      <c r="D112" s="112">
        <f t="shared" si="0"/>
        <v>3.492586993248815E-4</v>
      </c>
      <c r="E112" s="106"/>
    </row>
    <row r="113" spans="1:5" x14ac:dyDescent="0.2">
      <c r="A113" s="111">
        <v>5126</v>
      </c>
      <c r="B113" s="106" t="s">
        <v>308</v>
      </c>
      <c r="C113" s="107">
        <v>4650455.6399999997</v>
      </c>
      <c r="D113" s="112">
        <f t="shared" si="0"/>
        <v>2.5001117331584808E-2</v>
      </c>
      <c r="E113" s="106"/>
    </row>
    <row r="114" spans="1:5" x14ac:dyDescent="0.2">
      <c r="A114" s="111">
        <v>5127</v>
      </c>
      <c r="B114" s="106" t="s">
        <v>309</v>
      </c>
      <c r="C114" s="107">
        <v>595064.07999999996</v>
      </c>
      <c r="D114" s="112">
        <f t="shared" si="0"/>
        <v>3.1990987626949107E-3</v>
      </c>
      <c r="E114" s="106"/>
    </row>
    <row r="115" spans="1:5" x14ac:dyDescent="0.2">
      <c r="A115" s="111">
        <v>5128</v>
      </c>
      <c r="B115" s="106" t="s">
        <v>310</v>
      </c>
      <c r="C115" s="107">
        <v>0</v>
      </c>
      <c r="D115" s="112">
        <f t="shared" si="0"/>
        <v>0</v>
      </c>
      <c r="E115" s="106"/>
    </row>
    <row r="116" spans="1:5" x14ac:dyDescent="0.2">
      <c r="A116" s="111">
        <v>5129</v>
      </c>
      <c r="B116" s="106" t="s">
        <v>311</v>
      </c>
      <c r="C116" s="107">
        <v>127619.19</v>
      </c>
      <c r="D116" s="112">
        <f t="shared" si="0"/>
        <v>6.860881147877834E-4</v>
      </c>
      <c r="E116" s="106"/>
    </row>
    <row r="117" spans="1:5" x14ac:dyDescent="0.2">
      <c r="A117" s="111">
        <v>5130</v>
      </c>
      <c r="B117" s="106" t="s">
        <v>312</v>
      </c>
      <c r="C117" s="107">
        <f>SUM(C118:C126)</f>
        <v>22044242.689999998</v>
      </c>
      <c r="D117" s="112">
        <f t="shared" si="0"/>
        <v>0.1185111181876838</v>
      </c>
      <c r="E117" s="106"/>
    </row>
    <row r="118" spans="1:5" x14ac:dyDescent="0.2">
      <c r="A118" s="111">
        <v>5131</v>
      </c>
      <c r="B118" s="106" t="s">
        <v>313</v>
      </c>
      <c r="C118" s="107">
        <v>2094287.78</v>
      </c>
      <c r="D118" s="112">
        <f t="shared" si="0"/>
        <v>1.1259011711352282E-2</v>
      </c>
      <c r="E118" s="106"/>
    </row>
    <row r="119" spans="1:5" x14ac:dyDescent="0.2">
      <c r="A119" s="111">
        <v>5132</v>
      </c>
      <c r="B119" s="106" t="s">
        <v>314</v>
      </c>
      <c r="C119" s="107">
        <v>4840940.38</v>
      </c>
      <c r="D119" s="112">
        <f t="shared" si="0"/>
        <v>2.6025174263480718E-2</v>
      </c>
      <c r="E119" s="106"/>
    </row>
    <row r="120" spans="1:5" x14ac:dyDescent="0.2">
      <c r="A120" s="111">
        <v>5133</v>
      </c>
      <c r="B120" s="106" t="s">
        <v>315</v>
      </c>
      <c r="C120" s="107">
        <v>2315993.2200000002</v>
      </c>
      <c r="D120" s="112">
        <f t="shared" si="0"/>
        <v>1.2450912924389258E-2</v>
      </c>
      <c r="E120" s="106"/>
    </row>
    <row r="121" spans="1:5" x14ac:dyDescent="0.2">
      <c r="A121" s="111">
        <v>5134</v>
      </c>
      <c r="B121" s="106" t="s">
        <v>316</v>
      </c>
      <c r="C121" s="107">
        <v>203287.62</v>
      </c>
      <c r="D121" s="112">
        <f t="shared" si="0"/>
        <v>1.0928859520695539E-3</v>
      </c>
      <c r="E121" s="106"/>
    </row>
    <row r="122" spans="1:5" x14ac:dyDescent="0.2">
      <c r="A122" s="111">
        <v>5135</v>
      </c>
      <c r="B122" s="106" t="s">
        <v>317</v>
      </c>
      <c r="C122" s="107">
        <v>6361417.1600000001</v>
      </c>
      <c r="D122" s="112">
        <f t="shared" si="0"/>
        <v>3.4199344994142775E-2</v>
      </c>
      <c r="E122" s="106"/>
    </row>
    <row r="123" spans="1:5" x14ac:dyDescent="0.2">
      <c r="A123" s="111">
        <v>5136</v>
      </c>
      <c r="B123" s="106" t="s">
        <v>318</v>
      </c>
      <c r="C123" s="107">
        <v>478371.42</v>
      </c>
      <c r="D123" s="112">
        <f t="shared" si="0"/>
        <v>2.5717523024253244E-3</v>
      </c>
      <c r="E123" s="106"/>
    </row>
    <row r="124" spans="1:5" x14ac:dyDescent="0.2">
      <c r="A124" s="111">
        <v>5137</v>
      </c>
      <c r="B124" s="106" t="s">
        <v>319</v>
      </c>
      <c r="C124" s="107">
        <v>1316375.19</v>
      </c>
      <c r="D124" s="112">
        <f t="shared" si="0"/>
        <v>7.076908828997505E-3</v>
      </c>
      <c r="E124" s="106"/>
    </row>
    <row r="125" spans="1:5" x14ac:dyDescent="0.2">
      <c r="A125" s="111">
        <v>5138</v>
      </c>
      <c r="B125" s="106" t="s">
        <v>320</v>
      </c>
      <c r="C125" s="107">
        <v>942181.81</v>
      </c>
      <c r="D125" s="112">
        <f t="shared" si="0"/>
        <v>5.0652236690284713E-3</v>
      </c>
      <c r="E125" s="106"/>
    </row>
    <row r="126" spans="1:5" x14ac:dyDescent="0.2">
      <c r="A126" s="111">
        <v>5139</v>
      </c>
      <c r="B126" s="106" t="s">
        <v>321</v>
      </c>
      <c r="C126" s="107">
        <v>3491388.11</v>
      </c>
      <c r="D126" s="112">
        <f t="shared" si="0"/>
        <v>1.8769903541797923E-2</v>
      </c>
      <c r="E126" s="106"/>
    </row>
    <row r="127" spans="1:5" x14ac:dyDescent="0.2">
      <c r="A127" s="111">
        <v>5200</v>
      </c>
      <c r="B127" s="106" t="s">
        <v>322</v>
      </c>
      <c r="C127" s="107">
        <f>C128+C131+C134+C137+C142+C146+C149+C151+C157</f>
        <v>19605620.550000001</v>
      </c>
      <c r="D127" s="112">
        <f t="shared" si="0"/>
        <v>0.10540094512740698</v>
      </c>
      <c r="E127" s="106"/>
    </row>
    <row r="128" spans="1:5" x14ac:dyDescent="0.2">
      <c r="A128" s="111">
        <v>5210</v>
      </c>
      <c r="B128" s="106" t="s">
        <v>323</v>
      </c>
      <c r="C128" s="107">
        <f>SUM(C129:C130)</f>
        <v>0</v>
      </c>
      <c r="D128" s="112">
        <f t="shared" si="0"/>
        <v>0</v>
      </c>
      <c r="E128" s="106"/>
    </row>
    <row r="129" spans="1:5" x14ac:dyDescent="0.2">
      <c r="A129" s="111">
        <v>5211</v>
      </c>
      <c r="B129" s="106" t="s">
        <v>324</v>
      </c>
      <c r="C129" s="107">
        <v>0</v>
      </c>
      <c r="D129" s="112">
        <f t="shared" si="0"/>
        <v>0</v>
      </c>
      <c r="E129" s="106"/>
    </row>
    <row r="130" spans="1:5" x14ac:dyDescent="0.2">
      <c r="A130" s="111">
        <v>5212</v>
      </c>
      <c r="B130" s="106" t="s">
        <v>325</v>
      </c>
      <c r="C130" s="107">
        <v>0</v>
      </c>
      <c r="D130" s="112">
        <f t="shared" si="0"/>
        <v>0</v>
      </c>
      <c r="E130" s="106"/>
    </row>
    <row r="131" spans="1:5" x14ac:dyDescent="0.2">
      <c r="A131" s="111">
        <v>5220</v>
      </c>
      <c r="B131" s="106" t="s">
        <v>326</v>
      </c>
      <c r="C131" s="107">
        <f>SUM(C132:C133)</f>
        <v>0</v>
      </c>
      <c r="D131" s="112">
        <f t="shared" si="0"/>
        <v>0</v>
      </c>
      <c r="E131" s="106"/>
    </row>
    <row r="132" spans="1:5" x14ac:dyDescent="0.2">
      <c r="A132" s="111">
        <v>5221</v>
      </c>
      <c r="B132" s="106" t="s">
        <v>327</v>
      </c>
      <c r="C132" s="107">
        <v>0</v>
      </c>
      <c r="D132" s="112">
        <f t="shared" si="0"/>
        <v>0</v>
      </c>
      <c r="E132" s="106"/>
    </row>
    <row r="133" spans="1:5" x14ac:dyDescent="0.2">
      <c r="A133" s="111">
        <v>5222</v>
      </c>
      <c r="B133" s="106" t="s">
        <v>328</v>
      </c>
      <c r="C133" s="107">
        <v>0</v>
      </c>
      <c r="D133" s="112">
        <f t="shared" si="0"/>
        <v>0</v>
      </c>
      <c r="E133" s="106"/>
    </row>
    <row r="134" spans="1:5" x14ac:dyDescent="0.2">
      <c r="A134" s="111">
        <v>5230</v>
      </c>
      <c r="B134" s="106" t="s">
        <v>273</v>
      </c>
      <c r="C134" s="107">
        <f>SUM(C135:C136)</f>
        <v>0</v>
      </c>
      <c r="D134" s="112">
        <f t="shared" si="0"/>
        <v>0</v>
      </c>
      <c r="E134" s="106"/>
    </row>
    <row r="135" spans="1:5" x14ac:dyDescent="0.2">
      <c r="A135" s="111">
        <v>5231</v>
      </c>
      <c r="B135" s="106" t="s">
        <v>329</v>
      </c>
      <c r="C135" s="107">
        <v>0</v>
      </c>
      <c r="D135" s="112">
        <f t="shared" si="0"/>
        <v>0</v>
      </c>
      <c r="E135" s="106"/>
    </row>
    <row r="136" spans="1:5" x14ac:dyDescent="0.2">
      <c r="A136" s="111">
        <v>5232</v>
      </c>
      <c r="B136" s="106" t="s">
        <v>330</v>
      </c>
      <c r="C136" s="107">
        <v>0</v>
      </c>
      <c r="D136" s="112">
        <f t="shared" si="0"/>
        <v>0</v>
      </c>
      <c r="E136" s="106"/>
    </row>
    <row r="137" spans="1:5" x14ac:dyDescent="0.2">
      <c r="A137" s="111">
        <v>5240</v>
      </c>
      <c r="B137" s="106" t="s">
        <v>274</v>
      </c>
      <c r="C137" s="107">
        <f>SUM(C138:C141)</f>
        <v>19368977.100000001</v>
      </c>
      <c r="D137" s="112">
        <f t="shared" si="0"/>
        <v>0.10412873631235826</v>
      </c>
      <c r="E137" s="106"/>
    </row>
    <row r="138" spans="1:5" x14ac:dyDescent="0.2">
      <c r="A138" s="111">
        <v>5241</v>
      </c>
      <c r="B138" s="106" t="s">
        <v>331</v>
      </c>
      <c r="C138" s="107">
        <v>18639330</v>
      </c>
      <c r="D138" s="112">
        <f t="shared" si="0"/>
        <v>0.10020611148376177</v>
      </c>
      <c r="E138" s="106"/>
    </row>
    <row r="139" spans="1:5" x14ac:dyDescent="0.2">
      <c r="A139" s="111">
        <v>5242</v>
      </c>
      <c r="B139" s="106" t="s">
        <v>332</v>
      </c>
      <c r="C139" s="107">
        <v>0</v>
      </c>
      <c r="D139" s="112">
        <f t="shared" si="0"/>
        <v>0</v>
      </c>
      <c r="E139" s="106"/>
    </row>
    <row r="140" spans="1:5" x14ac:dyDescent="0.2">
      <c r="A140" s="111">
        <v>5243</v>
      </c>
      <c r="B140" s="106" t="s">
        <v>333</v>
      </c>
      <c r="C140" s="107">
        <v>729647.1</v>
      </c>
      <c r="D140" s="112">
        <f t="shared" si="0"/>
        <v>3.9226248285964931E-3</v>
      </c>
      <c r="E140" s="106"/>
    </row>
    <row r="141" spans="1:5" x14ac:dyDescent="0.2">
      <c r="A141" s="111">
        <v>5244</v>
      </c>
      <c r="B141" s="106" t="s">
        <v>334</v>
      </c>
      <c r="C141" s="107">
        <v>0</v>
      </c>
      <c r="D141" s="112">
        <f t="shared" si="0"/>
        <v>0</v>
      </c>
      <c r="E141" s="106"/>
    </row>
    <row r="142" spans="1:5" x14ac:dyDescent="0.2">
      <c r="A142" s="111">
        <v>5250</v>
      </c>
      <c r="B142" s="106" t="s">
        <v>275</v>
      </c>
      <c r="C142" s="107">
        <f>SUM(C143:C145)</f>
        <v>236643.45</v>
      </c>
      <c r="D142" s="112">
        <f t="shared" si="0"/>
        <v>1.272208815048717E-3</v>
      </c>
      <c r="E142" s="106"/>
    </row>
    <row r="143" spans="1:5" x14ac:dyDescent="0.2">
      <c r="A143" s="111">
        <v>5251</v>
      </c>
      <c r="B143" s="106" t="s">
        <v>335</v>
      </c>
      <c r="C143" s="107">
        <v>132708.25</v>
      </c>
      <c r="D143" s="112">
        <f t="shared" si="0"/>
        <v>7.1344719441712376E-4</v>
      </c>
      <c r="E143" s="106"/>
    </row>
    <row r="144" spans="1:5" x14ac:dyDescent="0.2">
      <c r="A144" s="111">
        <v>5252</v>
      </c>
      <c r="B144" s="106" t="s">
        <v>336</v>
      </c>
      <c r="C144" s="107">
        <v>103935.2</v>
      </c>
      <c r="D144" s="112">
        <f t="shared" si="0"/>
        <v>5.5876162063159328E-4</v>
      </c>
      <c r="E144" s="106"/>
    </row>
    <row r="145" spans="1:5" x14ac:dyDescent="0.2">
      <c r="A145" s="111">
        <v>5259</v>
      </c>
      <c r="B145" s="106" t="s">
        <v>337</v>
      </c>
      <c r="C145" s="107">
        <v>0</v>
      </c>
      <c r="D145" s="112">
        <f t="shared" si="0"/>
        <v>0</v>
      </c>
      <c r="E145" s="106"/>
    </row>
    <row r="146" spans="1:5" x14ac:dyDescent="0.2">
      <c r="A146" s="111">
        <v>5260</v>
      </c>
      <c r="B146" s="106" t="s">
        <v>338</v>
      </c>
      <c r="C146" s="107">
        <f>SUM(C147:C148)</f>
        <v>0</v>
      </c>
      <c r="D146" s="112">
        <f t="shared" si="0"/>
        <v>0</v>
      </c>
      <c r="E146" s="106"/>
    </row>
    <row r="147" spans="1:5" x14ac:dyDescent="0.2">
      <c r="A147" s="111">
        <v>5261</v>
      </c>
      <c r="B147" s="106" t="s">
        <v>339</v>
      </c>
      <c r="C147" s="107">
        <v>0</v>
      </c>
      <c r="D147" s="112">
        <f t="shared" si="0"/>
        <v>0</v>
      </c>
      <c r="E147" s="106"/>
    </row>
    <row r="148" spans="1:5" x14ac:dyDescent="0.2">
      <c r="A148" s="111">
        <v>5262</v>
      </c>
      <c r="B148" s="106" t="s">
        <v>340</v>
      </c>
      <c r="C148" s="107">
        <v>0</v>
      </c>
      <c r="D148" s="112">
        <f t="shared" si="0"/>
        <v>0</v>
      </c>
      <c r="E148" s="106"/>
    </row>
    <row r="149" spans="1:5" x14ac:dyDescent="0.2">
      <c r="A149" s="111">
        <v>5270</v>
      </c>
      <c r="B149" s="106" t="s">
        <v>341</v>
      </c>
      <c r="C149" s="107">
        <f>SUM(C150)</f>
        <v>0</v>
      </c>
      <c r="D149" s="112">
        <f t="shared" si="0"/>
        <v>0</v>
      </c>
      <c r="E149" s="106"/>
    </row>
    <row r="150" spans="1:5" x14ac:dyDescent="0.2">
      <c r="A150" s="111">
        <v>5271</v>
      </c>
      <c r="B150" s="106" t="s">
        <v>342</v>
      </c>
      <c r="C150" s="107">
        <v>0</v>
      </c>
      <c r="D150" s="112">
        <f t="shared" si="0"/>
        <v>0</v>
      </c>
      <c r="E150" s="106"/>
    </row>
    <row r="151" spans="1:5" x14ac:dyDescent="0.2">
      <c r="A151" s="111">
        <v>5280</v>
      </c>
      <c r="B151" s="106" t="s">
        <v>343</v>
      </c>
      <c r="C151" s="107">
        <f>SUM(C152:C156)</f>
        <v>0</v>
      </c>
      <c r="D151" s="112">
        <f t="shared" si="0"/>
        <v>0</v>
      </c>
      <c r="E151" s="106"/>
    </row>
    <row r="152" spans="1:5" x14ac:dyDescent="0.2">
      <c r="A152" s="111">
        <v>5281</v>
      </c>
      <c r="B152" s="106" t="s">
        <v>344</v>
      </c>
      <c r="C152" s="107">
        <v>0</v>
      </c>
      <c r="D152" s="112">
        <f t="shared" si="0"/>
        <v>0</v>
      </c>
      <c r="E152" s="106"/>
    </row>
    <row r="153" spans="1:5" x14ac:dyDescent="0.2">
      <c r="A153" s="111">
        <v>5282</v>
      </c>
      <c r="B153" s="106" t="s">
        <v>345</v>
      </c>
      <c r="C153" s="107">
        <v>0</v>
      </c>
      <c r="D153" s="112">
        <f t="shared" si="0"/>
        <v>0</v>
      </c>
      <c r="E153" s="106"/>
    </row>
    <row r="154" spans="1:5" x14ac:dyDescent="0.2">
      <c r="A154" s="111">
        <v>5283</v>
      </c>
      <c r="B154" s="106" t="s">
        <v>346</v>
      </c>
      <c r="C154" s="107">
        <v>0</v>
      </c>
      <c r="D154" s="112">
        <f t="shared" si="0"/>
        <v>0</v>
      </c>
      <c r="E154" s="106"/>
    </row>
    <row r="155" spans="1:5" x14ac:dyDescent="0.2">
      <c r="A155" s="111">
        <v>5284</v>
      </c>
      <c r="B155" s="106" t="s">
        <v>347</v>
      </c>
      <c r="C155" s="107">
        <v>0</v>
      </c>
      <c r="D155" s="112">
        <f t="shared" si="0"/>
        <v>0</v>
      </c>
      <c r="E155" s="106"/>
    </row>
    <row r="156" spans="1:5" x14ac:dyDescent="0.2">
      <c r="A156" s="111">
        <v>5285</v>
      </c>
      <c r="B156" s="106" t="s">
        <v>348</v>
      </c>
      <c r="C156" s="107">
        <v>0</v>
      </c>
      <c r="D156" s="112">
        <f t="shared" si="0"/>
        <v>0</v>
      </c>
      <c r="E156" s="106"/>
    </row>
    <row r="157" spans="1:5" x14ac:dyDescent="0.2">
      <c r="A157" s="111">
        <v>5290</v>
      </c>
      <c r="B157" s="106" t="s">
        <v>349</v>
      </c>
      <c r="C157" s="107">
        <f>SUM(C158:C159)</f>
        <v>0</v>
      </c>
      <c r="D157" s="112">
        <f t="shared" si="0"/>
        <v>0</v>
      </c>
      <c r="E157" s="106"/>
    </row>
    <row r="158" spans="1:5" x14ac:dyDescent="0.2">
      <c r="A158" s="111">
        <v>5291</v>
      </c>
      <c r="B158" s="106" t="s">
        <v>350</v>
      </c>
      <c r="C158" s="107">
        <v>0</v>
      </c>
      <c r="D158" s="112">
        <f t="shared" si="0"/>
        <v>0</v>
      </c>
      <c r="E158" s="106"/>
    </row>
    <row r="159" spans="1:5" x14ac:dyDescent="0.2">
      <c r="A159" s="111">
        <v>5292</v>
      </c>
      <c r="B159" s="106" t="s">
        <v>351</v>
      </c>
      <c r="C159" s="107">
        <v>0</v>
      </c>
      <c r="D159" s="112">
        <f t="shared" si="0"/>
        <v>0</v>
      </c>
      <c r="E159" s="106"/>
    </row>
    <row r="160" spans="1:5" x14ac:dyDescent="0.2">
      <c r="A160" s="111">
        <v>5300</v>
      </c>
      <c r="B160" s="106" t="s">
        <v>352</v>
      </c>
      <c r="C160" s="107">
        <f>C161+C164+C167</f>
        <v>0</v>
      </c>
      <c r="D160" s="112">
        <f t="shared" si="0"/>
        <v>0</v>
      </c>
      <c r="E160" s="106"/>
    </row>
    <row r="161" spans="1:5" x14ac:dyDescent="0.2">
      <c r="A161" s="111">
        <v>5310</v>
      </c>
      <c r="B161" s="106" t="s">
        <v>268</v>
      </c>
      <c r="C161" s="107">
        <f>C162+C163</f>
        <v>0</v>
      </c>
      <c r="D161" s="112">
        <f t="shared" si="0"/>
        <v>0</v>
      </c>
      <c r="E161" s="106"/>
    </row>
    <row r="162" spans="1:5" x14ac:dyDescent="0.2">
      <c r="A162" s="111">
        <v>5311</v>
      </c>
      <c r="B162" s="106" t="s">
        <v>353</v>
      </c>
      <c r="C162" s="107">
        <v>0</v>
      </c>
      <c r="D162" s="112">
        <f t="shared" si="0"/>
        <v>0</v>
      </c>
      <c r="E162" s="106"/>
    </row>
    <row r="163" spans="1:5" x14ac:dyDescent="0.2">
      <c r="A163" s="111">
        <v>5312</v>
      </c>
      <c r="B163" s="106" t="s">
        <v>354</v>
      </c>
      <c r="C163" s="107">
        <v>0</v>
      </c>
      <c r="D163" s="112">
        <f t="shared" si="0"/>
        <v>0</v>
      </c>
      <c r="E163" s="106"/>
    </row>
    <row r="164" spans="1:5" x14ac:dyDescent="0.2">
      <c r="A164" s="111">
        <v>5320</v>
      </c>
      <c r="B164" s="106" t="s">
        <v>269</v>
      </c>
      <c r="C164" s="107">
        <f>SUM(C165:C166)</f>
        <v>0</v>
      </c>
      <c r="D164" s="112">
        <f t="shared" ref="D164:D220" si="1">C164/$C$98</f>
        <v>0</v>
      </c>
      <c r="E164" s="106"/>
    </row>
    <row r="165" spans="1:5" x14ac:dyDescent="0.2">
      <c r="A165" s="111">
        <v>5321</v>
      </c>
      <c r="B165" s="106" t="s">
        <v>355</v>
      </c>
      <c r="C165" s="107">
        <v>0</v>
      </c>
      <c r="D165" s="112">
        <f t="shared" si="1"/>
        <v>0</v>
      </c>
      <c r="E165" s="106"/>
    </row>
    <row r="166" spans="1:5" x14ac:dyDescent="0.2">
      <c r="A166" s="111">
        <v>5322</v>
      </c>
      <c r="B166" s="106" t="s">
        <v>356</v>
      </c>
      <c r="C166" s="107">
        <v>0</v>
      </c>
      <c r="D166" s="112">
        <f t="shared" si="1"/>
        <v>0</v>
      </c>
      <c r="E166" s="106"/>
    </row>
    <row r="167" spans="1:5" x14ac:dyDescent="0.2">
      <c r="A167" s="111">
        <v>5330</v>
      </c>
      <c r="B167" s="106" t="s">
        <v>270</v>
      </c>
      <c r="C167" s="107">
        <f>SUM(C168:C169)</f>
        <v>0</v>
      </c>
      <c r="D167" s="112">
        <f t="shared" si="1"/>
        <v>0</v>
      </c>
      <c r="E167" s="106"/>
    </row>
    <row r="168" spans="1:5" x14ac:dyDescent="0.2">
      <c r="A168" s="111">
        <v>5331</v>
      </c>
      <c r="B168" s="106" t="s">
        <v>357</v>
      </c>
      <c r="C168" s="107">
        <v>0</v>
      </c>
      <c r="D168" s="112">
        <f t="shared" si="1"/>
        <v>0</v>
      </c>
      <c r="E168" s="106"/>
    </row>
    <row r="169" spans="1:5" x14ac:dyDescent="0.2">
      <c r="A169" s="111">
        <v>5332</v>
      </c>
      <c r="B169" s="106" t="s">
        <v>358</v>
      </c>
      <c r="C169" s="107">
        <v>0</v>
      </c>
      <c r="D169" s="112">
        <f t="shared" si="1"/>
        <v>0</v>
      </c>
      <c r="E169" s="106"/>
    </row>
    <row r="170" spans="1:5" x14ac:dyDescent="0.2">
      <c r="A170" s="111">
        <v>5400</v>
      </c>
      <c r="B170" s="106" t="s">
        <v>359</v>
      </c>
      <c r="C170" s="107">
        <f>C171+C174+C177+C180+C182</f>
        <v>0</v>
      </c>
      <c r="D170" s="112">
        <f t="shared" si="1"/>
        <v>0</v>
      </c>
      <c r="E170" s="106"/>
    </row>
    <row r="171" spans="1:5" x14ac:dyDescent="0.2">
      <c r="A171" s="111">
        <v>5410</v>
      </c>
      <c r="B171" s="106" t="s">
        <v>360</v>
      </c>
      <c r="C171" s="107">
        <f>SUM(C172:C173)</f>
        <v>0</v>
      </c>
      <c r="D171" s="112">
        <f t="shared" si="1"/>
        <v>0</v>
      </c>
      <c r="E171" s="106"/>
    </row>
    <row r="172" spans="1:5" x14ac:dyDescent="0.2">
      <c r="A172" s="111">
        <v>5411</v>
      </c>
      <c r="B172" s="106" t="s">
        <v>361</v>
      </c>
      <c r="C172" s="107">
        <v>0</v>
      </c>
      <c r="D172" s="112">
        <f t="shared" si="1"/>
        <v>0</v>
      </c>
      <c r="E172" s="106"/>
    </row>
    <row r="173" spans="1:5" x14ac:dyDescent="0.2">
      <c r="A173" s="111">
        <v>5412</v>
      </c>
      <c r="B173" s="106" t="s">
        <v>362</v>
      </c>
      <c r="C173" s="107">
        <v>0</v>
      </c>
      <c r="D173" s="112">
        <f t="shared" si="1"/>
        <v>0</v>
      </c>
      <c r="E173" s="106"/>
    </row>
    <row r="174" spans="1:5" x14ac:dyDescent="0.2">
      <c r="A174" s="111">
        <v>5420</v>
      </c>
      <c r="B174" s="106" t="s">
        <v>363</v>
      </c>
      <c r="C174" s="107">
        <f>SUM(C175:C176)</f>
        <v>0</v>
      </c>
      <c r="D174" s="112">
        <f t="shared" si="1"/>
        <v>0</v>
      </c>
      <c r="E174" s="106"/>
    </row>
    <row r="175" spans="1:5" x14ac:dyDescent="0.2">
      <c r="A175" s="111">
        <v>5421</v>
      </c>
      <c r="B175" s="106" t="s">
        <v>364</v>
      </c>
      <c r="C175" s="107">
        <v>0</v>
      </c>
      <c r="D175" s="112">
        <f t="shared" si="1"/>
        <v>0</v>
      </c>
      <c r="E175" s="106"/>
    </row>
    <row r="176" spans="1:5" x14ac:dyDescent="0.2">
      <c r="A176" s="111">
        <v>5422</v>
      </c>
      <c r="B176" s="106" t="s">
        <v>365</v>
      </c>
      <c r="C176" s="107">
        <v>0</v>
      </c>
      <c r="D176" s="112">
        <f t="shared" si="1"/>
        <v>0</v>
      </c>
      <c r="E176" s="106"/>
    </row>
    <row r="177" spans="1:5" x14ac:dyDescent="0.2">
      <c r="A177" s="111">
        <v>5430</v>
      </c>
      <c r="B177" s="106" t="s">
        <v>366</v>
      </c>
      <c r="C177" s="107">
        <f>SUM(C178:C179)</f>
        <v>0</v>
      </c>
      <c r="D177" s="112">
        <f t="shared" si="1"/>
        <v>0</v>
      </c>
      <c r="E177" s="106"/>
    </row>
    <row r="178" spans="1:5" x14ac:dyDescent="0.2">
      <c r="A178" s="111">
        <v>5431</v>
      </c>
      <c r="B178" s="106" t="s">
        <v>367</v>
      </c>
      <c r="C178" s="107">
        <v>0</v>
      </c>
      <c r="D178" s="112">
        <f t="shared" si="1"/>
        <v>0</v>
      </c>
      <c r="E178" s="106"/>
    </row>
    <row r="179" spans="1:5" x14ac:dyDescent="0.2">
      <c r="A179" s="111">
        <v>5432</v>
      </c>
      <c r="B179" s="106" t="s">
        <v>368</v>
      </c>
      <c r="C179" s="107">
        <v>0</v>
      </c>
      <c r="D179" s="112">
        <f t="shared" si="1"/>
        <v>0</v>
      </c>
      <c r="E179" s="106"/>
    </row>
    <row r="180" spans="1:5" x14ac:dyDescent="0.2">
      <c r="A180" s="111">
        <v>5440</v>
      </c>
      <c r="B180" s="106" t="s">
        <v>369</v>
      </c>
      <c r="C180" s="107">
        <f>SUM(C181)</f>
        <v>0</v>
      </c>
      <c r="D180" s="112">
        <f t="shared" si="1"/>
        <v>0</v>
      </c>
      <c r="E180" s="106"/>
    </row>
    <row r="181" spans="1:5" x14ac:dyDescent="0.2">
      <c r="A181" s="111">
        <v>5441</v>
      </c>
      <c r="B181" s="106" t="s">
        <v>369</v>
      </c>
      <c r="C181" s="107">
        <v>0</v>
      </c>
      <c r="D181" s="112">
        <f t="shared" si="1"/>
        <v>0</v>
      </c>
      <c r="E181" s="106"/>
    </row>
    <row r="182" spans="1:5" x14ac:dyDescent="0.2">
      <c r="A182" s="111">
        <v>5450</v>
      </c>
      <c r="B182" s="106" t="s">
        <v>370</v>
      </c>
      <c r="C182" s="107">
        <f>SUM(C183:C184)</f>
        <v>0</v>
      </c>
      <c r="D182" s="112">
        <f t="shared" si="1"/>
        <v>0</v>
      </c>
      <c r="E182" s="106"/>
    </row>
    <row r="183" spans="1:5" x14ac:dyDescent="0.2">
      <c r="A183" s="111">
        <v>5451</v>
      </c>
      <c r="B183" s="106" t="s">
        <v>371</v>
      </c>
      <c r="C183" s="107">
        <v>0</v>
      </c>
      <c r="D183" s="112">
        <f t="shared" si="1"/>
        <v>0</v>
      </c>
      <c r="E183" s="106"/>
    </row>
    <row r="184" spans="1:5" x14ac:dyDescent="0.2">
      <c r="A184" s="111">
        <v>5452</v>
      </c>
      <c r="B184" s="106" t="s">
        <v>372</v>
      </c>
      <c r="C184" s="107">
        <v>0</v>
      </c>
      <c r="D184" s="112">
        <f t="shared" si="1"/>
        <v>0</v>
      </c>
      <c r="E184" s="106"/>
    </row>
    <row r="185" spans="1:5" x14ac:dyDescent="0.2">
      <c r="A185" s="111">
        <v>5500</v>
      </c>
      <c r="B185" s="106" t="s">
        <v>373</v>
      </c>
      <c r="C185" s="107">
        <f>C186+C195+C198+C204+C206+C208</f>
        <v>2.13</v>
      </c>
      <c r="D185" s="112">
        <f t="shared" si="1"/>
        <v>1.1451002662671488E-8</v>
      </c>
      <c r="E185" s="106"/>
    </row>
    <row r="186" spans="1:5" x14ac:dyDescent="0.2">
      <c r="A186" s="111">
        <v>5510</v>
      </c>
      <c r="B186" s="106" t="s">
        <v>374</v>
      </c>
      <c r="C186" s="107">
        <f>SUM(C187:C194)</f>
        <v>0</v>
      </c>
      <c r="D186" s="112">
        <f t="shared" si="1"/>
        <v>0</v>
      </c>
      <c r="E186" s="106"/>
    </row>
    <row r="187" spans="1:5" x14ac:dyDescent="0.2">
      <c r="A187" s="111">
        <v>5511</v>
      </c>
      <c r="B187" s="106" t="s">
        <v>375</v>
      </c>
      <c r="C187" s="107">
        <v>0</v>
      </c>
      <c r="D187" s="112">
        <f t="shared" si="1"/>
        <v>0</v>
      </c>
      <c r="E187" s="106"/>
    </row>
    <row r="188" spans="1:5" x14ac:dyDescent="0.2">
      <c r="A188" s="111">
        <v>5512</v>
      </c>
      <c r="B188" s="106" t="s">
        <v>376</v>
      </c>
      <c r="C188" s="107">
        <v>0</v>
      </c>
      <c r="D188" s="112">
        <f t="shared" si="1"/>
        <v>0</v>
      </c>
      <c r="E188" s="106"/>
    </row>
    <row r="189" spans="1:5" x14ac:dyDescent="0.2">
      <c r="A189" s="111">
        <v>5513</v>
      </c>
      <c r="B189" s="106" t="s">
        <v>377</v>
      </c>
      <c r="C189" s="107">
        <v>0</v>
      </c>
      <c r="D189" s="112">
        <f t="shared" si="1"/>
        <v>0</v>
      </c>
      <c r="E189" s="106"/>
    </row>
    <row r="190" spans="1:5" x14ac:dyDescent="0.2">
      <c r="A190" s="111">
        <v>5514</v>
      </c>
      <c r="B190" s="106" t="s">
        <v>378</v>
      </c>
      <c r="C190" s="107">
        <v>0</v>
      </c>
      <c r="D190" s="112">
        <f t="shared" si="1"/>
        <v>0</v>
      </c>
      <c r="E190" s="106"/>
    </row>
    <row r="191" spans="1:5" x14ac:dyDescent="0.2">
      <c r="A191" s="111">
        <v>5515</v>
      </c>
      <c r="B191" s="106" t="s">
        <v>379</v>
      </c>
      <c r="C191" s="107">
        <v>0</v>
      </c>
      <c r="D191" s="112">
        <f t="shared" si="1"/>
        <v>0</v>
      </c>
      <c r="E191" s="106"/>
    </row>
    <row r="192" spans="1:5" x14ac:dyDescent="0.2">
      <c r="A192" s="111">
        <v>5516</v>
      </c>
      <c r="B192" s="106" t="s">
        <v>380</v>
      </c>
      <c r="C192" s="107">
        <v>0</v>
      </c>
      <c r="D192" s="112">
        <f t="shared" si="1"/>
        <v>0</v>
      </c>
      <c r="E192" s="106"/>
    </row>
    <row r="193" spans="1:5" x14ac:dyDescent="0.2">
      <c r="A193" s="111">
        <v>5517</v>
      </c>
      <c r="B193" s="106" t="s">
        <v>381</v>
      </c>
      <c r="C193" s="107">
        <v>0</v>
      </c>
      <c r="D193" s="112">
        <f t="shared" si="1"/>
        <v>0</v>
      </c>
      <c r="E193" s="106"/>
    </row>
    <row r="194" spans="1:5" x14ac:dyDescent="0.2">
      <c r="A194" s="111">
        <v>5518</v>
      </c>
      <c r="B194" s="106" t="s">
        <v>45</v>
      </c>
      <c r="C194" s="107">
        <v>0</v>
      </c>
      <c r="D194" s="112">
        <f t="shared" si="1"/>
        <v>0</v>
      </c>
      <c r="E194" s="106"/>
    </row>
    <row r="195" spans="1:5" x14ac:dyDescent="0.2">
      <c r="A195" s="111">
        <v>5520</v>
      </c>
      <c r="B195" s="106" t="s">
        <v>44</v>
      </c>
      <c r="C195" s="107">
        <f>SUM(C196:C197)</f>
        <v>0</v>
      </c>
      <c r="D195" s="112">
        <f t="shared" si="1"/>
        <v>0</v>
      </c>
      <c r="E195" s="106"/>
    </row>
    <row r="196" spans="1:5" x14ac:dyDescent="0.2">
      <c r="A196" s="111">
        <v>5521</v>
      </c>
      <c r="B196" s="106" t="s">
        <v>382</v>
      </c>
      <c r="C196" s="107">
        <v>0</v>
      </c>
      <c r="D196" s="112">
        <f t="shared" si="1"/>
        <v>0</v>
      </c>
      <c r="E196" s="106"/>
    </row>
    <row r="197" spans="1:5" x14ac:dyDescent="0.2">
      <c r="A197" s="111">
        <v>5522</v>
      </c>
      <c r="B197" s="106" t="s">
        <v>383</v>
      </c>
      <c r="C197" s="107">
        <v>0</v>
      </c>
      <c r="D197" s="112">
        <f t="shared" si="1"/>
        <v>0</v>
      </c>
      <c r="E197" s="106"/>
    </row>
    <row r="198" spans="1:5" x14ac:dyDescent="0.2">
      <c r="A198" s="111">
        <v>5530</v>
      </c>
      <c r="B198" s="106" t="s">
        <v>384</v>
      </c>
      <c r="C198" s="107">
        <f>SUM(C199:C203)</f>
        <v>0</v>
      </c>
      <c r="D198" s="112">
        <f t="shared" si="1"/>
        <v>0</v>
      </c>
      <c r="E198" s="106"/>
    </row>
    <row r="199" spans="1:5" x14ac:dyDescent="0.2">
      <c r="A199" s="111">
        <v>5531</v>
      </c>
      <c r="B199" s="106" t="s">
        <v>385</v>
      </c>
      <c r="C199" s="107">
        <v>0</v>
      </c>
      <c r="D199" s="112">
        <f t="shared" si="1"/>
        <v>0</v>
      </c>
      <c r="E199" s="106"/>
    </row>
    <row r="200" spans="1:5" x14ac:dyDescent="0.2">
      <c r="A200" s="111">
        <v>5532</v>
      </c>
      <c r="B200" s="106" t="s">
        <v>386</v>
      </c>
      <c r="C200" s="107">
        <v>0</v>
      </c>
      <c r="D200" s="112">
        <f t="shared" si="1"/>
        <v>0</v>
      </c>
      <c r="E200" s="106"/>
    </row>
    <row r="201" spans="1:5" x14ac:dyDescent="0.2">
      <c r="A201" s="111">
        <v>5533</v>
      </c>
      <c r="B201" s="106" t="s">
        <v>387</v>
      </c>
      <c r="C201" s="107">
        <v>0</v>
      </c>
      <c r="D201" s="112">
        <f t="shared" si="1"/>
        <v>0</v>
      </c>
      <c r="E201" s="106"/>
    </row>
    <row r="202" spans="1:5" x14ac:dyDescent="0.2">
      <c r="A202" s="111">
        <v>5534</v>
      </c>
      <c r="B202" s="106" t="s">
        <v>388</v>
      </c>
      <c r="C202" s="107">
        <v>0</v>
      </c>
      <c r="D202" s="112">
        <f t="shared" si="1"/>
        <v>0</v>
      </c>
      <c r="E202" s="106"/>
    </row>
    <row r="203" spans="1:5" x14ac:dyDescent="0.2">
      <c r="A203" s="111">
        <v>5535</v>
      </c>
      <c r="B203" s="106" t="s">
        <v>389</v>
      </c>
      <c r="C203" s="107">
        <v>0</v>
      </c>
      <c r="D203" s="112">
        <f t="shared" si="1"/>
        <v>0</v>
      </c>
      <c r="E203" s="106"/>
    </row>
    <row r="204" spans="1:5" x14ac:dyDescent="0.2">
      <c r="A204" s="111">
        <v>5540</v>
      </c>
      <c r="B204" s="106" t="s">
        <v>390</v>
      </c>
      <c r="C204" s="107">
        <f>SUM(C205)</f>
        <v>0</v>
      </c>
      <c r="D204" s="112">
        <f t="shared" si="1"/>
        <v>0</v>
      </c>
      <c r="E204" s="106"/>
    </row>
    <row r="205" spans="1:5" x14ac:dyDescent="0.2">
      <c r="A205" s="111">
        <v>5541</v>
      </c>
      <c r="B205" s="106" t="s">
        <v>390</v>
      </c>
      <c r="C205" s="107">
        <v>0</v>
      </c>
      <c r="D205" s="112">
        <f t="shared" si="1"/>
        <v>0</v>
      </c>
      <c r="E205" s="106"/>
    </row>
    <row r="206" spans="1:5" x14ac:dyDescent="0.2">
      <c r="A206" s="111">
        <v>5550</v>
      </c>
      <c r="B206" s="106" t="s">
        <v>391</v>
      </c>
      <c r="C206" s="107">
        <f>C207</f>
        <v>0</v>
      </c>
      <c r="D206" s="112">
        <f t="shared" si="1"/>
        <v>0</v>
      </c>
      <c r="E206" s="106"/>
    </row>
    <row r="207" spans="1:5" x14ac:dyDescent="0.2">
      <c r="A207" s="111">
        <v>5551</v>
      </c>
      <c r="B207" s="106" t="s">
        <v>391</v>
      </c>
      <c r="C207" s="107">
        <v>0</v>
      </c>
      <c r="D207" s="112">
        <f t="shared" si="1"/>
        <v>0</v>
      </c>
      <c r="E207" s="106"/>
    </row>
    <row r="208" spans="1:5" x14ac:dyDescent="0.2">
      <c r="A208" s="111">
        <v>5590</v>
      </c>
      <c r="B208" s="106" t="s">
        <v>392</v>
      </c>
      <c r="C208" s="107">
        <f>SUM(C209:C217)</f>
        <v>2.13</v>
      </c>
      <c r="D208" s="112">
        <f t="shared" si="1"/>
        <v>1.1451002662671488E-8</v>
      </c>
      <c r="E208" s="106"/>
    </row>
    <row r="209" spans="1:5" x14ac:dyDescent="0.2">
      <c r="A209" s="111">
        <v>5591</v>
      </c>
      <c r="B209" s="106" t="s">
        <v>393</v>
      </c>
      <c r="C209" s="107">
        <v>0</v>
      </c>
      <c r="D209" s="112">
        <f t="shared" si="1"/>
        <v>0</v>
      </c>
      <c r="E209" s="106"/>
    </row>
    <row r="210" spans="1:5" x14ac:dyDescent="0.2">
      <c r="A210" s="111">
        <v>5592</v>
      </c>
      <c r="B210" s="106" t="s">
        <v>394</v>
      </c>
      <c r="C210" s="107">
        <v>0</v>
      </c>
      <c r="D210" s="112">
        <f t="shared" si="1"/>
        <v>0</v>
      </c>
      <c r="E210" s="106"/>
    </row>
    <row r="211" spans="1:5" x14ac:dyDescent="0.2">
      <c r="A211" s="111">
        <v>5593</v>
      </c>
      <c r="B211" s="106" t="s">
        <v>395</v>
      </c>
      <c r="C211" s="107">
        <v>0</v>
      </c>
      <c r="D211" s="112">
        <f t="shared" si="1"/>
        <v>0</v>
      </c>
      <c r="E211" s="106"/>
    </row>
    <row r="212" spans="1:5" x14ac:dyDescent="0.2">
      <c r="A212" s="111">
        <v>5594</v>
      </c>
      <c r="B212" s="106" t="s">
        <v>451</v>
      </c>
      <c r="C212" s="107">
        <v>0</v>
      </c>
      <c r="D212" s="112">
        <f t="shared" si="1"/>
        <v>0</v>
      </c>
      <c r="E212" s="106"/>
    </row>
    <row r="213" spans="1:5" x14ac:dyDescent="0.2">
      <c r="A213" s="111">
        <v>5595</v>
      </c>
      <c r="B213" s="106" t="s">
        <v>397</v>
      </c>
      <c r="C213" s="107">
        <v>0</v>
      </c>
      <c r="D213" s="112">
        <f t="shared" si="1"/>
        <v>0</v>
      </c>
      <c r="E213" s="106"/>
    </row>
    <row r="214" spans="1:5" x14ac:dyDescent="0.2">
      <c r="A214" s="111">
        <v>5596</v>
      </c>
      <c r="B214" s="106" t="s">
        <v>290</v>
      </c>
      <c r="C214" s="107">
        <v>0</v>
      </c>
      <c r="D214" s="112">
        <f t="shared" si="1"/>
        <v>0</v>
      </c>
      <c r="E214" s="106"/>
    </row>
    <row r="215" spans="1:5" x14ac:dyDescent="0.2">
      <c r="A215" s="111">
        <v>5597</v>
      </c>
      <c r="B215" s="106" t="s">
        <v>398</v>
      </c>
      <c r="C215" s="107">
        <v>0</v>
      </c>
      <c r="D215" s="112">
        <f t="shared" si="1"/>
        <v>0</v>
      </c>
      <c r="E215" s="106"/>
    </row>
    <row r="216" spans="1:5" x14ac:dyDescent="0.2">
      <c r="A216" s="111">
        <v>5598</v>
      </c>
      <c r="B216" s="106" t="s">
        <v>452</v>
      </c>
      <c r="C216" s="107">
        <v>0</v>
      </c>
      <c r="D216" s="112">
        <f t="shared" si="1"/>
        <v>0</v>
      </c>
      <c r="E216" s="106"/>
    </row>
    <row r="217" spans="1:5" x14ac:dyDescent="0.2">
      <c r="A217" s="111">
        <v>5599</v>
      </c>
      <c r="B217" s="106" t="s">
        <v>399</v>
      </c>
      <c r="C217" s="107">
        <v>2.13</v>
      </c>
      <c r="D217" s="112">
        <f t="shared" si="1"/>
        <v>1.1451002662671488E-8</v>
      </c>
      <c r="E217" s="106"/>
    </row>
    <row r="218" spans="1:5" x14ac:dyDescent="0.2">
      <c r="A218" s="111">
        <v>5600</v>
      </c>
      <c r="B218" s="106" t="s">
        <v>43</v>
      </c>
      <c r="C218" s="107">
        <f>C219</f>
        <v>0</v>
      </c>
      <c r="D218" s="112">
        <f t="shared" si="1"/>
        <v>0</v>
      </c>
      <c r="E218" s="106"/>
    </row>
    <row r="219" spans="1:5" x14ac:dyDescent="0.2">
      <c r="A219" s="111">
        <v>5610</v>
      </c>
      <c r="B219" s="106" t="s">
        <v>400</v>
      </c>
      <c r="C219" s="107">
        <f>C220</f>
        <v>0</v>
      </c>
      <c r="D219" s="112">
        <f t="shared" si="1"/>
        <v>0</v>
      </c>
      <c r="E219" s="106"/>
    </row>
    <row r="220" spans="1:5" x14ac:dyDescent="0.2">
      <c r="A220" s="111">
        <v>5611</v>
      </c>
      <c r="B220" s="106" t="s">
        <v>401</v>
      </c>
      <c r="C220" s="107">
        <v>0</v>
      </c>
      <c r="D220" s="112">
        <f t="shared" si="1"/>
        <v>0</v>
      </c>
      <c r="E220" s="106"/>
    </row>
    <row r="222" spans="1:5" x14ac:dyDescent="0.2">
      <c r="B222" s="104" t="s">
        <v>552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63" fitToHeight="0" orientation="portrait" r:id="rId1"/>
  <rowBreaks count="2" manualBreakCount="2">
    <brk id="69" max="4" man="1"/>
    <brk id="159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29"/>
  <sheetViews>
    <sheetView workbookViewId="0">
      <selection activeCell="C28" sqref="C28"/>
    </sheetView>
  </sheetViews>
  <sheetFormatPr baseColWidth="10" defaultColWidth="9.140625" defaultRowHeight="11.25" x14ac:dyDescent="0.2"/>
  <cols>
    <col min="1" max="1" width="10" style="39" customWidth="1"/>
    <col min="2" max="2" width="48.140625" style="39" customWidth="1"/>
    <col min="3" max="3" width="22.85546875" style="39" customWidth="1"/>
    <col min="4" max="5" width="16.7109375" style="39" customWidth="1"/>
    <col min="6" max="16384" width="9.140625" style="39"/>
  </cols>
  <sheetData>
    <row r="1" spans="1:5" ht="18.95" customHeight="1" x14ac:dyDescent="0.2">
      <c r="A1" s="119" t="s">
        <v>587</v>
      </c>
      <c r="B1" s="119"/>
      <c r="C1" s="119"/>
      <c r="D1" s="9" t="s">
        <v>532</v>
      </c>
      <c r="E1" s="10">
        <v>2022</v>
      </c>
    </row>
    <row r="2" spans="1:5" ht="18.95" customHeight="1" x14ac:dyDescent="0.2">
      <c r="A2" s="119" t="s">
        <v>538</v>
      </c>
      <c r="B2" s="119"/>
      <c r="C2" s="119"/>
      <c r="D2" s="9" t="s">
        <v>533</v>
      </c>
      <c r="E2" s="10" t="s">
        <v>535</v>
      </c>
    </row>
    <row r="3" spans="1:5" ht="18.95" customHeight="1" x14ac:dyDescent="0.2">
      <c r="A3" s="119" t="s">
        <v>588</v>
      </c>
      <c r="B3" s="119"/>
      <c r="C3" s="119"/>
      <c r="D3" s="9" t="s">
        <v>534</v>
      </c>
      <c r="E3" s="10">
        <v>3</v>
      </c>
    </row>
    <row r="4" spans="1:5" x14ac:dyDescent="0.2">
      <c r="A4" s="11" t="s">
        <v>129</v>
      </c>
      <c r="B4" s="12"/>
      <c r="C4" s="12"/>
      <c r="D4" s="12"/>
      <c r="E4" s="12"/>
    </row>
    <row r="6" spans="1:5" x14ac:dyDescent="0.2">
      <c r="A6" s="12" t="s">
        <v>116</v>
      </c>
      <c r="B6" s="12"/>
      <c r="C6" s="12"/>
      <c r="D6" s="12"/>
      <c r="E6" s="12"/>
    </row>
    <row r="7" spans="1:5" x14ac:dyDescent="0.2">
      <c r="A7" s="13" t="s">
        <v>94</v>
      </c>
      <c r="B7" s="13" t="s">
        <v>91</v>
      </c>
      <c r="C7" s="13" t="s">
        <v>92</v>
      </c>
      <c r="D7" s="13" t="s">
        <v>93</v>
      </c>
      <c r="E7" s="13" t="s">
        <v>95</v>
      </c>
    </row>
    <row r="8" spans="1:5" x14ac:dyDescent="0.2">
      <c r="A8" s="83">
        <v>3110</v>
      </c>
      <c r="B8" s="39" t="s">
        <v>269</v>
      </c>
      <c r="C8" s="41">
        <v>85523145.370000005</v>
      </c>
    </row>
    <row r="9" spans="1:5" x14ac:dyDescent="0.2">
      <c r="A9" s="83">
        <v>3120</v>
      </c>
      <c r="B9" s="39" t="s">
        <v>402</v>
      </c>
      <c r="C9" s="41">
        <v>0</v>
      </c>
    </row>
    <row r="10" spans="1:5" x14ac:dyDescent="0.2">
      <c r="A10" s="83">
        <v>3130</v>
      </c>
      <c r="B10" s="39" t="s">
        <v>403</v>
      </c>
      <c r="C10" s="41">
        <v>0</v>
      </c>
    </row>
    <row r="12" spans="1:5" x14ac:dyDescent="0.2">
      <c r="A12" s="12" t="s">
        <v>117</v>
      </c>
      <c r="B12" s="12"/>
      <c r="C12" s="12"/>
      <c r="D12" s="12"/>
      <c r="E12" s="12"/>
    </row>
    <row r="13" spans="1:5" x14ac:dyDescent="0.2">
      <c r="A13" s="13" t="s">
        <v>94</v>
      </c>
      <c r="B13" s="13" t="s">
        <v>91</v>
      </c>
      <c r="C13" s="13" t="s">
        <v>92</v>
      </c>
      <c r="D13" s="13" t="s">
        <v>404</v>
      </c>
      <c r="E13" s="13"/>
    </row>
    <row r="14" spans="1:5" x14ac:dyDescent="0.2">
      <c r="A14" s="83">
        <v>3210</v>
      </c>
      <c r="B14" s="39" t="s">
        <v>405</v>
      </c>
      <c r="C14" s="41">
        <v>11552490.33</v>
      </c>
    </row>
    <row r="15" spans="1:5" x14ac:dyDescent="0.2">
      <c r="A15" s="83">
        <v>3220</v>
      </c>
      <c r="B15" s="39" t="s">
        <v>406</v>
      </c>
      <c r="C15" s="41">
        <v>-64042564.670000002</v>
      </c>
    </row>
    <row r="16" spans="1:5" x14ac:dyDescent="0.2">
      <c r="A16" s="83">
        <v>3230</v>
      </c>
      <c r="B16" s="39" t="s">
        <v>407</v>
      </c>
      <c r="C16" s="41">
        <f>SUM(C17:C20)</f>
        <v>0</v>
      </c>
    </row>
    <row r="17" spans="1:3" x14ac:dyDescent="0.2">
      <c r="A17" s="83">
        <v>3231</v>
      </c>
      <c r="B17" s="39" t="s">
        <v>408</v>
      </c>
      <c r="C17" s="41">
        <v>0</v>
      </c>
    </row>
    <row r="18" spans="1:3" x14ac:dyDescent="0.2">
      <c r="A18" s="83">
        <v>3232</v>
      </c>
      <c r="B18" s="39" t="s">
        <v>409</v>
      </c>
      <c r="C18" s="41">
        <v>0</v>
      </c>
    </row>
    <row r="19" spans="1:3" x14ac:dyDescent="0.2">
      <c r="A19" s="83">
        <v>3233</v>
      </c>
      <c r="B19" s="39" t="s">
        <v>410</v>
      </c>
      <c r="C19" s="41">
        <v>0</v>
      </c>
    </row>
    <row r="20" spans="1:3" x14ac:dyDescent="0.2">
      <c r="A20" s="83">
        <v>3239</v>
      </c>
      <c r="B20" s="39" t="s">
        <v>411</v>
      </c>
      <c r="C20" s="41">
        <v>0</v>
      </c>
    </row>
    <row r="21" spans="1:3" x14ac:dyDescent="0.2">
      <c r="A21" s="83">
        <v>3240</v>
      </c>
      <c r="B21" s="39" t="s">
        <v>412</v>
      </c>
      <c r="C21" s="41">
        <f>SUM(C22:C24)</f>
        <v>0</v>
      </c>
    </row>
    <row r="22" spans="1:3" x14ac:dyDescent="0.2">
      <c r="A22" s="83">
        <v>3241</v>
      </c>
      <c r="B22" s="39" t="s">
        <v>413</v>
      </c>
      <c r="C22" s="41">
        <v>0</v>
      </c>
    </row>
    <row r="23" spans="1:3" x14ac:dyDescent="0.2">
      <c r="A23" s="83">
        <v>3242</v>
      </c>
      <c r="B23" s="39" t="s">
        <v>414</v>
      </c>
      <c r="C23" s="41">
        <v>0</v>
      </c>
    </row>
    <row r="24" spans="1:3" x14ac:dyDescent="0.2">
      <c r="A24" s="83">
        <v>3243</v>
      </c>
      <c r="B24" s="39" t="s">
        <v>415</v>
      </c>
      <c r="C24" s="41">
        <v>0</v>
      </c>
    </row>
    <row r="25" spans="1:3" x14ac:dyDescent="0.2">
      <c r="A25" s="83">
        <v>3250</v>
      </c>
      <c r="B25" s="39" t="s">
        <v>416</v>
      </c>
      <c r="C25" s="41">
        <f>SUM(C26:C27)</f>
        <v>8690.5300000000007</v>
      </c>
    </row>
    <row r="26" spans="1:3" x14ac:dyDescent="0.2">
      <c r="A26" s="83">
        <v>3251</v>
      </c>
      <c r="B26" s="39" t="s">
        <v>417</v>
      </c>
      <c r="C26" s="41">
        <v>0</v>
      </c>
    </row>
    <row r="27" spans="1:3" x14ac:dyDescent="0.2">
      <c r="A27" s="83">
        <v>3252</v>
      </c>
      <c r="B27" s="39" t="s">
        <v>418</v>
      </c>
      <c r="C27" s="41">
        <v>8690.5300000000007</v>
      </c>
    </row>
    <row r="29" spans="1:3" x14ac:dyDescent="0.2">
      <c r="B29" s="39" t="s">
        <v>552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129"/>
  <sheetViews>
    <sheetView workbookViewId="0">
      <selection activeCell="E53" sqref="E53"/>
    </sheetView>
  </sheetViews>
  <sheetFormatPr baseColWidth="10" defaultColWidth="9.140625" defaultRowHeight="11.25" x14ac:dyDescent="0.2"/>
  <cols>
    <col min="1" max="1" width="10" style="39" customWidth="1"/>
    <col min="2" max="2" width="63.42578125" style="39" bestFit="1" customWidth="1"/>
    <col min="3" max="3" width="15.28515625" style="39" bestFit="1" customWidth="1"/>
    <col min="4" max="4" width="16.42578125" style="39" bestFit="1" customWidth="1"/>
    <col min="5" max="5" width="19.140625" style="39" customWidth="1"/>
    <col min="6" max="16384" width="9.140625" style="39"/>
  </cols>
  <sheetData>
    <row r="1" spans="1:5" s="82" customFormat="1" ht="18.95" customHeight="1" x14ac:dyDescent="0.25">
      <c r="A1" s="119" t="s">
        <v>587</v>
      </c>
      <c r="B1" s="119"/>
      <c r="C1" s="119"/>
      <c r="D1" s="9" t="s">
        <v>532</v>
      </c>
      <c r="E1" s="10">
        <v>2022</v>
      </c>
    </row>
    <row r="2" spans="1:5" s="82" customFormat="1" ht="18.95" customHeight="1" x14ac:dyDescent="0.25">
      <c r="A2" s="119" t="s">
        <v>539</v>
      </c>
      <c r="B2" s="119"/>
      <c r="C2" s="119"/>
      <c r="D2" s="9" t="s">
        <v>533</v>
      </c>
      <c r="E2" s="10" t="s">
        <v>535</v>
      </c>
    </row>
    <row r="3" spans="1:5" s="82" customFormat="1" ht="18.95" customHeight="1" x14ac:dyDescent="0.25">
      <c r="A3" s="119" t="s">
        <v>588</v>
      </c>
      <c r="B3" s="119"/>
      <c r="C3" s="119"/>
      <c r="D3" s="9" t="s">
        <v>534</v>
      </c>
      <c r="E3" s="10">
        <v>3</v>
      </c>
    </row>
    <row r="4" spans="1:5" x14ac:dyDescent="0.2">
      <c r="A4" s="11" t="s">
        <v>129</v>
      </c>
      <c r="B4" s="12"/>
      <c r="C4" s="12"/>
      <c r="D4" s="12"/>
      <c r="E4" s="12"/>
    </row>
    <row r="6" spans="1:5" x14ac:dyDescent="0.2">
      <c r="A6" s="12" t="s">
        <v>118</v>
      </c>
      <c r="B6" s="12"/>
      <c r="C6" s="12"/>
      <c r="D6" s="12"/>
      <c r="E6" s="12"/>
    </row>
    <row r="7" spans="1:5" x14ac:dyDescent="0.2">
      <c r="A7" s="13" t="s">
        <v>94</v>
      </c>
      <c r="B7" s="13" t="s">
        <v>576</v>
      </c>
      <c r="C7" s="21">
        <v>2022</v>
      </c>
      <c r="D7" s="21">
        <v>2021</v>
      </c>
      <c r="E7" s="13"/>
    </row>
    <row r="8" spans="1:5" x14ac:dyDescent="0.2">
      <c r="A8" s="83">
        <v>1111</v>
      </c>
      <c r="B8" s="39" t="s">
        <v>419</v>
      </c>
      <c r="C8" s="41">
        <v>0</v>
      </c>
      <c r="D8" s="41">
        <v>0</v>
      </c>
    </row>
    <row r="9" spans="1:5" x14ac:dyDescent="0.2">
      <c r="A9" s="83">
        <v>1112</v>
      </c>
      <c r="B9" s="39" t="s">
        <v>420</v>
      </c>
      <c r="C9" s="41">
        <v>25285465.350000001</v>
      </c>
      <c r="D9" s="41">
        <v>43432123.270000003</v>
      </c>
    </row>
    <row r="10" spans="1:5" x14ac:dyDescent="0.2">
      <c r="A10" s="83">
        <v>1113</v>
      </c>
      <c r="B10" s="39" t="s">
        <v>421</v>
      </c>
      <c r="C10" s="41">
        <v>0</v>
      </c>
      <c r="D10" s="41">
        <v>0</v>
      </c>
    </row>
    <row r="11" spans="1:5" x14ac:dyDescent="0.2">
      <c r="A11" s="83">
        <v>1114</v>
      </c>
      <c r="B11" s="39" t="s">
        <v>130</v>
      </c>
      <c r="C11" s="41">
        <v>0</v>
      </c>
      <c r="D11" s="41">
        <v>0</v>
      </c>
    </row>
    <row r="12" spans="1:5" x14ac:dyDescent="0.2">
      <c r="A12" s="83">
        <v>1115</v>
      </c>
      <c r="B12" s="39" t="s">
        <v>131</v>
      </c>
      <c r="C12" s="41">
        <v>0</v>
      </c>
      <c r="D12" s="41">
        <v>0</v>
      </c>
    </row>
    <row r="13" spans="1:5" x14ac:dyDescent="0.2">
      <c r="A13" s="83">
        <v>1116</v>
      </c>
      <c r="B13" s="39" t="s">
        <v>422</v>
      </c>
      <c r="C13" s="41">
        <v>0</v>
      </c>
      <c r="D13" s="41">
        <v>0</v>
      </c>
    </row>
    <row r="14" spans="1:5" x14ac:dyDescent="0.2">
      <c r="A14" s="83">
        <v>1119</v>
      </c>
      <c r="B14" s="39" t="s">
        <v>423</v>
      </c>
      <c r="C14" s="41">
        <v>0</v>
      </c>
      <c r="D14" s="41">
        <v>0</v>
      </c>
    </row>
    <row r="15" spans="1:5" x14ac:dyDescent="0.2">
      <c r="A15" s="40">
        <v>1110</v>
      </c>
      <c r="B15" s="38" t="s">
        <v>554</v>
      </c>
      <c r="C15" s="84">
        <f>SUM(C8:C14)</f>
        <v>25285465.350000001</v>
      </c>
      <c r="D15" s="84">
        <f>SUM(D8:D14)</f>
        <v>43432123.270000003</v>
      </c>
    </row>
    <row r="18" spans="1:4" x14ac:dyDescent="0.2">
      <c r="A18" s="12" t="s">
        <v>119</v>
      </c>
      <c r="B18" s="12"/>
      <c r="C18" s="12"/>
      <c r="D18" s="12"/>
    </row>
    <row r="19" spans="1:4" x14ac:dyDescent="0.2">
      <c r="A19" s="13" t="s">
        <v>94</v>
      </c>
      <c r="B19" s="13" t="s">
        <v>576</v>
      </c>
      <c r="C19" s="24" t="s">
        <v>575</v>
      </c>
      <c r="D19" s="24" t="s">
        <v>122</v>
      </c>
    </row>
    <row r="20" spans="1:4" x14ac:dyDescent="0.2">
      <c r="A20" s="40">
        <v>1230</v>
      </c>
      <c r="B20" s="38" t="s">
        <v>163</v>
      </c>
      <c r="C20" s="84">
        <f>SUM(C21:C27)</f>
        <v>0</v>
      </c>
      <c r="D20" s="84">
        <f>SUM(D21:D27)</f>
        <v>0</v>
      </c>
    </row>
    <row r="21" spans="1:4" x14ac:dyDescent="0.2">
      <c r="A21" s="83">
        <v>1231</v>
      </c>
      <c r="B21" s="39" t="s">
        <v>164</v>
      </c>
      <c r="C21" s="41">
        <v>0</v>
      </c>
      <c r="D21" s="41">
        <v>0</v>
      </c>
    </row>
    <row r="22" spans="1:4" x14ac:dyDescent="0.2">
      <c r="A22" s="83">
        <v>1232</v>
      </c>
      <c r="B22" s="39" t="s">
        <v>165</v>
      </c>
      <c r="C22" s="41">
        <v>0</v>
      </c>
      <c r="D22" s="41">
        <v>0</v>
      </c>
    </row>
    <row r="23" spans="1:4" x14ac:dyDescent="0.2">
      <c r="A23" s="83">
        <v>1233</v>
      </c>
      <c r="B23" s="39" t="s">
        <v>166</v>
      </c>
      <c r="C23" s="41">
        <v>0</v>
      </c>
      <c r="D23" s="41">
        <v>0</v>
      </c>
    </row>
    <row r="24" spans="1:4" x14ac:dyDescent="0.2">
      <c r="A24" s="83">
        <v>1234</v>
      </c>
      <c r="B24" s="39" t="s">
        <v>167</v>
      </c>
      <c r="C24" s="41">
        <v>0</v>
      </c>
      <c r="D24" s="41">
        <v>0</v>
      </c>
    </row>
    <row r="25" spans="1:4" x14ac:dyDescent="0.2">
      <c r="A25" s="83">
        <v>1235</v>
      </c>
      <c r="B25" s="39" t="s">
        <v>168</v>
      </c>
      <c r="C25" s="41">
        <v>0</v>
      </c>
      <c r="D25" s="41">
        <v>0</v>
      </c>
    </row>
    <row r="26" spans="1:4" x14ac:dyDescent="0.2">
      <c r="A26" s="83">
        <v>1236</v>
      </c>
      <c r="B26" s="39" t="s">
        <v>169</v>
      </c>
      <c r="C26" s="41">
        <v>0</v>
      </c>
      <c r="D26" s="41">
        <v>0</v>
      </c>
    </row>
    <row r="27" spans="1:4" x14ac:dyDescent="0.2">
      <c r="A27" s="83">
        <v>1239</v>
      </c>
      <c r="B27" s="39" t="s">
        <v>170</v>
      </c>
      <c r="C27" s="41">
        <v>0</v>
      </c>
      <c r="D27" s="41">
        <v>0</v>
      </c>
    </row>
    <row r="28" spans="1:4" x14ac:dyDescent="0.2">
      <c r="A28" s="40">
        <v>1240</v>
      </c>
      <c r="B28" s="38" t="s">
        <v>171</v>
      </c>
      <c r="C28" s="84">
        <f>SUM(C29:C36)</f>
        <v>5566.84</v>
      </c>
      <c r="D28" s="84">
        <f>SUM(D29:D36)</f>
        <v>5566.84</v>
      </c>
    </row>
    <row r="29" spans="1:4" x14ac:dyDescent="0.2">
      <c r="A29" s="83">
        <v>1241</v>
      </c>
      <c r="B29" s="39" t="s">
        <v>172</v>
      </c>
      <c r="C29" s="41">
        <v>5566.84</v>
      </c>
      <c r="D29" s="41">
        <v>5566.84</v>
      </c>
    </row>
    <row r="30" spans="1:4" x14ac:dyDescent="0.2">
      <c r="A30" s="83">
        <v>1242</v>
      </c>
      <c r="B30" s="39" t="s">
        <v>173</v>
      </c>
      <c r="C30" s="41">
        <v>0</v>
      </c>
      <c r="D30" s="41">
        <v>0</v>
      </c>
    </row>
    <row r="31" spans="1:4" x14ac:dyDescent="0.2">
      <c r="A31" s="83">
        <v>1243</v>
      </c>
      <c r="B31" s="39" t="s">
        <v>174</v>
      </c>
      <c r="C31" s="41">
        <v>0</v>
      </c>
      <c r="D31" s="41">
        <v>0</v>
      </c>
    </row>
    <row r="32" spans="1:4" x14ac:dyDescent="0.2">
      <c r="A32" s="83">
        <v>1244</v>
      </c>
      <c r="B32" s="39" t="s">
        <v>175</v>
      </c>
      <c r="C32" s="41">
        <v>0</v>
      </c>
      <c r="D32" s="41">
        <v>0</v>
      </c>
    </row>
    <row r="33" spans="1:5" x14ac:dyDescent="0.2">
      <c r="A33" s="83">
        <v>1245</v>
      </c>
      <c r="B33" s="39" t="s">
        <v>176</v>
      </c>
      <c r="C33" s="41">
        <v>0</v>
      </c>
      <c r="D33" s="41">
        <v>0</v>
      </c>
    </row>
    <row r="34" spans="1:5" x14ac:dyDescent="0.2">
      <c r="A34" s="83">
        <v>1246</v>
      </c>
      <c r="B34" s="39" t="s">
        <v>177</v>
      </c>
      <c r="C34" s="41">
        <v>0</v>
      </c>
      <c r="D34" s="41">
        <v>0</v>
      </c>
    </row>
    <row r="35" spans="1:5" x14ac:dyDescent="0.2">
      <c r="A35" s="83">
        <v>1247</v>
      </c>
      <c r="B35" s="39" t="s">
        <v>178</v>
      </c>
      <c r="C35" s="41">
        <v>0</v>
      </c>
      <c r="D35" s="41">
        <v>0</v>
      </c>
    </row>
    <row r="36" spans="1:5" x14ac:dyDescent="0.2">
      <c r="A36" s="83">
        <v>1248</v>
      </c>
      <c r="B36" s="39" t="s">
        <v>179</v>
      </c>
      <c r="C36" s="41">
        <v>0</v>
      </c>
      <c r="D36" s="41">
        <v>0</v>
      </c>
    </row>
    <row r="37" spans="1:5" x14ac:dyDescent="0.2">
      <c r="A37" s="40">
        <v>1250</v>
      </c>
      <c r="B37" s="38" t="s">
        <v>181</v>
      </c>
      <c r="C37" s="84">
        <f>SUM(C38:C42)</f>
        <v>0</v>
      </c>
      <c r="D37" s="84">
        <f>SUM(D38:D42)</f>
        <v>0</v>
      </c>
      <c r="E37" s="38"/>
    </row>
    <row r="38" spans="1:5" x14ac:dyDescent="0.2">
      <c r="A38" s="83">
        <v>1251</v>
      </c>
      <c r="B38" s="39" t="s">
        <v>182</v>
      </c>
      <c r="C38" s="41">
        <v>0</v>
      </c>
      <c r="D38" s="41">
        <v>0</v>
      </c>
    </row>
    <row r="39" spans="1:5" x14ac:dyDescent="0.2">
      <c r="A39" s="83">
        <v>1252</v>
      </c>
      <c r="B39" s="39" t="s">
        <v>183</v>
      </c>
      <c r="C39" s="41">
        <v>0</v>
      </c>
      <c r="D39" s="41">
        <v>0</v>
      </c>
    </row>
    <row r="40" spans="1:5" x14ac:dyDescent="0.2">
      <c r="A40" s="83">
        <v>1253</v>
      </c>
      <c r="B40" s="39" t="s">
        <v>184</v>
      </c>
      <c r="C40" s="41">
        <v>0</v>
      </c>
      <c r="D40" s="41">
        <v>0</v>
      </c>
    </row>
    <row r="41" spans="1:5" x14ac:dyDescent="0.2">
      <c r="A41" s="83">
        <v>1254</v>
      </c>
      <c r="B41" s="39" t="s">
        <v>185</v>
      </c>
      <c r="C41" s="41">
        <v>0</v>
      </c>
      <c r="D41" s="41">
        <v>0</v>
      </c>
    </row>
    <row r="42" spans="1:5" x14ac:dyDescent="0.2">
      <c r="A42" s="83">
        <v>1259</v>
      </c>
      <c r="B42" s="39" t="s">
        <v>186</v>
      </c>
      <c r="C42" s="41">
        <v>0</v>
      </c>
      <c r="D42" s="41">
        <v>0</v>
      </c>
    </row>
    <row r="43" spans="1:5" x14ac:dyDescent="0.2">
      <c r="B43" s="85" t="s">
        <v>555</v>
      </c>
      <c r="C43" s="84">
        <f>C20+C28+C37</f>
        <v>5566.84</v>
      </c>
      <c r="D43" s="84">
        <f>D20+D28+D37</f>
        <v>5566.84</v>
      </c>
    </row>
    <row r="45" spans="1:5" x14ac:dyDescent="0.2">
      <c r="A45" s="12" t="s">
        <v>127</v>
      </c>
      <c r="B45" s="12"/>
      <c r="C45" s="12"/>
      <c r="D45" s="12"/>
      <c r="E45" s="12"/>
    </row>
    <row r="46" spans="1:5" x14ac:dyDescent="0.2">
      <c r="A46" s="13" t="s">
        <v>94</v>
      </c>
      <c r="B46" s="13" t="s">
        <v>576</v>
      </c>
      <c r="C46" s="21">
        <v>2022</v>
      </c>
      <c r="D46" s="21">
        <v>2021</v>
      </c>
      <c r="E46" s="13"/>
    </row>
    <row r="47" spans="1:5" x14ac:dyDescent="0.2">
      <c r="A47" s="40">
        <v>3210</v>
      </c>
      <c r="B47" s="38" t="s">
        <v>556</v>
      </c>
      <c r="C47" s="84">
        <f>VHP!C14</f>
        <v>11552490.33</v>
      </c>
      <c r="D47" s="84">
        <v>16648999.119999999</v>
      </c>
    </row>
    <row r="48" spans="1:5" x14ac:dyDescent="0.2">
      <c r="A48" s="83"/>
      <c r="B48" s="85" t="s">
        <v>544</v>
      </c>
      <c r="C48" s="84">
        <f>C51+C63+C95+C98+C49</f>
        <v>2.13</v>
      </c>
      <c r="D48" s="84">
        <f>D51+D63+D95+D98+D49</f>
        <v>10508057.32</v>
      </c>
    </row>
    <row r="49" spans="1:4" x14ac:dyDescent="0.2">
      <c r="A49" s="86">
        <v>5100</v>
      </c>
      <c r="B49" s="87" t="s">
        <v>294</v>
      </c>
      <c r="C49" s="88">
        <f>SUM(C50:C50)</f>
        <v>0</v>
      </c>
      <c r="D49" s="88">
        <f>SUM(D50:D50)</f>
        <v>0</v>
      </c>
    </row>
    <row r="50" spans="1:4" x14ac:dyDescent="0.2">
      <c r="A50" s="89">
        <v>5130</v>
      </c>
      <c r="B50" s="90" t="s">
        <v>577</v>
      </c>
      <c r="C50" s="91">
        <v>0</v>
      </c>
      <c r="D50" s="91">
        <v>0</v>
      </c>
    </row>
    <row r="51" spans="1:4" x14ac:dyDescent="0.2">
      <c r="A51" s="40">
        <v>5400</v>
      </c>
      <c r="B51" s="38" t="s">
        <v>359</v>
      </c>
      <c r="C51" s="84">
        <f>C52+C54+C56+C58+C60</f>
        <v>0</v>
      </c>
      <c r="D51" s="84">
        <f>D52+D54+D56+D58+D60</f>
        <v>0</v>
      </c>
    </row>
    <row r="52" spans="1:4" x14ac:dyDescent="0.2">
      <c r="A52" s="83">
        <v>5410</v>
      </c>
      <c r="B52" s="39" t="s">
        <v>545</v>
      </c>
      <c r="C52" s="41">
        <f>C53</f>
        <v>0</v>
      </c>
      <c r="D52" s="41">
        <f>D53</f>
        <v>0</v>
      </c>
    </row>
    <row r="53" spans="1:4" x14ac:dyDescent="0.2">
      <c r="A53" s="83">
        <v>5411</v>
      </c>
      <c r="B53" s="39" t="s">
        <v>361</v>
      </c>
      <c r="C53" s="41">
        <v>0</v>
      </c>
      <c r="D53" s="41">
        <v>0</v>
      </c>
    </row>
    <row r="54" spans="1:4" x14ac:dyDescent="0.2">
      <c r="A54" s="83">
        <v>5420</v>
      </c>
      <c r="B54" s="39" t="s">
        <v>546</v>
      </c>
      <c r="C54" s="41">
        <f>C55</f>
        <v>0</v>
      </c>
      <c r="D54" s="41">
        <f>D55</f>
        <v>0</v>
      </c>
    </row>
    <row r="55" spans="1:4" x14ac:dyDescent="0.2">
      <c r="A55" s="83">
        <v>5421</v>
      </c>
      <c r="B55" s="39" t="s">
        <v>364</v>
      </c>
      <c r="C55" s="41">
        <v>0</v>
      </c>
      <c r="D55" s="41">
        <v>0</v>
      </c>
    </row>
    <row r="56" spans="1:4" x14ac:dyDescent="0.2">
      <c r="A56" s="83">
        <v>5430</v>
      </c>
      <c r="B56" s="39" t="s">
        <v>547</v>
      </c>
      <c r="C56" s="41">
        <f>C57</f>
        <v>0</v>
      </c>
      <c r="D56" s="41">
        <f>D57</f>
        <v>0</v>
      </c>
    </row>
    <row r="57" spans="1:4" x14ac:dyDescent="0.2">
      <c r="A57" s="83">
        <v>5431</v>
      </c>
      <c r="B57" s="39" t="s">
        <v>367</v>
      </c>
      <c r="C57" s="41">
        <v>0</v>
      </c>
      <c r="D57" s="41">
        <v>0</v>
      </c>
    </row>
    <row r="58" spans="1:4" x14ac:dyDescent="0.2">
      <c r="A58" s="83">
        <v>5440</v>
      </c>
      <c r="B58" s="39" t="s">
        <v>548</v>
      </c>
      <c r="C58" s="41">
        <f>C59</f>
        <v>0</v>
      </c>
      <c r="D58" s="41">
        <f>D59</f>
        <v>0</v>
      </c>
    </row>
    <row r="59" spans="1:4" x14ac:dyDescent="0.2">
      <c r="A59" s="83">
        <v>5441</v>
      </c>
      <c r="B59" s="39" t="s">
        <v>548</v>
      </c>
      <c r="C59" s="41">
        <v>0</v>
      </c>
      <c r="D59" s="41">
        <v>0</v>
      </c>
    </row>
    <row r="60" spans="1:4" x14ac:dyDescent="0.2">
      <c r="A60" s="83">
        <v>5450</v>
      </c>
      <c r="B60" s="39" t="s">
        <v>549</v>
      </c>
      <c r="C60" s="41">
        <f>SUM(C61:C62)</f>
        <v>0</v>
      </c>
      <c r="D60" s="41">
        <f>SUM(D61:D62)</f>
        <v>0</v>
      </c>
    </row>
    <row r="61" spans="1:4" x14ac:dyDescent="0.2">
      <c r="A61" s="83">
        <v>5451</v>
      </c>
      <c r="B61" s="39" t="s">
        <v>371</v>
      </c>
      <c r="C61" s="41">
        <v>0</v>
      </c>
      <c r="D61" s="41">
        <v>0</v>
      </c>
    </row>
    <row r="62" spans="1:4" x14ac:dyDescent="0.2">
      <c r="A62" s="83">
        <v>5452</v>
      </c>
      <c r="B62" s="39" t="s">
        <v>372</v>
      </c>
      <c r="C62" s="41">
        <v>0</v>
      </c>
      <c r="D62" s="41">
        <v>0</v>
      </c>
    </row>
    <row r="63" spans="1:4" x14ac:dyDescent="0.2">
      <c r="A63" s="40">
        <v>5500</v>
      </c>
      <c r="B63" s="38" t="s">
        <v>373</v>
      </c>
      <c r="C63" s="84">
        <f>C64+C73+C76+C82+C84+C86</f>
        <v>2.13</v>
      </c>
      <c r="D63" s="84">
        <f>D64+D73+D76+D82+D84+D86</f>
        <v>10508057.32</v>
      </c>
    </row>
    <row r="64" spans="1:4" x14ac:dyDescent="0.2">
      <c r="A64" s="83">
        <v>5510</v>
      </c>
      <c r="B64" s="39" t="s">
        <v>374</v>
      </c>
      <c r="C64" s="41">
        <f>SUM(C65:C72)</f>
        <v>0</v>
      </c>
      <c r="D64" s="41">
        <f>SUM(D65:D72)</f>
        <v>10508055.23</v>
      </c>
    </row>
    <row r="65" spans="1:4" x14ac:dyDescent="0.2">
      <c r="A65" s="83">
        <v>5511</v>
      </c>
      <c r="B65" s="39" t="s">
        <v>375</v>
      </c>
      <c r="C65" s="41">
        <v>0</v>
      </c>
      <c r="D65" s="41">
        <v>0</v>
      </c>
    </row>
    <row r="66" spans="1:4" x14ac:dyDescent="0.2">
      <c r="A66" s="83">
        <v>5512</v>
      </c>
      <c r="B66" s="39" t="s">
        <v>376</v>
      </c>
      <c r="C66" s="41">
        <v>0</v>
      </c>
      <c r="D66" s="41">
        <v>0</v>
      </c>
    </row>
    <row r="67" spans="1:4" x14ac:dyDescent="0.2">
      <c r="A67" s="83">
        <v>5513</v>
      </c>
      <c r="B67" s="39" t="s">
        <v>377</v>
      </c>
      <c r="C67" s="41">
        <v>0</v>
      </c>
      <c r="D67" s="41">
        <v>0</v>
      </c>
    </row>
    <row r="68" spans="1:4" x14ac:dyDescent="0.2">
      <c r="A68" s="83">
        <v>5514</v>
      </c>
      <c r="B68" s="39" t="s">
        <v>378</v>
      </c>
      <c r="C68" s="41">
        <v>0</v>
      </c>
      <c r="D68" s="41">
        <v>0</v>
      </c>
    </row>
    <row r="69" spans="1:4" x14ac:dyDescent="0.2">
      <c r="A69" s="83">
        <v>5515</v>
      </c>
      <c r="B69" s="39" t="s">
        <v>379</v>
      </c>
      <c r="C69" s="41">
        <v>0</v>
      </c>
      <c r="D69" s="41">
        <v>10508055.23</v>
      </c>
    </row>
    <row r="70" spans="1:4" x14ac:dyDescent="0.2">
      <c r="A70" s="83">
        <v>5516</v>
      </c>
      <c r="B70" s="39" t="s">
        <v>380</v>
      </c>
      <c r="C70" s="41">
        <v>0</v>
      </c>
      <c r="D70" s="41">
        <v>0</v>
      </c>
    </row>
    <row r="71" spans="1:4" x14ac:dyDescent="0.2">
      <c r="A71" s="83">
        <v>5517</v>
      </c>
      <c r="B71" s="39" t="s">
        <v>381</v>
      </c>
      <c r="C71" s="41">
        <v>0</v>
      </c>
      <c r="D71" s="41">
        <v>0</v>
      </c>
    </row>
    <row r="72" spans="1:4" x14ac:dyDescent="0.2">
      <c r="A72" s="83">
        <v>5518</v>
      </c>
      <c r="B72" s="39" t="s">
        <v>45</v>
      </c>
      <c r="C72" s="41">
        <v>0</v>
      </c>
      <c r="D72" s="41">
        <v>0</v>
      </c>
    </row>
    <row r="73" spans="1:4" x14ac:dyDescent="0.2">
      <c r="A73" s="83">
        <v>5520</v>
      </c>
      <c r="B73" s="39" t="s">
        <v>44</v>
      </c>
      <c r="C73" s="41">
        <f>SUM(C74:C75)</f>
        <v>0</v>
      </c>
      <c r="D73" s="41">
        <f>SUM(D74:D75)</f>
        <v>0</v>
      </c>
    </row>
    <row r="74" spans="1:4" x14ac:dyDescent="0.2">
      <c r="A74" s="83">
        <v>5521</v>
      </c>
      <c r="B74" s="39" t="s">
        <v>382</v>
      </c>
      <c r="C74" s="41">
        <v>0</v>
      </c>
      <c r="D74" s="41">
        <v>0</v>
      </c>
    </row>
    <row r="75" spans="1:4" x14ac:dyDescent="0.2">
      <c r="A75" s="83">
        <v>5522</v>
      </c>
      <c r="B75" s="39" t="s">
        <v>383</v>
      </c>
      <c r="C75" s="41">
        <v>0</v>
      </c>
      <c r="D75" s="41">
        <v>0</v>
      </c>
    </row>
    <row r="76" spans="1:4" x14ac:dyDescent="0.2">
      <c r="A76" s="83">
        <v>5530</v>
      </c>
      <c r="B76" s="39" t="s">
        <v>384</v>
      </c>
      <c r="C76" s="41">
        <f>SUM(C77:C81)</f>
        <v>0</v>
      </c>
      <c r="D76" s="41">
        <f>SUM(D77:D81)</f>
        <v>0</v>
      </c>
    </row>
    <row r="77" spans="1:4" x14ac:dyDescent="0.2">
      <c r="A77" s="83">
        <v>5531</v>
      </c>
      <c r="B77" s="39" t="s">
        <v>385</v>
      </c>
      <c r="C77" s="41">
        <v>0</v>
      </c>
      <c r="D77" s="41">
        <v>0</v>
      </c>
    </row>
    <row r="78" spans="1:4" x14ac:dyDescent="0.2">
      <c r="A78" s="83">
        <v>5532</v>
      </c>
      <c r="B78" s="39" t="s">
        <v>386</v>
      </c>
      <c r="C78" s="41">
        <v>0</v>
      </c>
      <c r="D78" s="41">
        <v>0</v>
      </c>
    </row>
    <row r="79" spans="1:4" x14ac:dyDescent="0.2">
      <c r="A79" s="83">
        <v>5533</v>
      </c>
      <c r="B79" s="39" t="s">
        <v>387</v>
      </c>
      <c r="C79" s="41">
        <v>0</v>
      </c>
      <c r="D79" s="41">
        <v>0</v>
      </c>
    </row>
    <row r="80" spans="1:4" x14ac:dyDescent="0.2">
      <c r="A80" s="83">
        <v>5534</v>
      </c>
      <c r="B80" s="39" t="s">
        <v>388</v>
      </c>
      <c r="C80" s="41">
        <v>0</v>
      </c>
      <c r="D80" s="41">
        <v>0</v>
      </c>
    </row>
    <row r="81" spans="1:4" x14ac:dyDescent="0.2">
      <c r="A81" s="83">
        <v>5535</v>
      </c>
      <c r="B81" s="39" t="s">
        <v>389</v>
      </c>
      <c r="C81" s="41">
        <v>0</v>
      </c>
      <c r="D81" s="41">
        <v>0</v>
      </c>
    </row>
    <row r="82" spans="1:4" x14ac:dyDescent="0.2">
      <c r="A82" s="83">
        <v>5540</v>
      </c>
      <c r="B82" s="39" t="s">
        <v>390</v>
      </c>
      <c r="C82" s="41">
        <f>SUM(C83)</f>
        <v>0</v>
      </c>
      <c r="D82" s="41">
        <f>SUM(D83)</f>
        <v>0</v>
      </c>
    </row>
    <row r="83" spans="1:4" x14ac:dyDescent="0.2">
      <c r="A83" s="83">
        <v>5541</v>
      </c>
      <c r="B83" s="39" t="s">
        <v>390</v>
      </c>
      <c r="C83" s="41">
        <v>0</v>
      </c>
      <c r="D83" s="41">
        <v>0</v>
      </c>
    </row>
    <row r="84" spans="1:4" x14ac:dyDescent="0.2">
      <c r="A84" s="83">
        <v>5550</v>
      </c>
      <c r="B84" s="39" t="s">
        <v>391</v>
      </c>
      <c r="C84" s="41">
        <f>SUM(C85)</f>
        <v>0</v>
      </c>
      <c r="D84" s="41">
        <f>SUM(D85)</f>
        <v>0</v>
      </c>
    </row>
    <row r="85" spans="1:4" x14ac:dyDescent="0.2">
      <c r="A85" s="83">
        <v>5551</v>
      </c>
      <c r="B85" s="39" t="s">
        <v>391</v>
      </c>
      <c r="C85" s="41">
        <v>0</v>
      </c>
      <c r="D85" s="41">
        <v>0</v>
      </c>
    </row>
    <row r="86" spans="1:4" x14ac:dyDescent="0.2">
      <c r="A86" s="83">
        <v>5590</v>
      </c>
      <c r="B86" s="39" t="s">
        <v>392</v>
      </c>
      <c r="C86" s="41">
        <f>SUM(C87:C94)</f>
        <v>2.13</v>
      </c>
      <c r="D86" s="41">
        <f>SUM(D87:D94)</f>
        <v>2.09</v>
      </c>
    </row>
    <row r="87" spans="1:4" x14ac:dyDescent="0.2">
      <c r="A87" s="83">
        <v>5591</v>
      </c>
      <c r="B87" s="39" t="s">
        <v>393</v>
      </c>
      <c r="C87" s="41">
        <v>0</v>
      </c>
      <c r="D87" s="41">
        <v>0</v>
      </c>
    </row>
    <row r="88" spans="1:4" x14ac:dyDescent="0.2">
      <c r="A88" s="83">
        <v>5592</v>
      </c>
      <c r="B88" s="39" t="s">
        <v>394</v>
      </c>
      <c r="C88" s="41">
        <v>0</v>
      </c>
      <c r="D88" s="41">
        <v>0</v>
      </c>
    </row>
    <row r="89" spans="1:4" x14ac:dyDescent="0.2">
      <c r="A89" s="83">
        <v>5593</v>
      </c>
      <c r="B89" s="39" t="s">
        <v>395</v>
      </c>
      <c r="C89" s="41">
        <v>0</v>
      </c>
      <c r="D89" s="41">
        <v>0</v>
      </c>
    </row>
    <row r="90" spans="1:4" x14ac:dyDescent="0.2">
      <c r="A90" s="83">
        <v>5594</v>
      </c>
      <c r="B90" s="39" t="s">
        <v>396</v>
      </c>
      <c r="C90" s="41">
        <v>0</v>
      </c>
      <c r="D90" s="41">
        <v>0</v>
      </c>
    </row>
    <row r="91" spans="1:4" x14ac:dyDescent="0.2">
      <c r="A91" s="83">
        <v>5595</v>
      </c>
      <c r="B91" s="39" t="s">
        <v>397</v>
      </c>
      <c r="C91" s="41">
        <v>0</v>
      </c>
      <c r="D91" s="41">
        <v>0</v>
      </c>
    </row>
    <row r="92" spans="1:4" x14ac:dyDescent="0.2">
      <c r="A92" s="83">
        <v>5596</v>
      </c>
      <c r="B92" s="39" t="s">
        <v>290</v>
      </c>
      <c r="C92" s="41">
        <v>0</v>
      </c>
      <c r="D92" s="41">
        <v>0</v>
      </c>
    </row>
    <row r="93" spans="1:4" x14ac:dyDescent="0.2">
      <c r="A93" s="83">
        <v>5597</v>
      </c>
      <c r="B93" s="39" t="s">
        <v>398</v>
      </c>
      <c r="C93" s="41">
        <v>0</v>
      </c>
      <c r="D93" s="41">
        <v>0</v>
      </c>
    </row>
    <row r="94" spans="1:4" x14ac:dyDescent="0.2">
      <c r="A94" s="83">
        <v>5599</v>
      </c>
      <c r="B94" s="39" t="s">
        <v>399</v>
      </c>
      <c r="C94" s="41">
        <v>2.13</v>
      </c>
      <c r="D94" s="41">
        <v>2.09</v>
      </c>
    </row>
    <row r="95" spans="1:4" x14ac:dyDescent="0.2">
      <c r="A95" s="40">
        <v>5600</v>
      </c>
      <c r="B95" s="38" t="s">
        <v>43</v>
      </c>
      <c r="C95" s="84">
        <f>C96</f>
        <v>0</v>
      </c>
      <c r="D95" s="84">
        <f>D96</f>
        <v>0</v>
      </c>
    </row>
    <row r="96" spans="1:4" x14ac:dyDescent="0.2">
      <c r="A96" s="83">
        <v>5610</v>
      </c>
      <c r="B96" s="39" t="s">
        <v>400</v>
      </c>
      <c r="C96" s="41">
        <f>C97</f>
        <v>0</v>
      </c>
      <c r="D96" s="41">
        <f>D97</f>
        <v>0</v>
      </c>
    </row>
    <row r="97" spans="1:4" x14ac:dyDescent="0.2">
      <c r="A97" s="83">
        <v>5611</v>
      </c>
      <c r="B97" s="39" t="s">
        <v>401</v>
      </c>
      <c r="C97" s="41">
        <v>0</v>
      </c>
      <c r="D97" s="41">
        <v>0</v>
      </c>
    </row>
    <row r="98" spans="1:4" x14ac:dyDescent="0.2">
      <c r="A98" s="40">
        <v>2110</v>
      </c>
      <c r="B98" s="92" t="s">
        <v>557</v>
      </c>
      <c r="C98" s="84">
        <f>SUM(C99:C103)</f>
        <v>0</v>
      </c>
      <c r="D98" s="84">
        <f>SUM(D99:D103)</f>
        <v>0</v>
      </c>
    </row>
    <row r="99" spans="1:4" x14ac:dyDescent="0.2">
      <c r="A99" s="83">
        <v>2111</v>
      </c>
      <c r="B99" s="39" t="s">
        <v>558</v>
      </c>
      <c r="C99" s="41">
        <v>0</v>
      </c>
      <c r="D99" s="41">
        <v>0</v>
      </c>
    </row>
    <row r="100" spans="1:4" x14ac:dyDescent="0.2">
      <c r="A100" s="83">
        <v>2112</v>
      </c>
      <c r="B100" s="39" t="s">
        <v>559</v>
      </c>
      <c r="C100" s="41">
        <v>0</v>
      </c>
      <c r="D100" s="41">
        <v>0</v>
      </c>
    </row>
    <row r="101" spans="1:4" x14ac:dyDescent="0.2">
      <c r="A101" s="83">
        <v>2112</v>
      </c>
      <c r="B101" s="39" t="s">
        <v>560</v>
      </c>
      <c r="C101" s="41">
        <v>0</v>
      </c>
      <c r="D101" s="41">
        <v>0</v>
      </c>
    </row>
    <row r="102" spans="1:4" x14ac:dyDescent="0.2">
      <c r="A102" s="83">
        <v>2115</v>
      </c>
      <c r="B102" s="39" t="s">
        <v>561</v>
      </c>
      <c r="C102" s="41">
        <v>0</v>
      </c>
      <c r="D102" s="41">
        <v>0</v>
      </c>
    </row>
    <row r="103" spans="1:4" x14ac:dyDescent="0.2">
      <c r="A103" s="83">
        <v>2114</v>
      </c>
      <c r="B103" s="39" t="s">
        <v>562</v>
      </c>
      <c r="C103" s="41">
        <v>0</v>
      </c>
      <c r="D103" s="41">
        <v>0</v>
      </c>
    </row>
    <row r="104" spans="1:4" x14ac:dyDescent="0.2">
      <c r="A104" s="83"/>
      <c r="B104" s="85" t="s">
        <v>563</v>
      </c>
      <c r="C104" s="84">
        <f>+C105</f>
        <v>0</v>
      </c>
      <c r="D104" s="84">
        <f>+D105</f>
        <v>0</v>
      </c>
    </row>
    <row r="105" spans="1:4" x14ac:dyDescent="0.2">
      <c r="A105" s="86">
        <v>3100</v>
      </c>
      <c r="B105" s="93" t="s">
        <v>578</v>
      </c>
      <c r="C105" s="94">
        <f>SUM(C106:C109)</f>
        <v>0</v>
      </c>
      <c r="D105" s="94">
        <f>SUM(D106:D109)</f>
        <v>0</v>
      </c>
    </row>
    <row r="106" spans="1:4" x14ac:dyDescent="0.2">
      <c r="A106" s="89"/>
      <c r="B106" s="95" t="s">
        <v>579</v>
      </c>
      <c r="C106" s="96">
        <v>0</v>
      </c>
      <c r="D106" s="96">
        <v>0</v>
      </c>
    </row>
    <row r="107" spans="1:4" x14ac:dyDescent="0.2">
      <c r="A107" s="89"/>
      <c r="B107" s="95" t="s">
        <v>580</v>
      </c>
      <c r="C107" s="96">
        <v>0</v>
      </c>
      <c r="D107" s="96">
        <v>0</v>
      </c>
    </row>
    <row r="108" spans="1:4" x14ac:dyDescent="0.2">
      <c r="A108" s="89"/>
      <c r="B108" s="95" t="s">
        <v>581</v>
      </c>
      <c r="C108" s="96">
        <v>0</v>
      </c>
      <c r="D108" s="96">
        <v>0</v>
      </c>
    </row>
    <row r="109" spans="1:4" x14ac:dyDescent="0.2">
      <c r="A109" s="89"/>
      <c r="B109" s="95" t="s">
        <v>582</v>
      </c>
      <c r="C109" s="96">
        <v>0</v>
      </c>
      <c r="D109" s="96">
        <v>0</v>
      </c>
    </row>
    <row r="110" spans="1:4" x14ac:dyDescent="0.2">
      <c r="A110" s="89"/>
      <c r="B110" s="97" t="s">
        <v>583</v>
      </c>
      <c r="C110" s="88">
        <f>+C111</f>
        <v>0</v>
      </c>
      <c r="D110" s="88">
        <f>+D111</f>
        <v>0</v>
      </c>
    </row>
    <row r="111" spans="1:4" x14ac:dyDescent="0.2">
      <c r="A111" s="86">
        <v>1270</v>
      </c>
      <c r="B111" s="87" t="s">
        <v>187</v>
      </c>
      <c r="C111" s="94">
        <f>+C112</f>
        <v>0</v>
      </c>
      <c r="D111" s="94">
        <f>+D112</f>
        <v>0</v>
      </c>
    </row>
    <row r="112" spans="1:4" x14ac:dyDescent="0.2">
      <c r="A112" s="89">
        <v>1273</v>
      </c>
      <c r="B112" s="90" t="s">
        <v>584</v>
      </c>
      <c r="C112" s="96">
        <v>0</v>
      </c>
      <c r="D112" s="96">
        <v>0</v>
      </c>
    </row>
    <row r="113" spans="1:4" x14ac:dyDescent="0.2">
      <c r="A113" s="89"/>
      <c r="B113" s="97" t="s">
        <v>585</v>
      </c>
      <c r="C113" s="88">
        <f>+C114+C116</f>
        <v>0</v>
      </c>
      <c r="D113" s="88">
        <f>+D114+D116</f>
        <v>0</v>
      </c>
    </row>
    <row r="114" spans="1:4" x14ac:dyDescent="0.2">
      <c r="A114" s="86">
        <v>4300</v>
      </c>
      <c r="B114" s="93" t="s">
        <v>586</v>
      </c>
      <c r="C114" s="94">
        <f>+C115</f>
        <v>0</v>
      </c>
      <c r="D114" s="98">
        <f>+D115</f>
        <v>0</v>
      </c>
    </row>
    <row r="115" spans="1:4" x14ac:dyDescent="0.2">
      <c r="A115" s="89">
        <v>4399</v>
      </c>
      <c r="B115" s="95" t="s">
        <v>287</v>
      </c>
      <c r="C115" s="96">
        <v>0</v>
      </c>
      <c r="D115" s="96">
        <v>0</v>
      </c>
    </row>
    <row r="116" spans="1:4" x14ac:dyDescent="0.2">
      <c r="A116" s="40">
        <v>1120</v>
      </c>
      <c r="B116" s="92" t="s">
        <v>564</v>
      </c>
      <c r="C116" s="84">
        <f>SUM(C117:C125)</f>
        <v>0</v>
      </c>
      <c r="D116" s="84">
        <f>SUM(D117:D125)</f>
        <v>0</v>
      </c>
    </row>
    <row r="117" spans="1:4" x14ac:dyDescent="0.2">
      <c r="A117" s="83">
        <v>1124</v>
      </c>
      <c r="B117" s="99" t="s">
        <v>565</v>
      </c>
      <c r="C117" s="100">
        <v>0</v>
      </c>
      <c r="D117" s="41">
        <v>0</v>
      </c>
    </row>
    <row r="118" spans="1:4" x14ac:dyDescent="0.2">
      <c r="A118" s="83">
        <v>1124</v>
      </c>
      <c r="B118" s="99" t="s">
        <v>566</v>
      </c>
      <c r="C118" s="100">
        <v>0</v>
      </c>
      <c r="D118" s="41">
        <v>0</v>
      </c>
    </row>
    <row r="119" spans="1:4" x14ac:dyDescent="0.2">
      <c r="A119" s="83">
        <v>1124</v>
      </c>
      <c r="B119" s="99" t="s">
        <v>567</v>
      </c>
      <c r="C119" s="100">
        <v>0</v>
      </c>
      <c r="D119" s="41">
        <v>0</v>
      </c>
    </row>
    <row r="120" spans="1:4" x14ac:dyDescent="0.2">
      <c r="A120" s="83">
        <v>1124</v>
      </c>
      <c r="B120" s="99" t="s">
        <v>568</v>
      </c>
      <c r="C120" s="100">
        <v>0</v>
      </c>
      <c r="D120" s="41">
        <v>0</v>
      </c>
    </row>
    <row r="121" spans="1:4" x14ac:dyDescent="0.2">
      <c r="A121" s="83">
        <v>1124</v>
      </c>
      <c r="B121" s="99" t="s">
        <v>569</v>
      </c>
      <c r="C121" s="41">
        <v>0</v>
      </c>
      <c r="D121" s="41">
        <v>0</v>
      </c>
    </row>
    <row r="122" spans="1:4" x14ac:dyDescent="0.2">
      <c r="A122" s="83">
        <v>1124</v>
      </c>
      <c r="B122" s="99" t="s">
        <v>570</v>
      </c>
      <c r="C122" s="41">
        <v>0</v>
      </c>
      <c r="D122" s="41">
        <v>0</v>
      </c>
    </row>
    <row r="123" spans="1:4" x14ac:dyDescent="0.2">
      <c r="A123" s="83">
        <v>1122</v>
      </c>
      <c r="B123" s="99" t="s">
        <v>571</v>
      </c>
      <c r="C123" s="41">
        <v>0</v>
      </c>
      <c r="D123" s="41">
        <v>0</v>
      </c>
    </row>
    <row r="124" spans="1:4" x14ac:dyDescent="0.2">
      <c r="A124" s="83">
        <v>1122</v>
      </c>
      <c r="B124" s="99" t="s">
        <v>572</v>
      </c>
      <c r="C124" s="100">
        <v>0</v>
      </c>
      <c r="D124" s="41">
        <v>0</v>
      </c>
    </row>
    <row r="125" spans="1:4" x14ac:dyDescent="0.2">
      <c r="A125" s="83">
        <v>1122</v>
      </c>
      <c r="B125" s="99" t="s">
        <v>573</v>
      </c>
      <c r="C125" s="41">
        <v>0</v>
      </c>
      <c r="D125" s="41">
        <v>0</v>
      </c>
    </row>
    <row r="126" spans="1:4" x14ac:dyDescent="0.2">
      <c r="A126" s="83"/>
      <c r="B126" s="101" t="s">
        <v>574</v>
      </c>
      <c r="C126" s="84">
        <f>C47+C48-C104-C110-C113</f>
        <v>11552492.460000001</v>
      </c>
      <c r="D126" s="84">
        <f>D47+D48-D104-D110-D113</f>
        <v>27157056.439999998</v>
      </c>
    </row>
    <row r="129" spans="1:1" x14ac:dyDescent="0.2">
      <c r="A129" s="39" t="s">
        <v>552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70866141732283472" right="0.70866141732283472" top="0.74803149606299213" bottom="0.74803149606299213" header="0.31496062992125984" footer="0.31496062992125984"/>
  <pageSetup scale="48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23"/>
  <sheetViews>
    <sheetView showGridLines="0" workbookViewId="0">
      <selection activeCell="B26" sqref="B26"/>
    </sheetView>
  </sheetViews>
  <sheetFormatPr baseColWidth="10" defaultColWidth="11.42578125" defaultRowHeight="11.25" x14ac:dyDescent="0.2"/>
  <cols>
    <col min="1" max="1" width="3.28515625" style="43" customWidth="1"/>
    <col min="2" max="2" width="74.42578125" style="43" customWidth="1"/>
    <col min="3" max="3" width="17.7109375" style="43" customWidth="1"/>
    <col min="4" max="16384" width="11.42578125" style="43"/>
  </cols>
  <sheetData>
    <row r="1" spans="1:3" s="64" customFormat="1" ht="18" customHeight="1" x14ac:dyDescent="0.25">
      <c r="A1" s="120" t="s">
        <v>587</v>
      </c>
      <c r="B1" s="121"/>
      <c r="C1" s="122"/>
    </row>
    <row r="2" spans="1:3" s="64" customFormat="1" ht="18" customHeight="1" x14ac:dyDescent="0.25">
      <c r="A2" s="123" t="s">
        <v>540</v>
      </c>
      <c r="B2" s="124"/>
      <c r="C2" s="125"/>
    </row>
    <row r="3" spans="1:3" s="64" customFormat="1" ht="18" customHeight="1" x14ac:dyDescent="0.25">
      <c r="A3" s="123" t="s">
        <v>588</v>
      </c>
      <c r="B3" s="124"/>
      <c r="C3" s="125"/>
    </row>
    <row r="4" spans="1:3" s="65" customFormat="1" ht="18" customHeight="1" x14ac:dyDescent="0.2">
      <c r="A4" s="126" t="s">
        <v>541</v>
      </c>
      <c r="B4" s="127"/>
      <c r="C4" s="128"/>
    </row>
    <row r="5" spans="1:3" x14ac:dyDescent="0.2">
      <c r="A5" s="17" t="s">
        <v>453</v>
      </c>
      <c r="B5" s="17"/>
      <c r="C5" s="25">
        <v>197562399.27000001</v>
      </c>
    </row>
    <row r="6" spans="1:3" x14ac:dyDescent="0.2">
      <c r="A6" s="66"/>
      <c r="B6" s="45"/>
      <c r="C6" s="67"/>
    </row>
    <row r="7" spans="1:3" x14ac:dyDescent="0.2">
      <c r="A7" s="47" t="s">
        <v>454</v>
      </c>
      <c r="B7" s="47"/>
      <c r="C7" s="49">
        <f>SUM(C8:C13)</f>
        <v>3.27</v>
      </c>
    </row>
    <row r="8" spans="1:3" x14ac:dyDescent="0.2">
      <c r="A8" s="68" t="s">
        <v>455</v>
      </c>
      <c r="B8" s="69" t="s">
        <v>277</v>
      </c>
      <c r="C8" s="70">
        <v>0</v>
      </c>
    </row>
    <row r="9" spans="1:3" x14ac:dyDescent="0.2">
      <c r="A9" s="71" t="s">
        <v>456</v>
      </c>
      <c r="B9" s="72" t="s">
        <v>465</v>
      </c>
      <c r="C9" s="70">
        <v>0</v>
      </c>
    </row>
    <row r="10" spans="1:3" x14ac:dyDescent="0.2">
      <c r="A10" s="71" t="s">
        <v>457</v>
      </c>
      <c r="B10" s="72" t="s">
        <v>285</v>
      </c>
      <c r="C10" s="70">
        <v>0</v>
      </c>
    </row>
    <row r="11" spans="1:3" x14ac:dyDescent="0.2">
      <c r="A11" s="71" t="s">
        <v>458</v>
      </c>
      <c r="B11" s="72" t="s">
        <v>286</v>
      </c>
      <c r="C11" s="70">
        <v>0</v>
      </c>
    </row>
    <row r="12" spans="1:3" x14ac:dyDescent="0.2">
      <c r="A12" s="71" t="s">
        <v>459</v>
      </c>
      <c r="B12" s="72" t="s">
        <v>287</v>
      </c>
      <c r="C12" s="70">
        <v>3.27</v>
      </c>
    </row>
    <row r="13" spans="1:3" x14ac:dyDescent="0.2">
      <c r="A13" s="73" t="s">
        <v>460</v>
      </c>
      <c r="B13" s="74" t="s">
        <v>461</v>
      </c>
      <c r="C13" s="70">
        <v>0</v>
      </c>
    </row>
    <row r="14" spans="1:3" x14ac:dyDescent="0.2">
      <c r="A14" s="66"/>
      <c r="B14" s="75"/>
      <c r="C14" s="76"/>
    </row>
    <row r="15" spans="1:3" x14ac:dyDescent="0.2">
      <c r="A15" s="47" t="s">
        <v>47</v>
      </c>
      <c r="B15" s="45"/>
      <c r="C15" s="49">
        <f>SUM(C16:C18)</f>
        <v>0</v>
      </c>
    </row>
    <row r="16" spans="1:3" x14ac:dyDescent="0.2">
      <c r="A16" s="77">
        <v>3.1</v>
      </c>
      <c r="B16" s="72" t="s">
        <v>464</v>
      </c>
      <c r="C16" s="70">
        <v>0</v>
      </c>
    </row>
    <row r="17" spans="1:3" x14ac:dyDescent="0.2">
      <c r="A17" s="78">
        <v>3.2</v>
      </c>
      <c r="B17" s="72" t="s">
        <v>462</v>
      </c>
      <c r="C17" s="70">
        <v>0</v>
      </c>
    </row>
    <row r="18" spans="1:3" x14ac:dyDescent="0.2">
      <c r="A18" s="78">
        <v>3.3</v>
      </c>
      <c r="B18" s="74" t="s">
        <v>463</v>
      </c>
      <c r="C18" s="79">
        <v>0</v>
      </c>
    </row>
    <row r="19" spans="1:3" x14ac:dyDescent="0.2">
      <c r="A19" s="66"/>
      <c r="B19" s="80"/>
      <c r="C19" s="81"/>
    </row>
    <row r="20" spans="1:3" x14ac:dyDescent="0.2">
      <c r="A20" s="18" t="s">
        <v>46</v>
      </c>
      <c r="B20" s="18"/>
      <c r="C20" s="25">
        <f>C5+C7-C15</f>
        <v>197562402.54000002</v>
      </c>
    </row>
    <row r="22" spans="1:3" x14ac:dyDescent="0.2">
      <c r="A22" s="129" t="s">
        <v>552</v>
      </c>
      <c r="B22" s="129"/>
      <c r="C22" s="129"/>
    </row>
    <row r="23" spans="1:3" x14ac:dyDescent="0.2">
      <c r="A23" s="129"/>
      <c r="B23" s="129"/>
      <c r="C23" s="129"/>
    </row>
  </sheetData>
  <mergeCells count="5">
    <mergeCell ref="A1:C1"/>
    <mergeCell ref="A2:C2"/>
    <mergeCell ref="A3:C3"/>
    <mergeCell ref="A4:C4"/>
    <mergeCell ref="A22:C23"/>
  </mergeCells>
  <pageMargins left="0.70866141732283472" right="0.70866141732283472" top="0.74803149606299213" bottom="0.74803149606299213" header="0.31496062992125984" footer="0.31496062992125984"/>
  <pageSetup scale="94" orientation="portrait" r:id="rId1"/>
  <ignoredErrors>
    <ignoredError sqref="A8:A1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41"/>
  <sheetViews>
    <sheetView showGridLines="0" workbookViewId="0">
      <selection activeCell="E53" sqref="E53"/>
    </sheetView>
  </sheetViews>
  <sheetFormatPr baseColWidth="10" defaultColWidth="11.42578125" defaultRowHeight="11.25" x14ac:dyDescent="0.2"/>
  <cols>
    <col min="1" max="1" width="3.7109375" style="43" customWidth="1"/>
    <col min="2" max="2" width="79" style="43" customWidth="1"/>
    <col min="3" max="3" width="23.85546875" style="43" customWidth="1"/>
    <col min="4" max="16384" width="11.42578125" style="43"/>
  </cols>
  <sheetData>
    <row r="1" spans="1:3" s="42" customFormat="1" ht="18.95" customHeight="1" x14ac:dyDescent="0.25">
      <c r="A1" s="130" t="s">
        <v>587</v>
      </c>
      <c r="B1" s="131"/>
      <c r="C1" s="132"/>
    </row>
    <row r="2" spans="1:3" s="42" customFormat="1" ht="18.95" customHeight="1" x14ac:dyDescent="0.25">
      <c r="A2" s="133" t="s">
        <v>542</v>
      </c>
      <c r="B2" s="134"/>
      <c r="C2" s="135"/>
    </row>
    <row r="3" spans="1:3" s="42" customFormat="1" ht="18.95" customHeight="1" x14ac:dyDescent="0.25">
      <c r="A3" s="133" t="s">
        <v>588</v>
      </c>
      <c r="B3" s="134"/>
      <c r="C3" s="135"/>
    </row>
    <row r="4" spans="1:3" x14ac:dyDescent="0.2">
      <c r="A4" s="126" t="s">
        <v>541</v>
      </c>
      <c r="B4" s="127"/>
      <c r="C4" s="128"/>
    </row>
    <row r="5" spans="1:3" x14ac:dyDescent="0.2">
      <c r="A5" s="20" t="s">
        <v>466</v>
      </c>
      <c r="B5" s="17"/>
      <c r="C5" s="26">
        <v>186015476.91999999</v>
      </c>
    </row>
    <row r="6" spans="1:3" x14ac:dyDescent="0.2">
      <c r="A6" s="44"/>
      <c r="B6" s="45"/>
      <c r="C6" s="46"/>
    </row>
    <row r="7" spans="1:3" x14ac:dyDescent="0.2">
      <c r="A7" s="47" t="s">
        <v>467</v>
      </c>
      <c r="B7" s="48"/>
      <c r="C7" s="49">
        <f>SUM(C8:C28)</f>
        <v>5566.84</v>
      </c>
    </row>
    <row r="8" spans="1:3" x14ac:dyDescent="0.2">
      <c r="A8" s="50">
        <v>2.1</v>
      </c>
      <c r="B8" s="51" t="s">
        <v>305</v>
      </c>
      <c r="C8" s="52">
        <v>0</v>
      </c>
    </row>
    <row r="9" spans="1:3" x14ac:dyDescent="0.2">
      <c r="A9" s="50">
        <v>2.2000000000000002</v>
      </c>
      <c r="B9" s="51" t="s">
        <v>302</v>
      </c>
      <c r="C9" s="52">
        <v>0</v>
      </c>
    </row>
    <row r="10" spans="1:3" x14ac:dyDescent="0.2">
      <c r="A10" s="53">
        <v>2.2999999999999998</v>
      </c>
      <c r="B10" s="54" t="s">
        <v>172</v>
      </c>
      <c r="C10" s="52">
        <v>5566.84</v>
      </c>
    </row>
    <row r="11" spans="1:3" x14ac:dyDescent="0.2">
      <c r="A11" s="53">
        <v>2.4</v>
      </c>
      <c r="B11" s="54" t="s">
        <v>173</v>
      </c>
      <c r="C11" s="52">
        <v>0</v>
      </c>
    </row>
    <row r="12" spans="1:3" x14ac:dyDescent="0.2">
      <c r="A12" s="53">
        <v>2.5</v>
      </c>
      <c r="B12" s="54" t="s">
        <v>174</v>
      </c>
      <c r="C12" s="52">
        <v>0</v>
      </c>
    </row>
    <row r="13" spans="1:3" x14ac:dyDescent="0.2">
      <c r="A13" s="53">
        <v>2.6</v>
      </c>
      <c r="B13" s="54" t="s">
        <v>175</v>
      </c>
      <c r="C13" s="52">
        <v>0</v>
      </c>
    </row>
    <row r="14" spans="1:3" x14ac:dyDescent="0.2">
      <c r="A14" s="53">
        <v>2.7</v>
      </c>
      <c r="B14" s="54" t="s">
        <v>176</v>
      </c>
      <c r="C14" s="52">
        <v>0</v>
      </c>
    </row>
    <row r="15" spans="1:3" x14ac:dyDescent="0.2">
      <c r="A15" s="53">
        <v>2.8</v>
      </c>
      <c r="B15" s="54" t="s">
        <v>177</v>
      </c>
      <c r="C15" s="52">
        <v>0</v>
      </c>
    </row>
    <row r="16" spans="1:3" x14ac:dyDescent="0.2">
      <c r="A16" s="53">
        <v>2.9</v>
      </c>
      <c r="B16" s="54" t="s">
        <v>179</v>
      </c>
      <c r="C16" s="52">
        <v>0</v>
      </c>
    </row>
    <row r="17" spans="1:3" x14ac:dyDescent="0.2">
      <c r="A17" s="53" t="s">
        <v>468</v>
      </c>
      <c r="B17" s="54" t="s">
        <v>469</v>
      </c>
      <c r="C17" s="52">
        <v>0</v>
      </c>
    </row>
    <row r="18" spans="1:3" x14ac:dyDescent="0.2">
      <c r="A18" s="53" t="s">
        <v>498</v>
      </c>
      <c r="B18" s="54" t="s">
        <v>181</v>
      </c>
      <c r="C18" s="52">
        <v>0</v>
      </c>
    </row>
    <row r="19" spans="1:3" x14ac:dyDescent="0.2">
      <c r="A19" s="53" t="s">
        <v>499</v>
      </c>
      <c r="B19" s="54" t="s">
        <v>470</v>
      </c>
      <c r="C19" s="52">
        <v>0</v>
      </c>
    </row>
    <row r="20" spans="1:3" x14ac:dyDescent="0.2">
      <c r="A20" s="53" t="s">
        <v>500</v>
      </c>
      <c r="B20" s="54" t="s">
        <v>471</v>
      </c>
      <c r="C20" s="52">
        <v>0</v>
      </c>
    </row>
    <row r="21" spans="1:3" x14ac:dyDescent="0.2">
      <c r="A21" s="53" t="s">
        <v>501</v>
      </c>
      <c r="B21" s="54" t="s">
        <v>472</v>
      </c>
      <c r="C21" s="52">
        <v>0</v>
      </c>
    </row>
    <row r="22" spans="1:3" x14ac:dyDescent="0.2">
      <c r="A22" s="53" t="s">
        <v>473</v>
      </c>
      <c r="B22" s="54" t="s">
        <v>474</v>
      </c>
      <c r="C22" s="52">
        <v>0</v>
      </c>
    </row>
    <row r="23" spans="1:3" x14ac:dyDescent="0.2">
      <c r="A23" s="53" t="s">
        <v>475</v>
      </c>
      <c r="B23" s="54" t="s">
        <v>476</v>
      </c>
      <c r="C23" s="52">
        <v>0</v>
      </c>
    </row>
    <row r="24" spans="1:3" x14ac:dyDescent="0.2">
      <c r="A24" s="53" t="s">
        <v>477</v>
      </c>
      <c r="B24" s="54" t="s">
        <v>478</v>
      </c>
      <c r="C24" s="52">
        <v>0</v>
      </c>
    </row>
    <row r="25" spans="1:3" x14ac:dyDescent="0.2">
      <c r="A25" s="53" t="s">
        <v>479</v>
      </c>
      <c r="B25" s="54" t="s">
        <v>480</v>
      </c>
      <c r="C25" s="52">
        <v>0</v>
      </c>
    </row>
    <row r="26" spans="1:3" x14ac:dyDescent="0.2">
      <c r="A26" s="53" t="s">
        <v>481</v>
      </c>
      <c r="B26" s="54" t="s">
        <v>482</v>
      </c>
      <c r="C26" s="52">
        <v>0</v>
      </c>
    </row>
    <row r="27" spans="1:3" x14ac:dyDescent="0.2">
      <c r="A27" s="53" t="s">
        <v>483</v>
      </c>
      <c r="B27" s="54" t="s">
        <v>484</v>
      </c>
      <c r="C27" s="52">
        <v>0</v>
      </c>
    </row>
    <row r="28" spans="1:3" x14ac:dyDescent="0.2">
      <c r="A28" s="53" t="s">
        <v>485</v>
      </c>
      <c r="B28" s="51" t="s">
        <v>486</v>
      </c>
      <c r="C28" s="52">
        <v>0</v>
      </c>
    </row>
    <row r="29" spans="1:3" x14ac:dyDescent="0.2">
      <c r="A29" s="55"/>
      <c r="B29" s="56"/>
      <c r="C29" s="57"/>
    </row>
    <row r="30" spans="1:3" x14ac:dyDescent="0.2">
      <c r="A30" s="58" t="s">
        <v>487</v>
      </c>
      <c r="B30" s="59"/>
      <c r="C30" s="60">
        <f>SUM(C31:C37)</f>
        <v>2.13</v>
      </c>
    </row>
    <row r="31" spans="1:3" x14ac:dyDescent="0.2">
      <c r="A31" s="53" t="s">
        <v>488</v>
      </c>
      <c r="B31" s="54" t="s">
        <v>374</v>
      </c>
      <c r="C31" s="52">
        <v>0</v>
      </c>
    </row>
    <row r="32" spans="1:3" x14ac:dyDescent="0.2">
      <c r="A32" s="53" t="s">
        <v>489</v>
      </c>
      <c r="B32" s="54" t="s">
        <v>44</v>
      </c>
      <c r="C32" s="52">
        <v>0</v>
      </c>
    </row>
    <row r="33" spans="1:3" x14ac:dyDescent="0.2">
      <c r="A33" s="53" t="s">
        <v>490</v>
      </c>
      <c r="B33" s="54" t="s">
        <v>384</v>
      </c>
      <c r="C33" s="52">
        <v>0</v>
      </c>
    </row>
    <row r="34" spans="1:3" x14ac:dyDescent="0.2">
      <c r="A34" s="53" t="s">
        <v>491</v>
      </c>
      <c r="B34" s="54" t="s">
        <v>492</v>
      </c>
      <c r="C34" s="52">
        <v>0</v>
      </c>
    </row>
    <row r="35" spans="1:3" x14ac:dyDescent="0.2">
      <c r="A35" s="53" t="s">
        <v>493</v>
      </c>
      <c r="B35" s="54" t="s">
        <v>494</v>
      </c>
      <c r="C35" s="52">
        <v>0</v>
      </c>
    </row>
    <row r="36" spans="1:3" x14ac:dyDescent="0.2">
      <c r="A36" s="53" t="s">
        <v>495</v>
      </c>
      <c r="B36" s="54" t="s">
        <v>392</v>
      </c>
      <c r="C36" s="52">
        <v>2.13</v>
      </c>
    </row>
    <row r="37" spans="1:3" x14ac:dyDescent="0.2">
      <c r="A37" s="53" t="s">
        <v>496</v>
      </c>
      <c r="B37" s="51" t="s">
        <v>497</v>
      </c>
      <c r="C37" s="61">
        <v>0</v>
      </c>
    </row>
    <row r="38" spans="1:3" x14ac:dyDescent="0.2">
      <c r="A38" s="44"/>
      <c r="B38" s="62"/>
      <c r="C38" s="63"/>
    </row>
    <row r="39" spans="1:3" x14ac:dyDescent="0.2">
      <c r="A39" s="19" t="s">
        <v>48</v>
      </c>
      <c r="B39" s="17"/>
      <c r="C39" s="25">
        <f>C5-C7+C30</f>
        <v>186009912.20999998</v>
      </c>
    </row>
    <row r="41" spans="1:3" x14ac:dyDescent="0.2">
      <c r="A41" s="43" t="s">
        <v>552</v>
      </c>
    </row>
  </sheetData>
  <mergeCells count="4">
    <mergeCell ref="A1:C1"/>
    <mergeCell ref="A2:C2"/>
    <mergeCell ref="A3:C3"/>
    <mergeCell ref="A4:C4"/>
  </mergeCell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54"/>
  <sheetViews>
    <sheetView tabSelected="1" workbookViewId="0">
      <selection activeCell="G17" sqref="G17"/>
    </sheetView>
  </sheetViews>
  <sheetFormatPr baseColWidth="10" defaultColWidth="9.140625" defaultRowHeight="11.25" x14ac:dyDescent="0.2"/>
  <cols>
    <col min="1" max="1" width="10" style="39" customWidth="1"/>
    <col min="2" max="2" width="68.5703125" style="39" bestFit="1" customWidth="1"/>
    <col min="3" max="3" width="10.140625" style="39" bestFit="1" customWidth="1"/>
    <col min="4" max="4" width="16.28515625" style="39" bestFit="1" customWidth="1"/>
    <col min="5" max="5" width="16.7109375" style="39" bestFit="1" customWidth="1"/>
    <col min="6" max="6" width="12.28515625" style="39" bestFit="1" customWidth="1"/>
    <col min="7" max="7" width="17.140625" style="39" bestFit="1" customWidth="1"/>
    <col min="8" max="8" width="9.28515625" style="39" bestFit="1" customWidth="1"/>
    <col min="9" max="9" width="11" style="39" bestFit="1" customWidth="1"/>
    <col min="10" max="10" width="14.140625" style="39" bestFit="1" customWidth="1"/>
    <col min="11" max="16384" width="9.140625" style="39"/>
  </cols>
  <sheetData>
    <row r="1" spans="1:10" ht="18.95" customHeight="1" x14ac:dyDescent="0.2">
      <c r="A1" s="119" t="s">
        <v>587</v>
      </c>
      <c r="B1" s="136"/>
      <c r="C1" s="136"/>
      <c r="D1" s="136"/>
      <c r="E1" s="136"/>
      <c r="F1" s="136"/>
      <c r="G1" s="9" t="s">
        <v>532</v>
      </c>
      <c r="H1" s="10">
        <v>2022</v>
      </c>
    </row>
    <row r="2" spans="1:10" ht="18.95" customHeight="1" x14ac:dyDescent="0.2">
      <c r="A2" s="119" t="s">
        <v>543</v>
      </c>
      <c r="B2" s="136"/>
      <c r="C2" s="136"/>
      <c r="D2" s="136"/>
      <c r="E2" s="136"/>
      <c r="F2" s="136"/>
      <c r="G2" s="9" t="s">
        <v>533</v>
      </c>
      <c r="H2" s="10" t="s">
        <v>535</v>
      </c>
    </row>
    <row r="3" spans="1:10" ht="18.95" customHeight="1" x14ac:dyDescent="0.2">
      <c r="A3" s="137" t="s">
        <v>588</v>
      </c>
      <c r="B3" s="138"/>
      <c r="C3" s="138"/>
      <c r="D3" s="138"/>
      <c r="E3" s="138"/>
      <c r="F3" s="138"/>
      <c r="G3" s="9" t="s">
        <v>534</v>
      </c>
      <c r="H3" s="10">
        <v>3</v>
      </c>
    </row>
    <row r="4" spans="1:10" x14ac:dyDescent="0.2">
      <c r="A4" s="11" t="s">
        <v>129</v>
      </c>
      <c r="B4" s="12"/>
      <c r="C4" s="12"/>
      <c r="D4" s="12"/>
      <c r="E4" s="12"/>
      <c r="F4" s="12"/>
      <c r="G4" s="12"/>
      <c r="H4" s="12"/>
    </row>
    <row r="7" spans="1:10" x14ac:dyDescent="0.2">
      <c r="A7" s="13" t="s">
        <v>94</v>
      </c>
      <c r="B7" s="13" t="s">
        <v>424</v>
      </c>
      <c r="C7" s="13" t="s">
        <v>121</v>
      </c>
      <c r="D7" s="13" t="s">
        <v>425</v>
      </c>
      <c r="E7" s="13" t="s">
        <v>426</v>
      </c>
      <c r="F7" s="13" t="s">
        <v>120</v>
      </c>
      <c r="G7" s="13" t="s">
        <v>87</v>
      </c>
      <c r="H7" s="13" t="s">
        <v>123</v>
      </c>
      <c r="I7" s="13" t="s">
        <v>124</v>
      </c>
      <c r="J7" s="13" t="s">
        <v>125</v>
      </c>
    </row>
    <row r="8" spans="1:10" s="38" customFormat="1" x14ac:dyDescent="0.2">
      <c r="A8" s="40">
        <v>7000</v>
      </c>
      <c r="B8" s="38" t="s">
        <v>88</v>
      </c>
    </row>
    <row r="9" spans="1:10" x14ac:dyDescent="0.2">
      <c r="A9" s="39">
        <v>7110</v>
      </c>
      <c r="B9" s="39" t="s">
        <v>87</v>
      </c>
      <c r="C9" s="41">
        <v>0</v>
      </c>
      <c r="D9" s="41">
        <v>0</v>
      </c>
      <c r="E9" s="41">
        <v>0</v>
      </c>
      <c r="F9" s="41">
        <f>C9+D9+E9</f>
        <v>0</v>
      </c>
    </row>
    <row r="10" spans="1:10" x14ac:dyDescent="0.2">
      <c r="A10" s="39">
        <v>7120</v>
      </c>
      <c r="B10" s="39" t="s">
        <v>86</v>
      </c>
      <c r="C10" s="41">
        <v>0</v>
      </c>
      <c r="D10" s="41">
        <v>0</v>
      </c>
      <c r="E10" s="41">
        <v>0</v>
      </c>
      <c r="F10" s="41">
        <f t="shared" ref="F10:F52" si="0">C10+D10+E10</f>
        <v>0</v>
      </c>
    </row>
    <row r="11" spans="1:10" x14ac:dyDescent="0.2">
      <c r="A11" s="39">
        <v>7130</v>
      </c>
      <c r="B11" s="39" t="s">
        <v>85</v>
      </c>
      <c r="C11" s="41">
        <v>0</v>
      </c>
      <c r="D11" s="41">
        <v>0</v>
      </c>
      <c r="E11" s="41">
        <v>0</v>
      </c>
      <c r="F11" s="41">
        <f t="shared" si="0"/>
        <v>0</v>
      </c>
    </row>
    <row r="12" spans="1:10" x14ac:dyDescent="0.2">
      <c r="A12" s="39">
        <v>7140</v>
      </c>
      <c r="B12" s="39" t="s">
        <v>84</v>
      </c>
      <c r="C12" s="41">
        <v>0</v>
      </c>
      <c r="D12" s="41">
        <v>0</v>
      </c>
      <c r="E12" s="41">
        <v>0</v>
      </c>
      <c r="F12" s="41">
        <f t="shared" si="0"/>
        <v>0</v>
      </c>
    </row>
    <row r="13" spans="1:10" x14ac:dyDescent="0.2">
      <c r="A13" s="39">
        <v>7150</v>
      </c>
      <c r="B13" s="39" t="s">
        <v>83</v>
      </c>
      <c r="C13" s="41">
        <v>0</v>
      </c>
      <c r="D13" s="41">
        <v>0</v>
      </c>
      <c r="E13" s="41">
        <v>0</v>
      </c>
      <c r="F13" s="41">
        <f t="shared" si="0"/>
        <v>0</v>
      </c>
    </row>
    <row r="14" spans="1:10" x14ac:dyDescent="0.2">
      <c r="A14" s="39">
        <v>7160</v>
      </c>
      <c r="B14" s="39" t="s">
        <v>82</v>
      </c>
      <c r="C14" s="41">
        <v>0</v>
      </c>
      <c r="D14" s="41">
        <v>0</v>
      </c>
      <c r="E14" s="41">
        <v>0</v>
      </c>
      <c r="F14" s="41">
        <f t="shared" si="0"/>
        <v>0</v>
      </c>
    </row>
    <row r="15" spans="1:10" x14ac:dyDescent="0.2">
      <c r="A15" s="39">
        <v>7210</v>
      </c>
      <c r="B15" s="39" t="s">
        <v>81</v>
      </c>
      <c r="C15" s="41">
        <v>0</v>
      </c>
      <c r="D15" s="41">
        <v>0</v>
      </c>
      <c r="E15" s="41">
        <v>0</v>
      </c>
      <c r="F15" s="41">
        <f t="shared" si="0"/>
        <v>0</v>
      </c>
    </row>
    <row r="16" spans="1:10" x14ac:dyDescent="0.2">
      <c r="A16" s="39">
        <v>7220</v>
      </c>
      <c r="B16" s="39" t="s">
        <v>80</v>
      </c>
      <c r="C16" s="41">
        <v>0</v>
      </c>
      <c r="D16" s="41">
        <v>0</v>
      </c>
      <c r="E16" s="41">
        <v>0</v>
      </c>
      <c r="F16" s="41">
        <f t="shared" si="0"/>
        <v>0</v>
      </c>
    </row>
    <row r="17" spans="1:6" x14ac:dyDescent="0.2">
      <c r="A17" s="39">
        <v>7230</v>
      </c>
      <c r="B17" s="39" t="s">
        <v>79</v>
      </c>
      <c r="C17" s="41">
        <v>0</v>
      </c>
      <c r="D17" s="41">
        <v>0</v>
      </c>
      <c r="E17" s="41">
        <v>0</v>
      </c>
      <c r="F17" s="41">
        <f t="shared" si="0"/>
        <v>0</v>
      </c>
    </row>
    <row r="18" spans="1:6" x14ac:dyDescent="0.2">
      <c r="A18" s="39">
        <v>7240</v>
      </c>
      <c r="B18" s="39" t="s">
        <v>78</v>
      </c>
      <c r="C18" s="41">
        <v>0</v>
      </c>
      <c r="D18" s="41">
        <v>0</v>
      </c>
      <c r="E18" s="41">
        <v>0</v>
      </c>
      <c r="F18" s="41">
        <f t="shared" si="0"/>
        <v>0</v>
      </c>
    </row>
    <row r="19" spans="1:6" x14ac:dyDescent="0.2">
      <c r="A19" s="39">
        <v>7250</v>
      </c>
      <c r="B19" s="39" t="s">
        <v>77</v>
      </c>
      <c r="C19" s="41">
        <v>0</v>
      </c>
      <c r="D19" s="41">
        <v>0</v>
      </c>
      <c r="E19" s="41">
        <v>0</v>
      </c>
      <c r="F19" s="41">
        <f t="shared" si="0"/>
        <v>0</v>
      </c>
    </row>
    <row r="20" spans="1:6" x14ac:dyDescent="0.2">
      <c r="A20" s="39">
        <v>7260</v>
      </c>
      <c r="B20" s="39" t="s">
        <v>76</v>
      </c>
      <c r="C20" s="41">
        <v>0</v>
      </c>
      <c r="D20" s="41">
        <v>0</v>
      </c>
      <c r="E20" s="41">
        <v>0</v>
      </c>
      <c r="F20" s="41">
        <f t="shared" si="0"/>
        <v>0</v>
      </c>
    </row>
    <row r="21" spans="1:6" x14ac:dyDescent="0.2">
      <c r="A21" s="39">
        <v>7310</v>
      </c>
      <c r="B21" s="39" t="s">
        <v>75</v>
      </c>
      <c r="C21" s="41">
        <v>0</v>
      </c>
      <c r="D21" s="41">
        <v>0</v>
      </c>
      <c r="E21" s="41">
        <v>0</v>
      </c>
      <c r="F21" s="41">
        <f t="shared" si="0"/>
        <v>0</v>
      </c>
    </row>
    <row r="22" spans="1:6" x14ac:dyDescent="0.2">
      <c r="A22" s="39">
        <v>7320</v>
      </c>
      <c r="B22" s="39" t="s">
        <v>74</v>
      </c>
      <c r="C22" s="41">
        <v>0</v>
      </c>
      <c r="D22" s="41">
        <v>0</v>
      </c>
      <c r="E22" s="41">
        <v>0</v>
      </c>
      <c r="F22" s="41">
        <f t="shared" si="0"/>
        <v>0</v>
      </c>
    </row>
    <row r="23" spans="1:6" x14ac:dyDescent="0.2">
      <c r="A23" s="39">
        <v>7330</v>
      </c>
      <c r="B23" s="39" t="s">
        <v>73</v>
      </c>
      <c r="C23" s="41">
        <v>0</v>
      </c>
      <c r="D23" s="41">
        <v>0</v>
      </c>
      <c r="E23" s="41">
        <v>0</v>
      </c>
      <c r="F23" s="41">
        <f t="shared" si="0"/>
        <v>0</v>
      </c>
    </row>
    <row r="24" spans="1:6" x14ac:dyDescent="0.2">
      <c r="A24" s="39">
        <v>7340</v>
      </c>
      <c r="B24" s="39" t="s">
        <v>72</v>
      </c>
      <c r="C24" s="41">
        <v>0</v>
      </c>
      <c r="D24" s="41">
        <v>0</v>
      </c>
      <c r="E24" s="41">
        <v>0</v>
      </c>
      <c r="F24" s="41">
        <f t="shared" si="0"/>
        <v>0</v>
      </c>
    </row>
    <row r="25" spans="1:6" x14ac:dyDescent="0.2">
      <c r="A25" s="39">
        <v>7350</v>
      </c>
      <c r="B25" s="39" t="s">
        <v>71</v>
      </c>
      <c r="C25" s="41">
        <v>0</v>
      </c>
      <c r="D25" s="41">
        <v>0</v>
      </c>
      <c r="E25" s="41">
        <v>0</v>
      </c>
      <c r="F25" s="41">
        <f t="shared" si="0"/>
        <v>0</v>
      </c>
    </row>
    <row r="26" spans="1:6" x14ac:dyDescent="0.2">
      <c r="A26" s="39">
        <v>7360</v>
      </c>
      <c r="B26" s="39" t="s">
        <v>70</v>
      </c>
      <c r="C26" s="41">
        <v>0</v>
      </c>
      <c r="D26" s="41">
        <v>0</v>
      </c>
      <c r="E26" s="41">
        <v>0</v>
      </c>
      <c r="F26" s="41">
        <f t="shared" si="0"/>
        <v>0</v>
      </c>
    </row>
    <row r="27" spans="1:6" x14ac:dyDescent="0.2">
      <c r="A27" s="39">
        <v>7410</v>
      </c>
      <c r="B27" s="39" t="s">
        <v>69</v>
      </c>
      <c r="C27" s="41">
        <v>0</v>
      </c>
      <c r="D27" s="41">
        <v>0</v>
      </c>
      <c r="E27" s="41">
        <v>0</v>
      </c>
      <c r="F27" s="41">
        <f t="shared" si="0"/>
        <v>0</v>
      </c>
    </row>
    <row r="28" spans="1:6" x14ac:dyDescent="0.2">
      <c r="A28" s="39">
        <v>7420</v>
      </c>
      <c r="B28" s="39" t="s">
        <v>68</v>
      </c>
      <c r="C28" s="41">
        <v>0</v>
      </c>
      <c r="D28" s="41">
        <v>0</v>
      </c>
      <c r="E28" s="41">
        <v>0</v>
      </c>
      <c r="F28" s="41">
        <f t="shared" si="0"/>
        <v>0</v>
      </c>
    </row>
    <row r="29" spans="1:6" x14ac:dyDescent="0.2">
      <c r="A29" s="39">
        <v>7510</v>
      </c>
      <c r="B29" s="39" t="s">
        <v>67</v>
      </c>
      <c r="C29" s="41">
        <v>0</v>
      </c>
      <c r="D29" s="41">
        <v>0</v>
      </c>
      <c r="E29" s="41">
        <v>0</v>
      </c>
      <c r="F29" s="41">
        <f t="shared" si="0"/>
        <v>0</v>
      </c>
    </row>
    <row r="30" spans="1:6" x14ac:dyDescent="0.2">
      <c r="A30" s="39">
        <v>7520</v>
      </c>
      <c r="B30" s="39" t="s">
        <v>66</v>
      </c>
      <c r="C30" s="41">
        <v>0</v>
      </c>
      <c r="D30" s="41">
        <v>0</v>
      </c>
      <c r="E30" s="41">
        <v>0</v>
      </c>
      <c r="F30" s="41">
        <f t="shared" si="0"/>
        <v>0</v>
      </c>
    </row>
    <row r="31" spans="1:6" x14ac:dyDescent="0.2">
      <c r="A31" s="39">
        <v>7610</v>
      </c>
      <c r="B31" s="39" t="s">
        <v>65</v>
      </c>
      <c r="C31" s="41">
        <v>0</v>
      </c>
      <c r="D31" s="41">
        <v>0</v>
      </c>
      <c r="E31" s="41">
        <v>0</v>
      </c>
      <c r="F31" s="41">
        <f t="shared" si="0"/>
        <v>0</v>
      </c>
    </row>
    <row r="32" spans="1:6" x14ac:dyDescent="0.2">
      <c r="A32" s="39">
        <v>7620</v>
      </c>
      <c r="B32" s="39" t="s">
        <v>64</v>
      </c>
      <c r="C32" s="41">
        <v>0</v>
      </c>
      <c r="D32" s="41">
        <v>0</v>
      </c>
      <c r="E32" s="41">
        <v>0</v>
      </c>
      <c r="F32" s="41">
        <f t="shared" si="0"/>
        <v>0</v>
      </c>
    </row>
    <row r="33" spans="1:6" x14ac:dyDescent="0.2">
      <c r="A33" s="39">
        <v>7630</v>
      </c>
      <c r="B33" s="39" t="s">
        <v>63</v>
      </c>
      <c r="C33" s="41">
        <v>0</v>
      </c>
      <c r="D33" s="41">
        <v>0</v>
      </c>
      <c r="E33" s="41">
        <v>0</v>
      </c>
      <c r="F33" s="41">
        <f t="shared" si="0"/>
        <v>0</v>
      </c>
    </row>
    <row r="34" spans="1:6" x14ac:dyDescent="0.2">
      <c r="A34" s="39">
        <v>7640</v>
      </c>
      <c r="B34" s="39" t="s">
        <v>62</v>
      </c>
      <c r="C34" s="41">
        <v>0</v>
      </c>
      <c r="D34" s="41">
        <v>0</v>
      </c>
      <c r="E34" s="41">
        <v>0</v>
      </c>
      <c r="F34" s="41">
        <f t="shared" ref="F34:F35" si="1">C34+D34+E34</f>
        <v>0</v>
      </c>
    </row>
    <row r="35" spans="1:6" x14ac:dyDescent="0.2">
      <c r="A35" s="39">
        <v>7911</v>
      </c>
      <c r="B35" s="39" t="s">
        <v>523</v>
      </c>
      <c r="C35" s="41">
        <v>0</v>
      </c>
      <c r="D35" s="41">
        <v>0</v>
      </c>
      <c r="E35" s="41">
        <v>0</v>
      </c>
      <c r="F35" s="41">
        <f t="shared" si="1"/>
        <v>0</v>
      </c>
    </row>
    <row r="36" spans="1:6" x14ac:dyDescent="0.2">
      <c r="A36" s="39">
        <v>7921</v>
      </c>
      <c r="B36" s="39" t="s">
        <v>524</v>
      </c>
      <c r="C36" s="41">
        <v>0</v>
      </c>
      <c r="D36" s="41">
        <v>0</v>
      </c>
      <c r="E36" s="41">
        <v>0</v>
      </c>
      <c r="F36" s="41">
        <f t="shared" si="0"/>
        <v>0</v>
      </c>
    </row>
    <row r="37" spans="1:6" x14ac:dyDescent="0.2">
      <c r="A37" s="39">
        <v>7931</v>
      </c>
      <c r="B37" s="39" t="s">
        <v>525</v>
      </c>
      <c r="C37" s="41">
        <v>0</v>
      </c>
      <c r="D37" s="41">
        <v>0</v>
      </c>
      <c r="E37" s="41">
        <v>0</v>
      </c>
      <c r="F37" s="41">
        <f t="shared" ref="F37:F38" si="2">C37+D37+E37</f>
        <v>0</v>
      </c>
    </row>
    <row r="38" spans="1:6" x14ac:dyDescent="0.2">
      <c r="A38" s="39">
        <v>7932</v>
      </c>
      <c r="B38" s="39" t="s">
        <v>526</v>
      </c>
      <c r="C38" s="41">
        <v>0</v>
      </c>
      <c r="D38" s="41">
        <v>0</v>
      </c>
      <c r="E38" s="41">
        <v>0</v>
      </c>
      <c r="F38" s="41">
        <f t="shared" si="2"/>
        <v>0</v>
      </c>
    </row>
    <row r="39" spans="1:6" x14ac:dyDescent="0.2">
      <c r="C39" s="41"/>
      <c r="D39" s="41"/>
      <c r="E39" s="41"/>
      <c r="F39" s="41"/>
    </row>
    <row r="40" spans="1:6" s="38" customFormat="1" x14ac:dyDescent="0.2">
      <c r="A40" s="40">
        <v>8000</v>
      </c>
      <c r="B40" s="38" t="s">
        <v>61</v>
      </c>
    </row>
    <row r="41" spans="1:6" x14ac:dyDescent="0.2">
      <c r="A41" s="39">
        <v>8110</v>
      </c>
      <c r="B41" s="39" t="s">
        <v>60</v>
      </c>
      <c r="C41" s="41">
        <v>0</v>
      </c>
      <c r="D41" s="41">
        <v>552584380.13999999</v>
      </c>
      <c r="E41" s="41">
        <v>-276292190.06999999</v>
      </c>
      <c r="F41" s="41">
        <f t="shared" si="0"/>
        <v>276292190.06999999</v>
      </c>
    </row>
    <row r="42" spans="1:6" x14ac:dyDescent="0.2">
      <c r="A42" s="39">
        <v>8120</v>
      </c>
      <c r="B42" s="39" t="s">
        <v>59</v>
      </c>
      <c r="C42" s="41">
        <v>0</v>
      </c>
      <c r="D42" s="41">
        <v>542260767.40999997</v>
      </c>
      <c r="E42" s="41">
        <v>-639730156.63999999</v>
      </c>
      <c r="F42" s="41">
        <f t="shared" si="0"/>
        <v>-97469389.230000019</v>
      </c>
    </row>
    <row r="43" spans="1:6" x14ac:dyDescent="0.2">
      <c r="A43" s="39">
        <v>8130</v>
      </c>
      <c r="B43" s="39" t="s">
        <v>58</v>
      </c>
      <c r="C43" s="41">
        <v>0</v>
      </c>
      <c r="D43" s="41">
        <v>60090889.310000002</v>
      </c>
      <c r="E43" s="41">
        <v>-41351290.880000003</v>
      </c>
      <c r="F43" s="41">
        <f t="shared" si="0"/>
        <v>18739598.43</v>
      </c>
    </row>
    <row r="44" spans="1:6" x14ac:dyDescent="0.2">
      <c r="A44" s="39">
        <v>8140</v>
      </c>
      <c r="B44" s="39" t="s">
        <v>57</v>
      </c>
      <c r="C44" s="41">
        <v>0</v>
      </c>
      <c r="D44" s="41">
        <v>251672173.65000001</v>
      </c>
      <c r="E44" s="41">
        <v>-251672173.65000001</v>
      </c>
      <c r="F44" s="41">
        <f t="shared" si="0"/>
        <v>0</v>
      </c>
    </row>
    <row r="45" spans="1:6" x14ac:dyDescent="0.2">
      <c r="A45" s="39">
        <v>8150</v>
      </c>
      <c r="B45" s="39" t="s">
        <v>56</v>
      </c>
      <c r="C45" s="41">
        <v>0</v>
      </c>
      <c r="D45" s="41">
        <v>27054887.190000001</v>
      </c>
      <c r="E45" s="41">
        <v>-224617286.46000001</v>
      </c>
      <c r="F45" s="41">
        <f t="shared" si="0"/>
        <v>-197562399.27000001</v>
      </c>
    </row>
    <row r="46" spans="1:6" x14ac:dyDescent="0.2">
      <c r="A46" s="39">
        <v>8210</v>
      </c>
      <c r="B46" s="39" t="s">
        <v>55</v>
      </c>
      <c r="C46" s="41">
        <v>0</v>
      </c>
      <c r="D46" s="41">
        <v>0</v>
      </c>
      <c r="E46" s="41">
        <v>-276292190.06999999</v>
      </c>
      <c r="F46" s="41">
        <f t="shared" si="0"/>
        <v>-276292190.06999999</v>
      </c>
    </row>
    <row r="47" spans="1:6" x14ac:dyDescent="0.2">
      <c r="A47" s="39">
        <v>8220</v>
      </c>
      <c r="B47" s="39" t="s">
        <v>54</v>
      </c>
      <c r="C47" s="41">
        <v>0</v>
      </c>
      <c r="D47" s="41">
        <v>408487062.61000001</v>
      </c>
      <c r="E47" s="41">
        <v>-307803633.01999998</v>
      </c>
      <c r="F47" s="41">
        <f t="shared" si="0"/>
        <v>100683429.59000003</v>
      </c>
    </row>
    <row r="48" spans="1:6" x14ac:dyDescent="0.2">
      <c r="A48" s="39">
        <v>8230</v>
      </c>
      <c r="B48" s="39" t="s">
        <v>53</v>
      </c>
      <c r="C48" s="41">
        <v>0</v>
      </c>
      <c r="D48" s="41">
        <v>63860393.229999997</v>
      </c>
      <c r="E48" s="41">
        <v>-82599991.659999996</v>
      </c>
      <c r="F48" s="41">
        <f t="shared" si="0"/>
        <v>-18739598.43</v>
      </c>
    </row>
    <row r="49" spans="1:6" x14ac:dyDescent="0.2">
      <c r="A49" s="39">
        <v>8240</v>
      </c>
      <c r="B49" s="39" t="s">
        <v>52</v>
      </c>
      <c r="C49" s="41">
        <v>0</v>
      </c>
      <c r="D49" s="41">
        <v>281969846.82999998</v>
      </c>
      <c r="E49" s="41">
        <v>-273636964.83999997</v>
      </c>
      <c r="F49" s="41">
        <f t="shared" si="0"/>
        <v>8332881.9900000095</v>
      </c>
    </row>
    <row r="50" spans="1:6" x14ac:dyDescent="0.2">
      <c r="A50" s="39">
        <v>8250</v>
      </c>
      <c r="B50" s="39" t="s">
        <v>51</v>
      </c>
      <c r="C50" s="41">
        <v>0</v>
      </c>
      <c r="D50" s="41">
        <v>239139662.63999999</v>
      </c>
      <c r="E50" s="41">
        <v>-239139662.63999999</v>
      </c>
      <c r="F50" s="41">
        <f t="shared" si="0"/>
        <v>0</v>
      </c>
    </row>
    <row r="51" spans="1:6" x14ac:dyDescent="0.2">
      <c r="A51" s="39">
        <v>8260</v>
      </c>
      <c r="B51" s="39" t="s">
        <v>50</v>
      </c>
      <c r="C51" s="41">
        <v>0</v>
      </c>
      <c r="D51" s="41">
        <v>238039980.40000001</v>
      </c>
      <c r="E51" s="41">
        <v>-238039980.40000001</v>
      </c>
      <c r="F51" s="41">
        <f t="shared" si="0"/>
        <v>0</v>
      </c>
    </row>
    <row r="52" spans="1:6" x14ac:dyDescent="0.2">
      <c r="A52" s="39">
        <v>8270</v>
      </c>
      <c r="B52" s="39" t="s">
        <v>49</v>
      </c>
      <c r="C52" s="41">
        <v>0</v>
      </c>
      <c r="D52" s="41">
        <v>212027728.66</v>
      </c>
      <c r="E52" s="41">
        <v>-26012251.739999998</v>
      </c>
      <c r="F52" s="41">
        <f t="shared" si="0"/>
        <v>186015476.91999999</v>
      </c>
    </row>
    <row r="54" spans="1:6" x14ac:dyDescent="0.2">
      <c r="B54" s="39" t="s">
        <v>552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4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Notas a los Edos Financieros</vt:lpstr>
      <vt:lpstr>ESF</vt:lpstr>
      <vt:lpstr>ACT</vt:lpstr>
      <vt:lpstr>VHP</vt:lpstr>
      <vt:lpstr>EFE</vt:lpstr>
      <vt:lpstr>Conciliacion_Ig</vt:lpstr>
      <vt:lpstr>Conciliacion_Eg</vt:lpstr>
      <vt:lpstr>Memoria</vt:lpstr>
      <vt:lpstr>ACT!Área_de_impresión</vt:lpstr>
      <vt:lpstr>EFE!Área_de_impresión</vt:lpstr>
      <vt:lpstr>ESF!Área_de_impresión</vt:lpstr>
      <vt:lpstr>Memoria!Área_de_impresión</vt:lpstr>
      <vt:lpstr>'Notas a los Edos Financieros'!Área_de_impresión</vt:lpstr>
      <vt:lpstr>VHP!Área_de_impresión</vt:lpstr>
      <vt:lpstr>ACT!Títulos_a_imprimir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2022-10-20T03:45:12Z</cp:lastPrinted>
  <dcterms:created xsi:type="dcterms:W3CDTF">2012-12-11T20:36:24Z</dcterms:created>
  <dcterms:modified xsi:type="dcterms:W3CDTF">2022-10-20T04:01:15Z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