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Plantilla Sprint" sheetId="3" r:id="rId6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name="DoneDays">#REF!</definedName>
    <definedName name="TaskStoryID">#REF!</definedName>
    <definedName localSheetId="1" name="SprintTasks">'Sprint 2'!$C$21:$AF$70</definedName>
    <definedName localSheetId="0" name="SprintTasks">'Sprint 1'!$C$21:$AF$70</definedName>
    <definedName localSheetId="2" name="TaskStatus">'Plantilla Sprint'!$F$21:$F$65</definedName>
    <definedName localSheetId="0" name="ImplementationDays">'Sprint 1'!$D$16</definedName>
    <definedName localSheetId="2" name="ImplementationDays">'Plantilla Sprint'!$D$16</definedName>
    <definedName name="TaskRows">#REF!</definedName>
    <definedName localSheetId="0" name="TotalEffort">'Sprint 1'!$G$17</definedName>
    <definedName name="TrendSprintCount">#REF!</definedName>
    <definedName localSheetId="1" name="TaskRows">'Sprint 2'!$D$18</definedName>
    <definedName name="Sprint">#REF!</definedName>
    <definedName name="TotalEffort">#REF!</definedName>
    <definedName localSheetId="2" name="TaskStoryID">'Plantilla Sprint'!$D$21:$D$60</definedName>
    <definedName name="SprintsInTrend">#REF!</definedName>
    <definedName localSheetId="0" name="TrendDays">'Sprint 1'!$F$20</definedName>
    <definedName localSheetId="1" name="TotalEffort">'Sprint 2'!$G$17</definedName>
    <definedName name="TrendOffset">#REF!</definedName>
    <definedName localSheetId="1" name="TaskStoryID">'Sprint 2'!$D$21:$D$60</definedName>
    <definedName localSheetId="0" name="TaskStoryID">'Sprint 1'!$D$21:$D$60</definedName>
    <definedName name="Status">#REF!</definedName>
    <definedName name="StoryName">#REF!</definedName>
    <definedName name="TrendDays">#REF!</definedName>
    <definedName localSheetId="0" name="DoneDays">'Sprint 1'!$F$18</definedName>
    <definedName localSheetId="2" name="DoneDays">'Plantilla Sprint'!$F$18</definedName>
    <definedName localSheetId="2" name="TrendDays">'Plantilla Sprint'!$F$20</definedName>
    <definedName name="ImplementationDays">#REF!</definedName>
    <definedName localSheetId="1" name="TrendDays">'Sprint 2'!$F$20</definedName>
    <definedName name="SprintCount">#REF!</definedName>
    <definedName localSheetId="1" name="DoneDays">'Sprint 2'!$F$18</definedName>
    <definedName name="TaskStatus">#REF!</definedName>
    <definedName localSheetId="0" name="TaskStatus">'Sprint 1'!$F$21:$F$65</definedName>
    <definedName localSheetId="2" name="SprintTasks">'Plantilla Sprint'!$C$21:$AF$70</definedName>
    <definedName localSheetId="2" name="TotalEffort">'Plantilla Sprint'!$G$17</definedName>
    <definedName name="ProductBacklog">#REF!</definedName>
    <definedName localSheetId="0" name="TaskRows">'Sprint 1'!$D$18</definedName>
    <definedName localSheetId="1" name="TaskStatus">'Sprint 2'!$F$21:$F$65</definedName>
    <definedName localSheetId="2" name="TaskRows">'Plantilla Sprint'!$D$18</definedName>
    <definedName name="SprintTasks">#REF!</definedName>
    <definedName localSheetId="1" name="ImplementationDays">'Sprint 2'!$D$16</definedName>
  </definedNames>
  <calcPr/>
  <extLst>
    <ext uri="GoogleSheetsCustomDataVersion2">
      <go:sheetsCustomData xmlns:go="http://customooxmlschemas.google.com/" r:id="rId7" roundtripDataChecksum="2na/YFrCkIMxjWOzmh83eXpe4Wl1IayI34d6TXLSXJ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ID#AAABrS6nwps
Petri Heiramo    (2025-09-18 21:51:19)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SK+YcJTklfks3oQNz9YLAcFpn5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ID#AAABrS6nwp0
Petri Heiramo    (2025-09-18 21:51:19)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6x6k1olBKvPo4xXwX0jBVRiOsHg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ID#AAABrS6nwpw
Petri Heiramo    (2025-09-18 21:51:19)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+7frUiBswR2CxnKEmsO3zX3MXmw=="/>
    </ext>
  </extLst>
</comments>
</file>

<file path=xl/sharedStrings.xml><?xml version="1.0" encoding="utf-8"?>
<sst xmlns="http://schemas.openxmlformats.org/spreadsheetml/2006/main" count="102" uniqueCount="42">
  <si>
    <t>Nombre del Proyecto:</t>
  </si>
  <si>
    <t>ReviDoc</t>
  </si>
  <si>
    <t>Dueño del Proyecto</t>
  </si>
  <si>
    <t>Camargo Ambicho - Lorenzo Masgo</t>
  </si>
  <si>
    <t>Gerente del Proyecto: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</si>
  <si>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</si>
  <si>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</si>
  <si>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</si>
  <si>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</si>
  <si>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</si>
  <si>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</si>
  <si>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</si>
  <si>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</si>
  <si>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</si>
  <si>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</si>
  <si>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</si>
  <si>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</si>
  <si>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</si>
  <si>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</si>
  <si>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</si>
  <si>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</si>
  <si>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</si>
  <si>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</si>
  <si>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Registro usuarios</t>
  </si>
  <si>
    <t>HU-04</t>
  </si>
  <si>
    <t>Lorenzo</t>
  </si>
  <si>
    <t>Terminado</t>
  </si>
  <si>
    <t>Gramática</t>
  </si>
  <si>
    <t>HU-01</t>
  </si>
  <si>
    <t>Camargo</t>
  </si>
  <si>
    <t>En Progreso</t>
  </si>
  <si>
    <t>Coherencia</t>
  </si>
  <si>
    <t>HU-02</t>
  </si>
  <si>
    <t>Done</t>
  </si>
  <si>
    <t>In Progress</t>
  </si>
  <si>
    <t>To Do</t>
  </si>
  <si>
    <t>Informe</t>
  </si>
  <si>
    <t xml:space="preserve">HU-03 </t>
  </si>
  <si>
    <t>Flujo automático básico</t>
  </si>
  <si>
    <t xml:space="preserve">HU-06 </t>
  </si>
  <si>
    <t>Envío automático de informes</t>
  </si>
  <si>
    <t xml:space="preserve">HU-11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</si>
</sst>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print &quot;#&quot; Backlog&quot;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</fills>
  <borders count="1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top/>
      <bottom/>
    </border>
    <border>
      <right/>
      <top/>
      <bottom/>
    </border>
    <border>
      <left/>
      <right/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4" numFmtId="0" xfId="0" applyFont="1"/>
    <xf borderId="5" fillId="3" fontId="5" numFmtId="0" xfId="0" applyBorder="1" applyFill="1" applyFont="1"/>
    <xf borderId="5" fillId="3" fontId="1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5" fillId="3" fontId="5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3" fillId="2" fontId="1" numFmtId="0" xfId="0" applyBorder="1" applyFont="1"/>
    <xf borderId="14" fillId="2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1400517646"/>
        <c:axId val="1366262035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1400517646"/>
        <c:axId val="1366262035"/>
      </c:lineChart>
      <c:catAx>
        <c:axId val="1400517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6262035"/>
      </c:catAx>
      <c:valAx>
        <c:axId val="136626203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400517646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443282221"/>
        <c:axId val="1482251917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443282221"/>
        <c:axId val="1482251917"/>
      </c:lineChart>
      <c:catAx>
        <c:axId val="443282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251917"/>
      </c:catAx>
      <c:valAx>
        <c:axId val="148225191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44328222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'Plantilla Sprint'!$H$17:$AF$17</c:f>
              <c:numCache/>
            </c:numRef>
          </c:val>
        </c:ser>
        <c:axId val="107568349"/>
        <c:axId val="56442371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/>
            </c:numRef>
          </c:val>
          <c:smooth val="0"/>
        </c:ser>
        <c:axId val="107568349"/>
        <c:axId val="564423710"/>
      </c:lineChart>
      <c:catAx>
        <c:axId val="1075683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423710"/>
      </c:catAx>
      <c:valAx>
        <c:axId val="56442371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0756834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83341630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94030278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44676275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 t="s">
        <v>3</v>
      </c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1.0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</v>
      </c>
      <c r="D16" s="1">
        <v>10.0</v>
      </c>
      <c r="E16" s="25"/>
      <c r="F16" s="26"/>
      <c r="G16" s="25" t="s">
        <v>6</v>
      </c>
      <c r="H16" s="25" t="s">
        <v>7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8</v>
      </c>
      <c r="D17" s="1">
        <v>10.0</v>
      </c>
      <c r="E17" s="25" t="s">
        <v>9</v>
      </c>
      <c r="F17" s="25" t="s">
        <v>10</v>
      </c>
      <c r="G17" s="27">
        <f>SUM(OFFSET(G21,1,0,'Sprint 1'!TaskRows,1))</f>
        <v>44</v>
      </c>
      <c r="H17" s="27">
        <f>IF(AND(SUM(OFFSET(H21,1,0,'Sprint 1'!TaskRows,1))=0),0,SUM(OFFSET(H21,1,0,'Sprint 1'!TaskRows,1)))</f>
        <v>44</v>
      </c>
      <c r="I17" s="27">
        <f>IF(AND(SUM(OFFSET(I21,1,0,'Sprint 1'!TaskRows,1))=0),"",SUM(OFFSET(I21,1,0,'Sprint 1'!TaskRows,1)))</f>
        <v>38</v>
      </c>
      <c r="J17" s="27">
        <f>IF(AND(SUM(OFFSET(J21,1,0,'Sprint 1'!TaskRows,1))=0),"",SUM(OFFSET(J21,1,0,'Sprint 1'!TaskRows,1)))</f>
        <v>34</v>
      </c>
      <c r="K17" s="27">
        <f>IF(AND(SUM(OFFSET(K21,1,0,'Sprint 1'!TaskRows,1))=0),"",SUM(OFFSET(K21,1,0,'Sprint 1'!TaskRows,1)))</f>
        <v>30</v>
      </c>
      <c r="L17" s="27">
        <f>IF(AND(SUM(OFFSET(L21,1,0,'Sprint 1'!TaskRows,1))=0),"",SUM(OFFSET(L21,1,0,'Sprint 1'!TaskRows,1)))</f>
        <v>24</v>
      </c>
      <c r="M17" s="27">
        <f>IF(AND(SUM(OFFSET(M21,1,0,'Sprint 1'!TaskRows,1))=0),"",SUM(OFFSET(M21,1,0,'Sprint 1'!TaskRows,1)))</f>
        <v>17</v>
      </c>
      <c r="N17" s="27">
        <f>IF(AND(SUM(OFFSET(N21,1,0,'Sprint 1'!TaskRows,1))=0),"",SUM(OFFSET(N21,1,0,'Sprint 1'!TaskRows,1)))</f>
        <v>11</v>
      </c>
      <c r="O17" s="27">
        <f>IF(AND(SUM(OFFSET(O21,1,0,'Sprint 1'!TaskRows,1))=0),"",SUM(OFFSET(O21,1,0,'Sprint 1'!TaskRows,1)))</f>
        <v>7</v>
      </c>
      <c r="P17" s="27">
        <f>IF(AND(SUM(OFFSET(P21,1,0,'Sprint 1'!TaskRows,1))=0),"",SUM(OFFSET(P21,1,0,'Sprint 1'!TaskRows,1)))</f>
        <v>4</v>
      </c>
      <c r="Q17" s="27" t="str">
        <f>IF(AND(SUM(OFFSET(Q21,1,0,'Sprint 1'!TaskRows,1))=0),"",SUM(OFFSET(Q21,1,0,'Sprint 1'!TaskRows,1)))</f>
        <v/>
      </c>
      <c r="R17" s="27" t="str">
        <f>IF(AND(SUM(OFFSET(R21,1,0,'Sprint 1'!TaskRows,1))=0),"",SUM(OFFSET(R21,1,0,'Sprint 1'!TaskRows,1)))</f>
        <v/>
      </c>
      <c r="S17" s="27" t="str">
        <f>IF(AND(SUM(OFFSET(S21,1,0,'Sprint 1'!TaskRows,1))=0),"",SUM(OFFSET(S21,1,0,'Sprint 1'!TaskRows,1)))</f>
        <v/>
      </c>
      <c r="T17" s="27" t="str">
        <f>IF(AND(SUM(OFFSET(T21,1,0,'Sprint 1'!TaskRows,1))=0),"",SUM(OFFSET(T21,1,0,'Sprint 1'!TaskRows,1)))</f>
        <v/>
      </c>
      <c r="U17" s="27" t="str">
        <f>IF(AND(SUM(OFFSET(U21,1,0,'Sprint 1'!TaskRows,1))=0),"",SUM(OFFSET(U21,1,0,'Sprint 1'!TaskRows,1)))</f>
        <v/>
      </c>
      <c r="V17" s="27" t="str">
        <f>IF(AND(SUM(OFFSET(V21,1,0,'Sprint 1'!TaskRows,1))=0),"",SUM(OFFSET(V21,1,0,'Sprint 1'!TaskRows,1)))</f>
        <v/>
      </c>
      <c r="W17" s="27" t="str">
        <f>IF(AND(SUM(OFFSET(W21,1,0,'Sprint 1'!TaskRows,1))=0),"",SUM(OFFSET(W21,1,0,'Sprint 1'!TaskRows,1)))</f>
        <v/>
      </c>
      <c r="X17" s="27" t="str">
        <f>IF(AND(SUM(OFFSET(X21,1,0,'Sprint 1'!TaskRows,1))=0),"",SUM(OFFSET(X21,1,0,'Sprint 1'!TaskRows,1)))</f>
        <v/>
      </c>
      <c r="Y17" s="27" t="str">
        <f>IF(AND(SUM(OFFSET(Y21,1,0,'Sprint 1'!TaskRows,1))=0),"",SUM(OFFSET(Y21,1,0,'Sprint 1'!TaskRows,1)))</f>
        <v/>
      </c>
      <c r="Z17" s="27" t="str">
        <f>IF(AND(SUM(OFFSET(Z21,1,0,'Sprint 1'!TaskRows,1))=0),"",SUM(OFFSET(Z21,1,0,'Sprint 1'!TaskRows,1)))</f>
        <v/>
      </c>
      <c r="AA17" s="27" t="str">
        <f>IF(AND(SUM(OFFSET(AA21,1,0,'Sprint 1'!TaskRows,1))=0),"",SUM(OFFSET(AA21,1,0,'Sprint 1'!TaskRows,1)))</f>
        <v/>
      </c>
      <c r="AB17" s="27" t="str">
        <f>IF(AND(SUM(OFFSET(AB21,1,0,'Sprint 1'!TaskRows,1))=0),"",SUM(OFFSET(AB21,1,0,'Sprint 1'!TaskRows,1)))</f>
        <v/>
      </c>
      <c r="AC17" s="27" t="str">
        <f>IF(AND(SUM(OFFSET(AC21,1,0,'Sprint 1'!TaskRows,1))=0),"",SUM(OFFSET(AC21,1,0,'Sprint 1'!TaskRows,1)))</f>
        <v/>
      </c>
      <c r="AD17" s="27" t="str">
        <f>IF(AND(SUM(OFFSET(AD21,1,0,'Sprint 1'!TaskRows,1))=0),"",SUM(OFFSET(AD21,1,0,'Sprint 1'!TaskRows,1)))</f>
        <v/>
      </c>
      <c r="AE17" s="27" t="str">
        <f>IF(AND(SUM(OFFSET(AE21,1,0,'Sprint 1'!TaskRows,1))=0),"",SUM(OFFSET(AE21,1,0,'Sprint 1'!TaskRows,1)))</f>
        <v/>
      </c>
      <c r="AF17" s="27" t="str">
        <f>IF(AND(SUM(OFFSET(AF21,1,0,'Sprint 1'!TaskRows,1))=0),"",SUM(OFFSET(AF21,1,0,'Sprint 1'!TaskRows,1)))</f>
        <v/>
      </c>
    </row>
    <row r="18" ht="12.75" hidden="1" customHeight="1">
      <c r="C18" s="24" t="s">
        <v>11</v>
      </c>
      <c r="D18" s="1">
        <f>IF(COUNTA(C22:C249)=0,1,COUNTA(C22:C249))</f>
        <v>3</v>
      </c>
      <c r="E18" s="24" t="s">
        <v>12</v>
      </c>
      <c r="F18" s="1">
        <f>IF(COUNTIF(H17:AF17,"&gt;0")=0,1,COUNTIF(H17:AF17,"&gt;0"))</f>
        <v>9</v>
      </c>
      <c r="G18" s="1"/>
      <c r="H18" s="1">
        <f>IF(H21="","",$G17-$G17/($D16-1)*(H21-1))</f>
        <v>44</v>
      </c>
      <c r="I18" s="1">
        <f>IF(I21="","",'Sprint 1'!TotalEffort-'Sprint 1'!TotalEffort/('Sprint 1'!ImplementationDays)*(I21-1))</f>
        <v>39.6</v>
      </c>
      <c r="J18" s="1">
        <f>IF(J21="","",'Sprint 1'!TotalEffort-'Sprint 1'!TotalEffort/('Sprint 1'!ImplementationDays)*(J21-1))</f>
        <v>35.2</v>
      </c>
      <c r="K18" s="1">
        <f>IF(K21="","",'Sprint 1'!TotalEffort-'Sprint 1'!TotalEffort/('Sprint 1'!ImplementationDays)*(K21-1))</f>
        <v>30.8</v>
      </c>
      <c r="L18" s="1">
        <f>IF(L21="","",'Sprint 1'!TotalEffort-'Sprint 1'!TotalEffort/('Sprint 1'!ImplementationDays)*(L21-1))</f>
        <v>26.4</v>
      </c>
      <c r="M18" s="1">
        <f>IF(M21="","",'Sprint 1'!TotalEffort-'Sprint 1'!TotalEffort/('Sprint 1'!ImplementationDays)*(M21-1))</f>
        <v>22</v>
      </c>
      <c r="N18" s="1">
        <f>IF(N21="","",'Sprint 1'!TotalEffort-'Sprint 1'!TotalEffort/('Sprint 1'!ImplementationDays)*(N21-1))</f>
        <v>17.6</v>
      </c>
      <c r="O18" s="1">
        <f>IF(O21="","",'Sprint 1'!TotalEffort-'Sprint 1'!TotalEffort/('Sprint 1'!ImplementationDays)*(O21-1))</f>
        <v>13.2</v>
      </c>
      <c r="P18" s="1">
        <f>IF(P21="","",'Sprint 1'!TotalEffort-'Sprint 1'!TotalEffort/('Sprint 1'!ImplementationDays)*(P21-1))</f>
        <v>8.8</v>
      </c>
      <c r="Q18" s="1">
        <f>IF(Q21="","",'Sprint 1'!TotalEffort-'Sprint 1'!TotalEffort/('Sprint 1'!ImplementationDays)*(Q21-1))</f>
        <v>4.4</v>
      </c>
      <c r="R18" s="1" t="str">
        <f>IF(R21="","",'Sprint 1'!TotalEffort-'Sprint 1'!TotalEffort/('Sprint 1'!ImplementationDays)*(R21-1))</f>
        <v/>
      </c>
      <c r="S18" s="1" t="str">
        <f>IF(S21="","",'Sprint 1'!TotalEffort-'Sprint 1'!TotalEffort/('Sprint 1'!ImplementationDays)*(S21-1))</f>
        <v/>
      </c>
      <c r="T18" s="1" t="str">
        <f>IF(T21="","",'Sprint 1'!TotalEffort-'Sprint 1'!TotalEffort/('Sprint 1'!ImplementationDays)*(T21-1))</f>
        <v/>
      </c>
      <c r="U18" s="1" t="str">
        <f>IF(U21="","",'Sprint 1'!TotalEffort-'Sprint 1'!TotalEffort/('Sprint 1'!ImplementationDays)*(U21-1))</f>
        <v/>
      </c>
      <c r="V18" s="1" t="str">
        <f>IF(V21="","",'Sprint 1'!TotalEffort-'Sprint 1'!TotalEffort/('Sprint 1'!ImplementationDays)*(V21-1))</f>
        <v/>
      </c>
      <c r="W18" s="1" t="str">
        <f>IF(W21="","",'Sprint 1'!TotalEffort-'Sprint 1'!TotalEffort/('Sprint 1'!ImplementationDays)*(W21-1))</f>
        <v/>
      </c>
      <c r="X18" s="1" t="str">
        <f>IF(X21="","",'Sprint 1'!TotalEffort-'Sprint 1'!TotalEffort/('Sprint 1'!ImplementationDays)*(X21-1))</f>
        <v/>
      </c>
      <c r="Y18" s="1" t="str">
        <f>IF(Y21="","",'Sprint 1'!TotalEffort-'Sprint 1'!TotalEffort/('Sprint 1'!ImplementationDays)*(Y21-1))</f>
        <v/>
      </c>
      <c r="Z18" s="1" t="str">
        <f>IF(Z21="","",'Sprint 1'!TotalEffort-'Sprint 1'!TotalEffort/('Sprint 1'!ImplementationDays)*(Z21-1))</f>
        <v/>
      </c>
      <c r="AA18" s="1" t="str">
        <f>IF(AA21="","",'Sprint 1'!TotalEffort-'Sprint 1'!TotalEffort/('Sprint 1'!ImplementationDays)*(AA21-1))</f>
        <v/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12.75" hidden="1" customHeight="1">
      <c r="C19" s="28" t="s">
        <v>13</v>
      </c>
      <c r="E19" s="24" t="s">
        <v>14</v>
      </c>
      <c r="F19" s="1"/>
      <c r="G19" s="1"/>
      <c r="H19" s="1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44.02222222</v>
      </c>
      <c r="I19" s="1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38.82222222</v>
      </c>
      <c r="J19" s="1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33.62222222</v>
      </c>
      <c r="K19" s="1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28.42222222</v>
      </c>
      <c r="L19" s="1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23.22222222</v>
      </c>
      <c r="M19" s="1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18.02222222</v>
      </c>
      <c r="N19" s="1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12.82222222</v>
      </c>
      <c r="O19" s="1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7.622222222</v>
      </c>
      <c r="P19" s="1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2.422222222</v>
      </c>
      <c r="Q19" s="1" t="str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/>
      </c>
      <c r="R19" s="1" t="str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/>
      </c>
      <c r="S19" s="1" t="str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/>
      </c>
      <c r="T19" s="1" t="str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/>
      </c>
      <c r="U19" s="1" t="str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/>
      </c>
      <c r="V19" s="1" t="str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/>
      </c>
      <c r="W19" s="1" t="str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/>
      </c>
      <c r="X19" s="1" t="str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/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/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/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/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/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/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/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/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/>
      </c>
    </row>
    <row r="20" ht="12.75" hidden="1" customHeight="1">
      <c r="C20" s="28" t="s">
        <v>15</v>
      </c>
      <c r="E20" s="24" t="s">
        <v>16</v>
      </c>
      <c r="F20" s="1">
        <f>IF('Sprint 1'!DoneDays&gt;D17,D17,'Sprint 1'!DoneDays)</f>
        <v>9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17</v>
      </c>
      <c r="C21" s="29" t="s">
        <v>18</v>
      </c>
      <c r="D21" s="29" t="s">
        <v>19</v>
      </c>
      <c r="E21" s="29" t="s">
        <v>20</v>
      </c>
      <c r="F21" s="29" t="s">
        <v>21</v>
      </c>
      <c r="G21" s="29" t="s">
        <v>22</v>
      </c>
      <c r="H21" s="29">
        <v>1.0</v>
      </c>
      <c r="I21" s="29">
        <f t="shared" ref="I21:AF21" si="1">IF($D$16&gt;H21,H21+1,"")</f>
        <v>2</v>
      </c>
      <c r="J21" s="29">
        <f t="shared" si="1"/>
        <v>3</v>
      </c>
      <c r="K21" s="29">
        <f t="shared" si="1"/>
        <v>4</v>
      </c>
      <c r="L21" s="29">
        <f t="shared" si="1"/>
        <v>5</v>
      </c>
      <c r="M21" s="29">
        <f t="shared" si="1"/>
        <v>6</v>
      </c>
      <c r="N21" s="29">
        <f t="shared" si="1"/>
        <v>7</v>
      </c>
      <c r="O21" s="29">
        <f t="shared" si="1"/>
        <v>8</v>
      </c>
      <c r="P21" s="29">
        <f t="shared" si="1"/>
        <v>9</v>
      </c>
      <c r="Q21" s="29">
        <f t="shared" si="1"/>
        <v>10</v>
      </c>
      <c r="R21" s="29" t="str">
        <f t="shared" si="1"/>
        <v/>
      </c>
      <c r="S21" s="29" t="str">
        <f t="shared" si="1"/>
        <v/>
      </c>
      <c r="T21" s="29" t="str">
        <f t="shared" si="1"/>
        <v/>
      </c>
      <c r="U21" s="29" t="str">
        <f t="shared" si="1"/>
        <v/>
      </c>
      <c r="V21" s="29" t="str">
        <f t="shared" si="1"/>
        <v/>
      </c>
      <c r="W21" s="29" t="str">
        <f t="shared" si="1"/>
        <v/>
      </c>
      <c r="X21" s="29" t="str">
        <f t="shared" si="1"/>
        <v/>
      </c>
      <c r="Y21" s="29" t="str">
        <f t="shared" si="1"/>
        <v/>
      </c>
      <c r="Z21" s="29" t="str">
        <f t="shared" si="1"/>
        <v/>
      </c>
      <c r="AA21" s="29" t="str">
        <f t="shared" si="1"/>
        <v/>
      </c>
      <c r="AB21" s="29" t="str">
        <f t="shared" si="1"/>
        <v/>
      </c>
      <c r="AC21" s="29" t="str">
        <f t="shared" si="1"/>
        <v/>
      </c>
      <c r="AD21" s="29" t="str">
        <f t="shared" si="1"/>
        <v/>
      </c>
      <c r="AE21" s="29" t="str">
        <f t="shared" si="1"/>
        <v/>
      </c>
      <c r="AF21" s="29" t="str">
        <f t="shared" si="1"/>
        <v/>
      </c>
    </row>
    <row r="22" ht="12.75" customHeight="1">
      <c r="B22" s="24">
        <v>1.1</v>
      </c>
      <c r="C22" s="30" t="s">
        <v>23</v>
      </c>
      <c r="D22" s="31" t="s">
        <v>24</v>
      </c>
      <c r="E22" s="30" t="s">
        <v>25</v>
      </c>
      <c r="F22" s="24" t="s">
        <v>26</v>
      </c>
      <c r="G22" s="1">
        <v>15.0</v>
      </c>
      <c r="H22" s="1">
        <f t="shared" ref="H22:H24" si="3">IF(OR(H$21="",$G22=""),"",G22)</f>
        <v>15</v>
      </c>
      <c r="I22" s="1">
        <v>13.0</v>
      </c>
      <c r="J22" s="1">
        <v>11.0</v>
      </c>
      <c r="K22" s="1">
        <v>9.0</v>
      </c>
      <c r="L22" s="1">
        <v>7.0</v>
      </c>
      <c r="M22" s="1">
        <v>5.0</v>
      </c>
      <c r="N22" s="1">
        <v>3.0</v>
      </c>
      <c r="O22" s="1">
        <v>2.0</v>
      </c>
      <c r="P22" s="1">
        <v>1.0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4">
        <v>1.2</v>
      </c>
      <c r="C23" s="30" t="s">
        <v>27</v>
      </c>
      <c r="D23" s="31" t="s">
        <v>28</v>
      </c>
      <c r="E23" s="30" t="s">
        <v>29</v>
      </c>
      <c r="F23" s="30" t="s">
        <v>30</v>
      </c>
      <c r="G23" s="1">
        <v>17.0</v>
      </c>
      <c r="H23" s="1">
        <f t="shared" si="3"/>
        <v>17</v>
      </c>
      <c r="I23" s="1">
        <v>15.0</v>
      </c>
      <c r="J23" s="1">
        <v>14.0</v>
      </c>
      <c r="K23" s="1">
        <v>13.0</v>
      </c>
      <c r="L23" s="1">
        <v>11.0</v>
      </c>
      <c r="M23" s="1">
        <v>8.0</v>
      </c>
      <c r="N23" s="1">
        <v>5.0</v>
      </c>
      <c r="O23" s="1">
        <v>3.0</v>
      </c>
      <c r="P23" s="1">
        <v>2.0</v>
      </c>
      <c r="Q23" s="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24">
        <v>2.1</v>
      </c>
      <c r="C24" s="30" t="s">
        <v>31</v>
      </c>
      <c r="D24" s="31" t="s">
        <v>32</v>
      </c>
      <c r="E24" s="30" t="s">
        <v>25</v>
      </c>
      <c r="F24" s="24" t="s">
        <v>30</v>
      </c>
      <c r="G24" s="1">
        <v>12.0</v>
      </c>
      <c r="H24" s="1">
        <f t="shared" si="3"/>
        <v>12</v>
      </c>
      <c r="I24" s="1">
        <v>10.0</v>
      </c>
      <c r="J24" s="1">
        <v>9.0</v>
      </c>
      <c r="K24" s="1">
        <v>8.0</v>
      </c>
      <c r="L24" s="1">
        <v>6.0</v>
      </c>
      <c r="M24" s="1">
        <v>4.0</v>
      </c>
      <c r="N24" s="1">
        <v>3.0</v>
      </c>
      <c r="O24" s="1">
        <v>2.0</v>
      </c>
      <c r="P24" s="1">
        <v>1.0</v>
      </c>
      <c r="Q24" s="1">
        <v>0.0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D25" s="1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4" t="str">
        <f t="shared" ref="F26:F63" si="8">IF(C26&lt;&gt;"","Planned","")</f>
        <v/>
      </c>
      <c r="G26" s="1"/>
      <c r="H26" s="1" t="str">
        <f t="shared" ref="H26:H66" si="9">IF(OR(H$21="",$G26=""),"",G26)</f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24" t="str">
        <f t="shared" si="8"/>
        <v/>
      </c>
      <c r="G27" s="1"/>
      <c r="H27" s="1" t="str">
        <f t="shared" si="9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10">IF(OR(AE$21="",$G27=""),"",AD27)</f>
        <v/>
      </c>
      <c r="AF27" s="1" t="str">
        <f t="shared" si="10"/>
        <v/>
      </c>
    </row>
    <row r="28" ht="12.75" customHeight="1">
      <c r="D28" s="1"/>
      <c r="F28" s="24" t="str">
        <f t="shared" si="8"/>
        <v/>
      </c>
      <c r="G28" s="1"/>
      <c r="H28" s="1" t="str">
        <f t="shared" si="9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1">IF(OR(AE$21="",$G28=""),"",AD28)</f>
        <v/>
      </c>
      <c r="AF28" s="1" t="str">
        <f t="shared" si="11"/>
        <v/>
      </c>
    </row>
    <row r="29" ht="12.75" customHeight="1">
      <c r="D29" s="1"/>
      <c r="F29" s="24" t="str">
        <f t="shared" si="8"/>
        <v/>
      </c>
      <c r="G29" s="1"/>
      <c r="H29" s="1" t="str">
        <f t="shared" si="9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2">IF(OR(AE$21="",$G29=""),"",AD29)</f>
        <v/>
      </c>
      <c r="AF29" s="1" t="str">
        <f t="shared" si="12"/>
        <v/>
      </c>
    </row>
    <row r="30" ht="12.75" customHeight="1">
      <c r="D30" s="1"/>
      <c r="F30" s="24" t="str">
        <f t="shared" si="8"/>
        <v/>
      </c>
      <c r="G30" s="1"/>
      <c r="H30" s="1" t="str">
        <f t="shared" si="9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3">IF(OR(AE$21="",$G30=""),"",AD30)</f>
        <v/>
      </c>
      <c r="AF30" s="1" t="str">
        <f t="shared" si="13"/>
        <v/>
      </c>
    </row>
    <row r="31" ht="12.75" customHeight="1">
      <c r="D31" s="1"/>
      <c r="F31" s="24" t="str">
        <f t="shared" si="8"/>
        <v/>
      </c>
      <c r="G31" s="1"/>
      <c r="H31" s="1" t="str">
        <f t="shared" si="9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4">IF(OR(AE$21="",$G31=""),"",AD31)</f>
        <v/>
      </c>
      <c r="AF31" s="1" t="str">
        <f t="shared" si="14"/>
        <v/>
      </c>
    </row>
    <row r="32" ht="12.75" customHeight="1">
      <c r="D32" s="1"/>
      <c r="F32" s="24" t="str">
        <f t="shared" si="8"/>
        <v/>
      </c>
      <c r="G32" s="1"/>
      <c r="H32" s="1" t="str">
        <f t="shared" si="9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5">IF(OR(AE$21="",$G32=""),"",AD32)</f>
        <v/>
      </c>
      <c r="AF32" s="1" t="str">
        <f t="shared" si="15"/>
        <v/>
      </c>
    </row>
    <row r="33" ht="12.75" customHeight="1">
      <c r="D33" s="1"/>
      <c r="F33" s="24" t="str">
        <f t="shared" si="8"/>
        <v/>
      </c>
      <c r="G33" s="1"/>
      <c r="H33" s="1" t="str">
        <f t="shared" si="9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6">IF(OR(AE$21="",$G33=""),"",AD33)</f>
        <v/>
      </c>
      <c r="AF33" s="1" t="str">
        <f t="shared" si="16"/>
        <v/>
      </c>
    </row>
    <row r="34" ht="12.75" customHeight="1">
      <c r="D34" s="1"/>
      <c r="F34" s="24" t="str">
        <f t="shared" si="8"/>
        <v/>
      </c>
      <c r="G34" s="1"/>
      <c r="H34" s="1" t="str">
        <f t="shared" si="9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7">IF(OR(AE$21="",$G34=""),"",AD34)</f>
        <v/>
      </c>
      <c r="AF34" s="1" t="str">
        <f t="shared" si="17"/>
        <v/>
      </c>
    </row>
    <row r="35" ht="12.75" customHeight="1">
      <c r="D35" s="1"/>
      <c r="F35" s="24" t="str">
        <f t="shared" si="8"/>
        <v/>
      </c>
      <c r="G35" s="1"/>
      <c r="H35" s="1" t="str">
        <f t="shared" si="9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8">IF(OR(AE$21="",$G35=""),"",AD35)</f>
        <v/>
      </c>
      <c r="AF35" s="1" t="str">
        <f t="shared" si="18"/>
        <v/>
      </c>
    </row>
    <row r="36" ht="12.75" customHeight="1">
      <c r="D36" s="1"/>
      <c r="F36" s="24" t="str">
        <f t="shared" si="8"/>
        <v/>
      </c>
      <c r="G36" s="1"/>
      <c r="H36" s="1" t="str">
        <f t="shared" si="9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9">IF(OR(AE$21="",$G36=""),"",AD36)</f>
        <v/>
      </c>
      <c r="AF36" s="1" t="str">
        <f t="shared" si="19"/>
        <v/>
      </c>
    </row>
    <row r="37" ht="12.75" customHeight="1">
      <c r="D37" s="1"/>
      <c r="F37" s="24" t="str">
        <f t="shared" si="8"/>
        <v/>
      </c>
      <c r="G37" s="1"/>
      <c r="H37" s="1" t="str">
        <f t="shared" si="9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0">IF(OR(AE$21="",$G37=""),"",AD37)</f>
        <v/>
      </c>
      <c r="AF37" s="1" t="str">
        <f t="shared" si="20"/>
        <v/>
      </c>
    </row>
    <row r="38" ht="12.75" customHeight="1">
      <c r="D38" s="1"/>
      <c r="F38" s="24" t="str">
        <f t="shared" si="8"/>
        <v/>
      </c>
      <c r="G38" s="1"/>
      <c r="H38" s="1" t="str">
        <f t="shared" si="9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1">IF(OR(AE$21="",$G38=""),"",AD38)</f>
        <v/>
      </c>
      <c r="AF38" s="1" t="str">
        <f t="shared" si="21"/>
        <v/>
      </c>
    </row>
    <row r="39" ht="12.75" customHeight="1">
      <c r="D39" s="1"/>
      <c r="F39" s="24" t="str">
        <f t="shared" si="8"/>
        <v/>
      </c>
      <c r="G39" s="1"/>
      <c r="H39" s="1" t="str">
        <f t="shared" si="9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2">IF(OR(AE$21="",$G39=""),"",AD39)</f>
        <v/>
      </c>
      <c r="AF39" s="1" t="str">
        <f t="shared" si="22"/>
        <v/>
      </c>
    </row>
    <row r="40" ht="12.75" customHeight="1">
      <c r="D40" s="1"/>
      <c r="F40" s="24" t="str">
        <f t="shared" si="8"/>
        <v/>
      </c>
      <c r="G40" s="1"/>
      <c r="H40" s="1" t="str">
        <f t="shared" si="9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3">IF(OR(AE$21="",$G40=""),"",AD40)</f>
        <v/>
      </c>
      <c r="AF40" s="1" t="str">
        <f t="shared" si="23"/>
        <v/>
      </c>
    </row>
    <row r="41" ht="12.75" customHeight="1">
      <c r="D41" s="1"/>
      <c r="F41" s="24" t="str">
        <f t="shared" si="8"/>
        <v/>
      </c>
      <c r="G41" s="1"/>
      <c r="H41" s="1" t="str">
        <f t="shared" si="9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4">IF(OR(AE$21="",$G41=""),"",AD41)</f>
        <v/>
      </c>
      <c r="AF41" s="1" t="str">
        <f t="shared" si="24"/>
        <v/>
      </c>
    </row>
    <row r="42" ht="12.75" customHeight="1">
      <c r="D42" s="1"/>
      <c r="F42" s="24" t="str">
        <f t="shared" si="8"/>
        <v/>
      </c>
      <c r="G42" s="1"/>
      <c r="H42" s="1" t="str">
        <f t="shared" si="9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5">IF(OR(AE$21="",$G42=""),"",AD42)</f>
        <v/>
      </c>
      <c r="AF42" s="1" t="str">
        <f t="shared" si="25"/>
        <v/>
      </c>
    </row>
    <row r="43" ht="12.75" customHeight="1">
      <c r="D43" s="1"/>
      <c r="F43" s="24" t="str">
        <f t="shared" si="8"/>
        <v/>
      </c>
      <c r="G43" s="1"/>
      <c r="H43" s="1" t="str">
        <f t="shared" si="9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6">IF(OR(AE$21="",$G43=""),"",AD43)</f>
        <v/>
      </c>
      <c r="AF43" s="1" t="str">
        <f t="shared" si="26"/>
        <v/>
      </c>
    </row>
    <row r="44" ht="12.75" customHeight="1">
      <c r="D44" s="1"/>
      <c r="F44" s="24" t="str">
        <f t="shared" si="8"/>
        <v/>
      </c>
      <c r="G44" s="1"/>
      <c r="H44" s="1" t="str">
        <f t="shared" si="9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7">IF(OR(AE$21="",$G44=""),"",AD44)</f>
        <v/>
      </c>
      <c r="AF44" s="1" t="str">
        <f t="shared" si="27"/>
        <v/>
      </c>
    </row>
    <row r="45" ht="12.75" customHeight="1">
      <c r="D45" s="1"/>
      <c r="F45" s="24" t="str">
        <f t="shared" si="8"/>
        <v/>
      </c>
      <c r="G45" s="1"/>
      <c r="H45" s="1" t="str">
        <f t="shared" si="9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8">IF(OR(AE$21="",$G45=""),"",AD45)</f>
        <v/>
      </c>
      <c r="AF45" s="1" t="str">
        <f t="shared" si="28"/>
        <v/>
      </c>
    </row>
    <row r="46" ht="12.75" customHeight="1">
      <c r="D46" s="1"/>
      <c r="F46" s="24" t="str">
        <f t="shared" si="8"/>
        <v/>
      </c>
      <c r="G46" s="1"/>
      <c r="H46" s="1" t="str">
        <f t="shared" si="9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9">IF(OR(AE$21="",$G46=""),"",AD46)</f>
        <v/>
      </c>
      <c r="AF46" s="1" t="str">
        <f t="shared" si="29"/>
        <v/>
      </c>
    </row>
    <row r="47" ht="12.75" customHeight="1">
      <c r="D47" s="1"/>
      <c r="F47" s="24" t="str">
        <f t="shared" si="8"/>
        <v/>
      </c>
      <c r="G47" s="1"/>
      <c r="H47" s="1" t="str">
        <f t="shared" si="9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0">IF(OR(AE$21="",$G47=""),"",AD47)</f>
        <v/>
      </c>
      <c r="AF47" s="1" t="str">
        <f t="shared" si="30"/>
        <v/>
      </c>
    </row>
    <row r="48" ht="12.75" customHeight="1">
      <c r="D48" s="1"/>
      <c r="F48" s="24" t="str">
        <f t="shared" si="8"/>
        <v/>
      </c>
      <c r="G48" s="1"/>
      <c r="H48" s="1" t="str">
        <f t="shared" si="9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1">IF(OR(AE$21="",$G48=""),"",AD48)</f>
        <v/>
      </c>
      <c r="AF48" s="1" t="str">
        <f t="shared" si="31"/>
        <v/>
      </c>
    </row>
    <row r="49" ht="12.75" customHeight="1">
      <c r="D49" s="1"/>
      <c r="F49" s="24" t="str">
        <f t="shared" si="8"/>
        <v/>
      </c>
      <c r="G49" s="1"/>
      <c r="H49" s="1" t="str">
        <f t="shared" si="9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2">IF(OR(AE$21="",$G49=""),"",AD49)</f>
        <v/>
      </c>
      <c r="AF49" s="1" t="str">
        <f t="shared" si="32"/>
        <v/>
      </c>
    </row>
    <row r="50" ht="12.75" customHeight="1">
      <c r="D50" s="1"/>
      <c r="F50" s="24" t="str">
        <f t="shared" si="8"/>
        <v/>
      </c>
      <c r="G50" s="1"/>
      <c r="H50" s="1" t="str">
        <f t="shared" si="9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3">IF(OR(AE$21="",$G50=""),"",AD50)</f>
        <v/>
      </c>
      <c r="AF50" s="1" t="str">
        <f t="shared" si="33"/>
        <v/>
      </c>
    </row>
    <row r="51" ht="12.75" customHeight="1">
      <c r="D51" s="1"/>
      <c r="F51" s="24" t="str">
        <f t="shared" si="8"/>
        <v/>
      </c>
      <c r="G51" s="1"/>
      <c r="H51" s="1" t="str">
        <f t="shared" si="9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4">IF(OR(AE$21="",$G51=""),"",AD51)</f>
        <v/>
      </c>
      <c r="AF51" s="1" t="str">
        <f t="shared" si="34"/>
        <v/>
      </c>
    </row>
    <row r="52" ht="12.75" customHeight="1">
      <c r="D52" s="1"/>
      <c r="F52" s="24" t="str">
        <f t="shared" si="8"/>
        <v/>
      </c>
      <c r="G52" s="1"/>
      <c r="H52" s="1" t="str">
        <f t="shared" si="9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5">IF(OR(AE$21="",$G52=""),"",AD52)</f>
        <v/>
      </c>
      <c r="AF52" s="1" t="str">
        <f t="shared" si="35"/>
        <v/>
      </c>
    </row>
    <row r="53" ht="12.75" customHeight="1">
      <c r="D53" s="1"/>
      <c r="F53" s="24" t="str">
        <f t="shared" si="8"/>
        <v/>
      </c>
      <c r="G53" s="1"/>
      <c r="H53" s="1" t="str">
        <f t="shared" si="9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6">IF(OR(AE$21="",$G53=""),"",AD53)</f>
        <v/>
      </c>
      <c r="AF53" s="1" t="str">
        <f t="shared" si="36"/>
        <v/>
      </c>
    </row>
    <row r="54" ht="12.75" customHeight="1">
      <c r="D54" s="1"/>
      <c r="F54" s="24" t="str">
        <f t="shared" si="8"/>
        <v/>
      </c>
      <c r="G54" s="1"/>
      <c r="H54" s="1" t="str">
        <f t="shared" si="9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7">IF(OR(AE$21="",$G54=""),"",AD54)</f>
        <v/>
      </c>
      <c r="AF54" s="1" t="str">
        <f t="shared" si="37"/>
        <v/>
      </c>
    </row>
    <row r="55" ht="12.75" customHeight="1">
      <c r="D55" s="1"/>
      <c r="F55" s="24" t="str">
        <f t="shared" si="8"/>
        <v/>
      </c>
      <c r="G55" s="1"/>
      <c r="H55" s="1" t="str">
        <f t="shared" si="9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8">IF(OR(AE$21="",$G55=""),"",AD55)</f>
        <v/>
      </c>
      <c r="AF55" s="1" t="str">
        <f t="shared" si="38"/>
        <v/>
      </c>
    </row>
    <row r="56" ht="12.75" customHeight="1">
      <c r="D56" s="1"/>
      <c r="F56" s="24" t="str">
        <f t="shared" si="8"/>
        <v/>
      </c>
      <c r="G56" s="1"/>
      <c r="H56" s="1" t="str">
        <f t="shared" si="9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9">IF(OR(AE$21="",$G56=""),"",AD56)</f>
        <v/>
      </c>
      <c r="AF56" s="1" t="str">
        <f t="shared" si="39"/>
        <v/>
      </c>
    </row>
    <row r="57" ht="12.75" customHeight="1">
      <c r="D57" s="1"/>
      <c r="F57" s="24" t="str">
        <f t="shared" si="8"/>
        <v/>
      </c>
      <c r="G57" s="1"/>
      <c r="H57" s="1" t="str">
        <f t="shared" si="9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0">IF(OR(AE$21="",$G57=""),"",AD57)</f>
        <v/>
      </c>
      <c r="AF57" s="1" t="str">
        <f t="shared" si="40"/>
        <v/>
      </c>
    </row>
    <row r="58" ht="12.75" customHeight="1">
      <c r="D58" s="1"/>
      <c r="F58" s="24" t="str">
        <f t="shared" si="8"/>
        <v/>
      </c>
      <c r="G58" s="1"/>
      <c r="H58" s="1" t="str">
        <f t="shared" si="9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1">IF(OR(AE$21="",$G58=""),"",AD58)</f>
        <v/>
      </c>
      <c r="AF58" s="1" t="str">
        <f t="shared" si="41"/>
        <v/>
      </c>
    </row>
    <row r="59" ht="12.75" customHeight="1">
      <c r="D59" s="1"/>
      <c r="F59" s="24" t="str">
        <f t="shared" si="8"/>
        <v/>
      </c>
      <c r="G59" s="1"/>
      <c r="H59" s="1" t="str">
        <f t="shared" si="9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2">IF(OR(AE$21="",$G59=""),"",AD59)</f>
        <v/>
      </c>
      <c r="AF59" s="1" t="str">
        <f t="shared" si="42"/>
        <v/>
      </c>
    </row>
    <row r="60" ht="12.75" customHeight="1">
      <c r="D60" s="1"/>
      <c r="F60" s="24" t="str">
        <f t="shared" si="8"/>
        <v/>
      </c>
      <c r="G60" s="1"/>
      <c r="H60" s="1" t="str">
        <f t="shared" si="9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3">IF(OR(AE$21="",$G60=""),"",AD60)</f>
        <v/>
      </c>
      <c r="AF60" s="1" t="str">
        <f t="shared" si="43"/>
        <v/>
      </c>
    </row>
    <row r="61" ht="12.75" customHeight="1">
      <c r="D61" s="1"/>
      <c r="F61" s="24" t="str">
        <f t="shared" si="8"/>
        <v/>
      </c>
      <c r="G61" s="1"/>
      <c r="H61" s="1" t="str">
        <f t="shared" si="9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4">IF(OR(AE$21="",$G61=""),"",AD61)</f>
        <v/>
      </c>
      <c r="AF61" s="1" t="str">
        <f t="shared" si="44"/>
        <v/>
      </c>
    </row>
    <row r="62" ht="12.75" customHeight="1">
      <c r="D62" s="1"/>
      <c r="F62" s="24" t="str">
        <f t="shared" si="8"/>
        <v/>
      </c>
      <c r="G62" s="1"/>
      <c r="H62" s="1" t="str">
        <f t="shared" si="9"/>
        <v/>
      </c>
      <c r="I62" s="1" t="str">
        <f t="shared" ref="I62:AF62" si="45">IF(OR(I$21="",$G62=""),"",H62)</f>
        <v/>
      </c>
      <c r="J62" s="1" t="str">
        <f t="shared" si="45"/>
        <v/>
      </c>
      <c r="K62" s="1" t="str">
        <f t="shared" si="45"/>
        <v/>
      </c>
      <c r="L62" s="1" t="str">
        <f t="shared" si="45"/>
        <v/>
      </c>
      <c r="M62" s="1" t="str">
        <f t="shared" si="45"/>
        <v/>
      </c>
      <c r="N62" s="1" t="str">
        <f t="shared" si="45"/>
        <v/>
      </c>
      <c r="O62" s="1" t="str">
        <f t="shared" si="45"/>
        <v/>
      </c>
      <c r="P62" s="1" t="str">
        <f t="shared" si="45"/>
        <v/>
      </c>
      <c r="Q62" s="1" t="str">
        <f t="shared" si="45"/>
        <v/>
      </c>
      <c r="R62" s="1" t="str">
        <f t="shared" si="45"/>
        <v/>
      </c>
      <c r="S62" s="1" t="str">
        <f t="shared" si="45"/>
        <v/>
      </c>
      <c r="T62" s="1" t="str">
        <f t="shared" si="45"/>
        <v/>
      </c>
      <c r="U62" s="1" t="str">
        <f t="shared" si="45"/>
        <v/>
      </c>
      <c r="V62" s="1" t="str">
        <f t="shared" si="45"/>
        <v/>
      </c>
      <c r="W62" s="1" t="str">
        <f t="shared" si="45"/>
        <v/>
      </c>
      <c r="X62" s="1" t="str">
        <f t="shared" si="45"/>
        <v/>
      </c>
      <c r="Y62" s="1" t="str">
        <f t="shared" si="45"/>
        <v/>
      </c>
      <c r="Z62" s="1" t="str">
        <f t="shared" si="45"/>
        <v/>
      </c>
      <c r="AA62" s="1" t="str">
        <f t="shared" si="45"/>
        <v/>
      </c>
      <c r="AB62" s="1" t="str">
        <f t="shared" si="45"/>
        <v/>
      </c>
      <c r="AC62" s="1" t="str">
        <f t="shared" si="45"/>
        <v/>
      </c>
      <c r="AD62" s="1" t="str">
        <f t="shared" si="45"/>
        <v/>
      </c>
      <c r="AE62" s="1" t="str">
        <f t="shared" si="45"/>
        <v/>
      </c>
      <c r="AF62" s="1" t="str">
        <f t="shared" si="45"/>
        <v/>
      </c>
    </row>
    <row r="63" ht="12.75" customHeight="1">
      <c r="D63" s="1"/>
      <c r="F63" s="24" t="str">
        <f t="shared" si="8"/>
        <v/>
      </c>
      <c r="G63" s="1"/>
      <c r="H63" s="1" t="str">
        <f t="shared" si="9"/>
        <v/>
      </c>
      <c r="I63" s="1" t="str">
        <f t="shared" ref="I63:AF63" si="46">IF(OR(I$21="",$G63=""),"",H63)</f>
        <v/>
      </c>
      <c r="J63" s="1" t="str">
        <f t="shared" si="46"/>
        <v/>
      </c>
      <c r="K63" s="1" t="str">
        <f t="shared" si="46"/>
        <v/>
      </c>
      <c r="L63" s="1" t="str">
        <f t="shared" si="46"/>
        <v/>
      </c>
      <c r="M63" s="1" t="str">
        <f t="shared" si="46"/>
        <v/>
      </c>
      <c r="N63" s="1" t="str">
        <f t="shared" si="46"/>
        <v/>
      </c>
      <c r="O63" s="1" t="str">
        <f t="shared" si="46"/>
        <v/>
      </c>
      <c r="P63" s="1" t="str">
        <f t="shared" si="46"/>
        <v/>
      </c>
      <c r="Q63" s="1" t="str">
        <f t="shared" si="46"/>
        <v/>
      </c>
      <c r="R63" s="1" t="str">
        <f t="shared" si="46"/>
        <v/>
      </c>
      <c r="S63" s="1" t="str">
        <f t="shared" si="46"/>
        <v/>
      </c>
      <c r="T63" s="1" t="str">
        <f t="shared" si="46"/>
        <v/>
      </c>
      <c r="U63" s="1" t="str">
        <f t="shared" si="46"/>
        <v/>
      </c>
      <c r="V63" s="1" t="str">
        <f t="shared" si="46"/>
        <v/>
      </c>
      <c r="W63" s="1" t="str">
        <f t="shared" si="46"/>
        <v/>
      </c>
      <c r="X63" s="1" t="str">
        <f t="shared" si="46"/>
        <v/>
      </c>
      <c r="Y63" s="1" t="str">
        <f t="shared" si="46"/>
        <v/>
      </c>
      <c r="Z63" s="1" t="str">
        <f t="shared" si="46"/>
        <v/>
      </c>
      <c r="AA63" s="1" t="str">
        <f t="shared" si="46"/>
        <v/>
      </c>
      <c r="AB63" s="1" t="str">
        <f t="shared" si="46"/>
        <v/>
      </c>
      <c r="AC63" s="1" t="str">
        <f t="shared" si="46"/>
        <v/>
      </c>
      <c r="AD63" s="1" t="str">
        <f t="shared" si="46"/>
        <v/>
      </c>
      <c r="AE63" s="1" t="str">
        <f t="shared" si="46"/>
        <v/>
      </c>
      <c r="AF63" s="1" t="str">
        <f t="shared" si="46"/>
        <v/>
      </c>
    </row>
    <row r="64" ht="12.75" customHeight="1">
      <c r="D64" s="1"/>
      <c r="F64" s="24" t="s">
        <v>33</v>
      </c>
      <c r="G64" s="1"/>
      <c r="H64" s="1" t="str">
        <f t="shared" si="9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7">IF(OR(AE$21="",$G64=""),"",AD64)</f>
        <v/>
      </c>
      <c r="AF64" s="1" t="str">
        <f t="shared" si="47"/>
        <v/>
      </c>
    </row>
    <row r="65" ht="12.75" customHeight="1">
      <c r="D65" s="1"/>
      <c r="F65" s="24" t="s">
        <v>34</v>
      </c>
      <c r="G65" s="1"/>
      <c r="H65" s="1" t="str">
        <f t="shared" si="9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8">IF(OR(AE$21="",$G65=""),"",AD65)</f>
        <v/>
      </c>
      <c r="AF65" s="1" t="str">
        <f t="shared" si="48"/>
        <v/>
      </c>
    </row>
    <row r="66" ht="12.75" customHeight="1">
      <c r="D66" s="1"/>
      <c r="F66" s="24" t="s">
        <v>35</v>
      </c>
      <c r="G66" s="1"/>
      <c r="H66" s="1" t="str">
        <f t="shared" si="9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4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32" t="s">
        <v>2</v>
      </c>
      <c r="D4" s="9" t="s">
        <v>3</v>
      </c>
      <c r="E4" s="10"/>
      <c r="F4" s="10"/>
      <c r="G4" s="10"/>
      <c r="H4" s="11"/>
      <c r="I4" s="3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32" t="s">
        <v>4</v>
      </c>
      <c r="D5" s="9" t="s">
        <v>3</v>
      </c>
      <c r="E5" s="10"/>
      <c r="F5" s="10"/>
      <c r="G5" s="10"/>
      <c r="H5" s="11"/>
      <c r="I5" s="3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34"/>
      <c r="E6" s="34"/>
      <c r="F6" s="34"/>
      <c r="G6" s="34"/>
      <c r="H6" s="34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2.0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</v>
      </c>
      <c r="D16" s="1">
        <v>10.0</v>
      </c>
      <c r="E16" s="25"/>
      <c r="F16" s="26"/>
      <c r="G16" s="25" t="s">
        <v>6</v>
      </c>
      <c r="H16" s="25" t="s">
        <v>7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8</v>
      </c>
      <c r="D17" s="1">
        <v>10.0</v>
      </c>
      <c r="E17" s="25" t="s">
        <v>9</v>
      </c>
      <c r="F17" s="25" t="s">
        <v>10</v>
      </c>
      <c r="G17" s="27">
        <f>SUM(OFFSET(G21,1,0,'Sprint 2'!TaskRows,1))</f>
        <v>44</v>
      </c>
      <c r="H17" s="27">
        <f>IF(AND(SUM(OFFSET(H21,1,0,'Sprint 2'!TaskRows,1))=0),0,SUM(OFFSET(H21,1,0,'Sprint 2'!TaskRows,1)))</f>
        <v>44</v>
      </c>
      <c r="I17" s="27">
        <f>IF(AND(SUM(OFFSET(I21,1,0,'Sprint 2'!TaskRows,1))=0),"",SUM(OFFSET(I21,1,0,'Sprint 2'!TaskRows,1)))</f>
        <v>38</v>
      </c>
      <c r="J17" s="27">
        <f>IF(AND(SUM(OFFSET(J21,1,0,'Sprint 2'!TaskRows,1))=0),"",SUM(OFFSET(J21,1,0,'Sprint 2'!TaskRows,1)))</f>
        <v>34</v>
      </c>
      <c r="K17" s="27">
        <f>IF(AND(SUM(OFFSET(K21,1,0,'Sprint 2'!TaskRows,1))=0),"",SUM(OFFSET(K21,1,0,'Sprint 2'!TaskRows,1)))</f>
        <v>30</v>
      </c>
      <c r="L17" s="27">
        <f>IF(AND(SUM(OFFSET(L21,1,0,'Sprint 2'!TaskRows,1))=0),"",SUM(OFFSET(L21,1,0,'Sprint 2'!TaskRows,1)))</f>
        <v>24</v>
      </c>
      <c r="M17" s="27">
        <f>IF(AND(SUM(OFFSET(M21,1,0,'Sprint 2'!TaskRows,1))=0),"",SUM(OFFSET(M21,1,0,'Sprint 2'!TaskRows,1)))</f>
        <v>17</v>
      </c>
      <c r="N17" s="27">
        <f>IF(AND(SUM(OFFSET(N21,1,0,'Sprint 2'!TaskRows,1))=0),"",SUM(OFFSET(N21,1,0,'Sprint 2'!TaskRows,1)))</f>
        <v>11</v>
      </c>
      <c r="O17" s="27">
        <f>IF(AND(SUM(OFFSET(O21,1,0,'Sprint 2'!TaskRows,1))=0),"",SUM(OFFSET(O21,1,0,'Sprint 2'!TaskRows,1)))</f>
        <v>7</v>
      </c>
      <c r="P17" s="27">
        <f>IF(AND(SUM(OFFSET(P21,1,0,'Sprint 2'!TaskRows,1))=0),"",SUM(OFFSET(P21,1,0,'Sprint 2'!TaskRows,1)))</f>
        <v>4</v>
      </c>
      <c r="Q17" s="27" t="str">
        <f>IF(AND(SUM(OFFSET(Q21,1,0,'Sprint 2'!TaskRows,1))=0),"",SUM(OFFSET(Q21,1,0,'Sprint 2'!TaskRows,1)))</f>
        <v/>
      </c>
      <c r="R17" s="27" t="str">
        <f>IF(AND(SUM(OFFSET(R21,1,0,'Sprint 2'!TaskRows,1))=0),"",SUM(OFFSET(R21,1,0,'Sprint 2'!TaskRows,1)))</f>
        <v/>
      </c>
      <c r="S17" s="27" t="str">
        <f>IF(AND(SUM(OFFSET(S21,1,0,'Sprint 2'!TaskRows,1))=0),"",SUM(OFFSET(S21,1,0,'Sprint 2'!TaskRows,1)))</f>
        <v/>
      </c>
      <c r="T17" s="27" t="str">
        <f>IF(AND(SUM(OFFSET(T21,1,0,'Sprint 2'!TaskRows,1))=0),"",SUM(OFFSET(T21,1,0,'Sprint 2'!TaskRows,1)))</f>
        <v/>
      </c>
      <c r="U17" s="27" t="str">
        <f>IF(AND(SUM(OFFSET(U21,1,0,'Sprint 2'!TaskRows,1))=0),"",SUM(OFFSET(U21,1,0,'Sprint 2'!TaskRows,1)))</f>
        <v/>
      </c>
      <c r="V17" s="27" t="str">
        <f>IF(AND(SUM(OFFSET(V21,1,0,'Sprint 2'!TaskRows,1))=0),"",SUM(OFFSET(V21,1,0,'Sprint 2'!TaskRows,1)))</f>
        <v/>
      </c>
      <c r="W17" s="27" t="str">
        <f>IF(AND(SUM(OFFSET(W21,1,0,'Sprint 2'!TaskRows,1))=0),"",SUM(OFFSET(W21,1,0,'Sprint 2'!TaskRows,1)))</f>
        <v/>
      </c>
      <c r="X17" s="27" t="str">
        <f>IF(AND(SUM(OFFSET(X21,1,0,'Sprint 2'!TaskRows,1))=0),"",SUM(OFFSET(X21,1,0,'Sprint 2'!TaskRows,1)))</f>
        <v/>
      </c>
      <c r="Y17" s="27" t="str">
        <f>IF(AND(SUM(OFFSET(Y21,1,0,'Sprint 2'!TaskRows,1))=0),"",SUM(OFFSET(Y21,1,0,'Sprint 2'!TaskRows,1)))</f>
        <v/>
      </c>
      <c r="Z17" s="27" t="str">
        <f>IF(AND(SUM(OFFSET(Z21,1,0,'Sprint 2'!TaskRows,1))=0),"",SUM(OFFSET(Z21,1,0,'Sprint 2'!TaskRows,1)))</f>
        <v/>
      </c>
      <c r="AA17" s="27" t="str">
        <f>IF(AND(SUM(OFFSET(AA21,1,0,'Sprint 2'!TaskRows,1))=0),"",SUM(OFFSET(AA21,1,0,'Sprint 2'!TaskRows,1)))</f>
        <v/>
      </c>
      <c r="AB17" s="27" t="str">
        <f>IF(AND(SUM(OFFSET(AB21,1,0,'Sprint 2'!TaskRows,1))=0),"",SUM(OFFSET(AB21,1,0,'Sprint 2'!TaskRows,1)))</f>
        <v/>
      </c>
      <c r="AC17" s="27" t="str">
        <f>IF(AND(SUM(OFFSET(AC21,1,0,'Sprint 2'!TaskRows,1))=0),"",SUM(OFFSET(AC21,1,0,'Sprint 2'!TaskRows,1)))</f>
        <v/>
      </c>
      <c r="AD17" s="27" t="str">
        <f>IF(AND(SUM(OFFSET(AD21,1,0,'Sprint 2'!TaskRows,1))=0),"",SUM(OFFSET(AD21,1,0,'Sprint 2'!TaskRows,1)))</f>
        <v/>
      </c>
      <c r="AE17" s="27" t="str">
        <f>IF(AND(SUM(OFFSET(AE21,1,0,'Sprint 2'!TaskRows,1))=0),"",SUM(OFFSET(AE21,1,0,'Sprint 2'!TaskRows,1)))</f>
        <v/>
      </c>
      <c r="AF17" s="27" t="str">
        <f>IF(AND(SUM(OFFSET(AF21,1,0,'Sprint 2'!TaskRows,1))=0),"",SUM(OFFSET(AF21,1,0,'Sprint 2'!TaskRows,1)))</f>
        <v/>
      </c>
    </row>
    <row r="18" ht="12.75" hidden="1" customHeight="1">
      <c r="C18" s="24" t="s">
        <v>11</v>
      </c>
      <c r="D18" s="1">
        <f>IF(COUNTA(C22:C249)=0,1,COUNTA(C22:C249))</f>
        <v>3</v>
      </c>
      <c r="E18" s="24" t="s">
        <v>12</v>
      </c>
      <c r="F18" s="1">
        <f>IF(COUNTIF(H17:AF17,"&gt;0")=0,1,COUNTIF(H17:AF17,"&gt;0"))</f>
        <v>9</v>
      </c>
      <c r="G18" s="1"/>
      <c r="H18" s="1">
        <f>IF(H21="","",$G17-$G17/($D16-1)*(H21-1))</f>
        <v>44</v>
      </c>
      <c r="I18" s="1">
        <f>IF(I21="","",'Sprint 2'!TotalEffort-'Sprint 2'!TotalEffort/('Sprint 2'!ImplementationDays)*(I21-1))</f>
        <v>39.6</v>
      </c>
      <c r="J18" s="1">
        <f>IF(J21="","",'Sprint 2'!TotalEffort-'Sprint 2'!TotalEffort/('Sprint 2'!ImplementationDays)*(J21-1))</f>
        <v>35.2</v>
      </c>
      <c r="K18" s="1">
        <f>IF(K21="","",'Sprint 2'!TotalEffort-'Sprint 2'!TotalEffort/('Sprint 2'!ImplementationDays)*(K21-1))</f>
        <v>30.8</v>
      </c>
      <c r="L18" s="1">
        <f>IF(L21="","",'Sprint 2'!TotalEffort-'Sprint 2'!TotalEffort/('Sprint 2'!ImplementationDays)*(L21-1))</f>
        <v>26.4</v>
      </c>
      <c r="M18" s="1">
        <f>IF(M21="","",'Sprint 2'!TotalEffort-'Sprint 2'!TotalEffort/('Sprint 2'!ImplementationDays)*(M21-1))</f>
        <v>22</v>
      </c>
      <c r="N18" s="1">
        <f>IF(N21="","",'Sprint 2'!TotalEffort-'Sprint 2'!TotalEffort/('Sprint 2'!ImplementationDays)*(N21-1))</f>
        <v>17.6</v>
      </c>
      <c r="O18" s="1">
        <f>IF(O21="","",'Sprint 2'!TotalEffort-'Sprint 2'!TotalEffort/('Sprint 2'!ImplementationDays)*(O21-1))</f>
        <v>13.2</v>
      </c>
      <c r="P18" s="1">
        <f>IF(P21="","",'Sprint 2'!TotalEffort-'Sprint 2'!TotalEffort/('Sprint 2'!ImplementationDays)*(P21-1))</f>
        <v>8.8</v>
      </c>
      <c r="Q18" s="1">
        <f>IF(Q21="","",'Sprint 2'!TotalEffort-'Sprint 2'!TotalEffort/('Sprint 2'!ImplementationDays)*(Q21-1))</f>
        <v>4.4</v>
      </c>
      <c r="R18" s="1" t="str">
        <f>IF(R21="","",'Sprint 2'!TotalEffort-'Sprint 2'!TotalEffort/('Sprint 2'!ImplementationDays)*(R21-1))</f>
        <v/>
      </c>
      <c r="S18" s="1" t="str">
        <f>IF(S21="","",'Sprint 2'!TotalEffort-'Sprint 2'!TotalEffort/('Sprint 2'!ImplementationDays)*(S21-1))</f>
        <v/>
      </c>
      <c r="T18" s="1" t="str">
        <f>IF(T21="","",'Sprint 2'!TotalEffort-'Sprint 2'!TotalEffort/('Sprint 2'!ImplementationDays)*(T21-1))</f>
        <v/>
      </c>
      <c r="U18" s="1" t="str">
        <f>IF(U21="","",'Sprint 2'!TotalEffort-'Sprint 2'!TotalEffort/('Sprint 2'!ImplementationDays)*(U21-1))</f>
        <v/>
      </c>
      <c r="V18" s="1" t="str">
        <f>IF(V21="","",'Sprint 2'!TotalEffort-'Sprint 2'!TotalEffort/('Sprint 2'!ImplementationDays)*(V21-1))</f>
        <v/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28" t="s">
        <v>13</v>
      </c>
      <c r="E19" s="24" t="s">
        <v>14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44.02222222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38.82222222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33.62222222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28.42222222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23.22222222</v>
      </c>
      <c r="M19" s="1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18.02222222</v>
      </c>
      <c r="N19" s="1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12.82222222</v>
      </c>
      <c r="O19" s="1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7.622222222</v>
      </c>
      <c r="P19" s="1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2.422222222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/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/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/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/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/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28" t="s">
        <v>15</v>
      </c>
      <c r="E20" s="24" t="s">
        <v>16</v>
      </c>
      <c r="F20" s="1">
        <f>IF('Sprint 2'!DoneDays&gt;D17,D17,'Sprint 2'!DoneDays)</f>
        <v>9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17</v>
      </c>
      <c r="C21" s="29" t="s">
        <v>18</v>
      </c>
      <c r="D21" s="29" t="s">
        <v>19</v>
      </c>
      <c r="E21" s="29" t="s">
        <v>20</v>
      </c>
      <c r="F21" s="29" t="s">
        <v>21</v>
      </c>
      <c r="G21" s="29" t="s">
        <v>22</v>
      </c>
      <c r="H21" s="29">
        <v>1.0</v>
      </c>
      <c r="I21" s="29">
        <f t="shared" ref="I21:AF21" si="1">IF($D$16&gt;H21,H21+1,"")</f>
        <v>2</v>
      </c>
      <c r="J21" s="29">
        <f t="shared" si="1"/>
        <v>3</v>
      </c>
      <c r="K21" s="29">
        <f t="shared" si="1"/>
        <v>4</v>
      </c>
      <c r="L21" s="29">
        <f t="shared" si="1"/>
        <v>5</v>
      </c>
      <c r="M21" s="29">
        <f t="shared" si="1"/>
        <v>6</v>
      </c>
      <c r="N21" s="29">
        <f t="shared" si="1"/>
        <v>7</v>
      </c>
      <c r="O21" s="29">
        <f t="shared" si="1"/>
        <v>8</v>
      </c>
      <c r="P21" s="29">
        <f t="shared" si="1"/>
        <v>9</v>
      </c>
      <c r="Q21" s="29">
        <f t="shared" si="1"/>
        <v>10</v>
      </c>
      <c r="R21" s="29" t="str">
        <f t="shared" si="1"/>
        <v/>
      </c>
      <c r="S21" s="29" t="str">
        <f t="shared" si="1"/>
        <v/>
      </c>
      <c r="T21" s="29" t="str">
        <f t="shared" si="1"/>
        <v/>
      </c>
      <c r="U21" s="29" t="str">
        <f t="shared" si="1"/>
        <v/>
      </c>
      <c r="V21" s="29" t="str">
        <f t="shared" si="1"/>
        <v/>
      </c>
      <c r="W21" s="29" t="str">
        <f t="shared" si="1"/>
        <v/>
      </c>
      <c r="X21" s="29" t="str">
        <f t="shared" si="1"/>
        <v/>
      </c>
      <c r="Y21" s="29" t="str">
        <f t="shared" si="1"/>
        <v/>
      </c>
      <c r="Z21" s="29" t="str">
        <f t="shared" si="1"/>
        <v/>
      </c>
      <c r="AA21" s="29" t="str">
        <f t="shared" si="1"/>
        <v/>
      </c>
      <c r="AB21" s="29" t="str">
        <f t="shared" si="1"/>
        <v/>
      </c>
      <c r="AC21" s="29" t="str">
        <f t="shared" si="1"/>
        <v/>
      </c>
      <c r="AD21" s="29" t="str">
        <f t="shared" si="1"/>
        <v/>
      </c>
      <c r="AE21" s="29" t="str">
        <f t="shared" si="1"/>
        <v/>
      </c>
      <c r="AF21" s="29" t="str">
        <f t="shared" si="1"/>
        <v/>
      </c>
    </row>
    <row r="22" ht="12.75" customHeight="1">
      <c r="B22" s="24">
        <v>1.1</v>
      </c>
      <c r="C22" s="30" t="s">
        <v>36</v>
      </c>
      <c r="D22" s="31" t="s">
        <v>37</v>
      </c>
      <c r="E22" s="30" t="s">
        <v>29</v>
      </c>
      <c r="F22" s="30" t="s">
        <v>30</v>
      </c>
      <c r="G22" s="1">
        <v>15.0</v>
      </c>
      <c r="H22" s="1">
        <f t="shared" ref="H22:H24" si="3">IF(OR(H$21="",$G22=""),"",G22)</f>
        <v>15</v>
      </c>
      <c r="I22" s="1">
        <v>13.0</v>
      </c>
      <c r="J22" s="1">
        <v>11.0</v>
      </c>
      <c r="K22" s="1">
        <v>9.0</v>
      </c>
      <c r="L22" s="1">
        <v>7.0</v>
      </c>
      <c r="M22" s="1">
        <v>5.0</v>
      </c>
      <c r="N22" s="1">
        <v>3.0</v>
      </c>
      <c r="O22" s="1">
        <v>2.0</v>
      </c>
      <c r="P22" s="1">
        <v>1.0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4">
        <v>1.2</v>
      </c>
      <c r="C23" s="30" t="s">
        <v>38</v>
      </c>
      <c r="D23" s="31" t="s">
        <v>39</v>
      </c>
      <c r="E23" s="30" t="s">
        <v>25</v>
      </c>
      <c r="F23" s="24" t="s">
        <v>30</v>
      </c>
      <c r="G23" s="1">
        <v>17.0</v>
      </c>
      <c r="H23" s="1">
        <f t="shared" si="3"/>
        <v>17</v>
      </c>
      <c r="I23" s="1">
        <v>15.0</v>
      </c>
      <c r="J23" s="1">
        <v>14.0</v>
      </c>
      <c r="K23" s="1">
        <v>13.0</v>
      </c>
      <c r="L23" s="1">
        <v>11.0</v>
      </c>
      <c r="M23" s="1">
        <v>8.0</v>
      </c>
      <c r="N23" s="1">
        <v>5.0</v>
      </c>
      <c r="O23" s="1">
        <v>3.0</v>
      </c>
      <c r="P23" s="1">
        <v>2.0</v>
      </c>
      <c r="Q23" s="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24">
        <v>2.1</v>
      </c>
      <c r="C24" s="30" t="s">
        <v>40</v>
      </c>
      <c r="D24" s="31" t="s">
        <v>41</v>
      </c>
      <c r="E24" s="30" t="s">
        <v>29</v>
      </c>
      <c r="F24" s="24" t="s">
        <v>30</v>
      </c>
      <c r="G24" s="1">
        <v>12.0</v>
      </c>
      <c r="H24" s="1">
        <f t="shared" si="3"/>
        <v>12</v>
      </c>
      <c r="I24" s="1">
        <v>10.0</v>
      </c>
      <c r="J24" s="1">
        <v>9.0</v>
      </c>
      <c r="K24" s="1">
        <v>8.0</v>
      </c>
      <c r="L24" s="1">
        <v>6.0</v>
      </c>
      <c r="M24" s="1">
        <v>4.0</v>
      </c>
      <c r="N24" s="1">
        <v>3.0</v>
      </c>
      <c r="O24" s="1">
        <v>2.0</v>
      </c>
      <c r="P24" s="1">
        <v>1.0</v>
      </c>
      <c r="Q24" s="1">
        <v>0.0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D25" s="1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D26" s="1"/>
      <c r="F26" s="24" t="str">
        <f t="shared" ref="F26:F63" si="7">IF(C26&lt;&gt;"","Planned","")</f>
        <v/>
      </c>
      <c r="G26" s="1"/>
      <c r="H26" s="1" t="str">
        <f t="shared" ref="H26:H66" si="8">IF(OR(H$21="",$G26=""),"",G26)</f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6">IF(OR(AE$21="",$G26=""),"",AD26)</f>
        <v/>
      </c>
      <c r="AF26" s="1" t="str">
        <f t="shared" si="6"/>
        <v/>
      </c>
    </row>
    <row r="27" ht="12.75" customHeight="1">
      <c r="D27" s="1"/>
      <c r="F27" s="24" t="str">
        <f t="shared" si="7"/>
        <v/>
      </c>
      <c r="G27" s="1"/>
      <c r="H27" s="1" t="str">
        <f t="shared" si="8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4" t="str">
        <f t="shared" si="7"/>
        <v/>
      </c>
      <c r="G28" s="1"/>
      <c r="H28" s="1" t="str">
        <f t="shared" si="8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4" t="str">
        <f t="shared" si="7"/>
        <v/>
      </c>
      <c r="G29" s="1"/>
      <c r="H29" s="1" t="str">
        <f t="shared" si="8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4" t="str">
        <f t="shared" si="7"/>
        <v/>
      </c>
      <c r="G30" s="1"/>
      <c r="H30" s="1" t="str">
        <f t="shared" si="8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4" t="str">
        <f t="shared" si="7"/>
        <v/>
      </c>
      <c r="G31" s="1"/>
      <c r="H31" s="1" t="str">
        <f t="shared" si="8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4" t="str">
        <f t="shared" si="7"/>
        <v/>
      </c>
      <c r="G32" s="1"/>
      <c r="H32" s="1" t="str">
        <f t="shared" si="8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4" t="str">
        <f t="shared" si="7"/>
        <v/>
      </c>
      <c r="G33" s="1"/>
      <c r="H33" s="1" t="str">
        <f t="shared" si="8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4" t="str">
        <f t="shared" si="7"/>
        <v/>
      </c>
      <c r="G34" s="1"/>
      <c r="H34" s="1" t="str">
        <f t="shared" si="8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4" t="str">
        <f t="shared" si="7"/>
        <v/>
      </c>
      <c r="G35" s="1"/>
      <c r="H35" s="1" t="str">
        <f t="shared" si="8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4" t="str">
        <f t="shared" si="7"/>
        <v/>
      </c>
      <c r="G36" s="1"/>
      <c r="H36" s="1" t="str">
        <f t="shared" si="8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4" t="str">
        <f t="shared" si="7"/>
        <v/>
      </c>
      <c r="G37" s="1"/>
      <c r="H37" s="1" t="str">
        <f t="shared" si="8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4" t="str">
        <f t="shared" si="7"/>
        <v/>
      </c>
      <c r="G38" s="1"/>
      <c r="H38" s="1" t="str">
        <f t="shared" si="8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4" t="str">
        <f t="shared" si="7"/>
        <v/>
      </c>
      <c r="G39" s="1"/>
      <c r="H39" s="1" t="str">
        <f t="shared" si="8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4" t="str">
        <f t="shared" si="7"/>
        <v/>
      </c>
      <c r="G40" s="1"/>
      <c r="H40" s="1" t="str">
        <f t="shared" si="8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4" t="str">
        <f t="shared" si="7"/>
        <v/>
      </c>
      <c r="G41" s="1"/>
      <c r="H41" s="1" t="str">
        <f t="shared" si="8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4" t="str">
        <f t="shared" si="7"/>
        <v/>
      </c>
      <c r="G42" s="1"/>
      <c r="H42" s="1" t="str">
        <f t="shared" si="8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4" t="str">
        <f t="shared" si="7"/>
        <v/>
      </c>
      <c r="G43" s="1"/>
      <c r="H43" s="1" t="str">
        <f t="shared" si="8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4" t="str">
        <f t="shared" si="7"/>
        <v/>
      </c>
      <c r="G44" s="1"/>
      <c r="H44" s="1" t="str">
        <f t="shared" si="8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4" t="str">
        <f t="shared" si="7"/>
        <v/>
      </c>
      <c r="G45" s="1"/>
      <c r="H45" s="1" t="str">
        <f t="shared" si="8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4" t="str">
        <f t="shared" si="7"/>
        <v/>
      </c>
      <c r="G46" s="1"/>
      <c r="H46" s="1" t="str">
        <f t="shared" si="8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4" t="str">
        <f t="shared" si="7"/>
        <v/>
      </c>
      <c r="G47" s="1"/>
      <c r="H47" s="1" t="str">
        <f t="shared" si="8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4" t="str">
        <f t="shared" si="7"/>
        <v/>
      </c>
      <c r="G48" s="1"/>
      <c r="H48" s="1" t="str">
        <f t="shared" si="8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4" t="str">
        <f t="shared" si="7"/>
        <v/>
      </c>
      <c r="G49" s="1"/>
      <c r="H49" s="1" t="str">
        <f t="shared" si="8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4" t="str">
        <f t="shared" si="7"/>
        <v/>
      </c>
      <c r="G50" s="1"/>
      <c r="H50" s="1" t="str">
        <f t="shared" si="8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4" t="str">
        <f t="shared" si="7"/>
        <v/>
      </c>
      <c r="G51" s="1"/>
      <c r="H51" s="1" t="str">
        <f t="shared" si="8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4" t="str">
        <f t="shared" si="7"/>
        <v/>
      </c>
      <c r="G52" s="1"/>
      <c r="H52" s="1" t="str">
        <f t="shared" si="8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4" t="str">
        <f t="shared" si="7"/>
        <v/>
      </c>
      <c r="G53" s="1"/>
      <c r="H53" s="1" t="str">
        <f t="shared" si="8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4" t="str">
        <f t="shared" si="7"/>
        <v/>
      </c>
      <c r="G54" s="1"/>
      <c r="H54" s="1" t="str">
        <f t="shared" si="8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4" t="str">
        <f t="shared" si="7"/>
        <v/>
      </c>
      <c r="G55" s="1"/>
      <c r="H55" s="1" t="str">
        <f t="shared" si="8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4" t="str">
        <f t="shared" si="7"/>
        <v/>
      </c>
      <c r="G56" s="1"/>
      <c r="H56" s="1" t="str">
        <f t="shared" si="8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4" t="str">
        <f t="shared" si="7"/>
        <v/>
      </c>
      <c r="G57" s="1"/>
      <c r="H57" s="1" t="str">
        <f t="shared" si="8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4" t="str">
        <f t="shared" si="7"/>
        <v/>
      </c>
      <c r="G58" s="1"/>
      <c r="H58" s="1" t="str">
        <f t="shared" si="8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4" t="str">
        <f t="shared" si="7"/>
        <v/>
      </c>
      <c r="G59" s="1"/>
      <c r="H59" s="1" t="str">
        <f t="shared" si="8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4" t="str">
        <f t="shared" si="7"/>
        <v/>
      </c>
      <c r="G60" s="1"/>
      <c r="H60" s="1" t="str">
        <f t="shared" si="8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4" t="str">
        <f t="shared" si="7"/>
        <v/>
      </c>
      <c r="G61" s="1"/>
      <c r="H61" s="1" t="str">
        <f t="shared" si="8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4" t="str">
        <f t="shared" si="7"/>
        <v/>
      </c>
      <c r="G62" s="1"/>
      <c r="H62" s="1" t="str">
        <f t="shared" si="8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4" t="str">
        <f t="shared" si="7"/>
        <v/>
      </c>
      <c r="G63" s="1"/>
      <c r="H63" s="1" t="str">
        <f t="shared" si="8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4" t="s">
        <v>33</v>
      </c>
      <c r="G64" s="1"/>
      <c r="H64" s="1" t="str">
        <f t="shared" si="8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4" t="s">
        <v>34</v>
      </c>
      <c r="G65" s="1"/>
      <c r="H65" s="1" t="str">
        <f t="shared" si="8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4" t="s">
        <v>35</v>
      </c>
      <c r="G66" s="1"/>
      <c r="H66" s="1" t="str">
        <f t="shared" si="8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4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35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35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35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36"/>
      <c r="C7" s="23"/>
      <c r="D7" s="37"/>
      <c r="E7" s="37"/>
      <c r="F7" s="37"/>
      <c r="G7" s="37"/>
      <c r="H7" s="37"/>
      <c r="I7" s="36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6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23"/>
    </row>
    <row r="8" ht="12.75" customHeight="1">
      <c r="A8" s="23"/>
      <c r="B8" s="23"/>
      <c r="C8" s="21">
        <v>1.0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</v>
      </c>
      <c r="D16" s="1"/>
      <c r="E16" s="25"/>
      <c r="F16" s="26"/>
      <c r="G16" s="25" t="s">
        <v>6</v>
      </c>
      <c r="H16" s="25" t="s">
        <v>7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8</v>
      </c>
      <c r="D17" s="1"/>
      <c r="E17" s="25" t="s">
        <v>9</v>
      </c>
      <c r="F17" s="25" t="s">
        <v>10</v>
      </c>
      <c r="G17" s="27">
        <f>SUM(OFFSET(G21,1,0,'Plantilla Sprint'!TaskRows,1))</f>
        <v>0</v>
      </c>
      <c r="H17" s="27">
        <f>IF(AND(SUM(OFFSET(H21,1,0,'Plantilla Sprint'!TaskRows,1))=0),0,SUM(OFFSET(H21,1,0,'Plantilla Sprint'!TaskRows,1)))</f>
        <v>0</v>
      </c>
      <c r="I17" s="27" t="str">
        <f>IF(AND(SUM(OFFSET(I21,1,0,'Plantilla Sprint'!TaskRows,1))=0),"",SUM(OFFSET(I21,1,0,'Plantilla Sprint'!TaskRows,1)))</f>
        <v/>
      </c>
      <c r="J17" s="27" t="str">
        <f>IF(AND(SUM(OFFSET(J21,1,0,'Plantilla Sprint'!TaskRows,1))=0),"",SUM(OFFSET(J21,1,0,'Plantilla Sprint'!TaskRows,1)))</f>
        <v/>
      </c>
      <c r="K17" s="27" t="str">
        <f>IF(AND(SUM(OFFSET(K21,1,0,'Plantilla Sprint'!TaskRows,1))=0),"",SUM(OFFSET(K21,1,0,'Plantilla Sprint'!TaskRows,1)))</f>
        <v/>
      </c>
      <c r="L17" s="27" t="str">
        <f>IF(AND(SUM(OFFSET(L21,1,0,'Plantilla Sprint'!TaskRows,1))=0),"",SUM(OFFSET(L21,1,0,'Plantilla Sprint'!TaskRows,1)))</f>
        <v/>
      </c>
      <c r="M17" s="27" t="str">
        <f>IF(AND(SUM(OFFSET(M21,1,0,'Plantilla Sprint'!TaskRows,1))=0),"",SUM(OFFSET(M21,1,0,'Plantilla Sprint'!TaskRows,1)))</f>
        <v/>
      </c>
      <c r="N17" s="27" t="str">
        <f>IF(AND(SUM(OFFSET(N21,1,0,'Plantilla Sprint'!TaskRows,1))=0),"",SUM(OFFSET(N21,1,0,'Plantilla Sprint'!TaskRows,1)))</f>
        <v/>
      </c>
      <c r="O17" s="27" t="str">
        <f>IF(AND(SUM(OFFSET(O21,1,0,'Plantilla Sprint'!TaskRows,1))=0),"",SUM(OFFSET(O21,1,0,'Plantilla Sprint'!TaskRows,1)))</f>
        <v/>
      </c>
      <c r="P17" s="27" t="str">
        <f>IF(AND(SUM(OFFSET(P21,1,0,'Plantilla Sprint'!TaskRows,1))=0),"",SUM(OFFSET(P21,1,0,'Plantilla Sprint'!TaskRows,1)))</f>
        <v/>
      </c>
      <c r="Q17" s="27" t="str">
        <f>IF(AND(SUM(OFFSET(Q21,1,0,'Plantilla Sprint'!TaskRows,1))=0),"",SUM(OFFSET(Q21,1,0,'Plantilla Sprint'!TaskRows,1)))</f>
        <v/>
      </c>
      <c r="R17" s="27" t="str">
        <f>IF(AND(SUM(OFFSET(R21,1,0,'Plantilla Sprint'!TaskRows,1))=0),"",SUM(OFFSET(R21,1,0,'Plantilla Sprint'!TaskRows,1)))</f>
        <v/>
      </c>
      <c r="S17" s="27" t="str">
        <f>IF(AND(SUM(OFFSET(S21,1,0,'Plantilla Sprint'!TaskRows,1))=0),"",SUM(OFFSET(S21,1,0,'Plantilla Sprint'!TaskRows,1)))</f>
        <v/>
      </c>
      <c r="T17" s="27" t="str">
        <f>IF(AND(SUM(OFFSET(T21,1,0,'Plantilla Sprint'!TaskRows,1))=0),"",SUM(OFFSET(T21,1,0,'Plantilla Sprint'!TaskRows,1)))</f>
        <v/>
      </c>
      <c r="U17" s="27" t="str">
        <f>IF(AND(SUM(OFFSET(U21,1,0,'Plantilla Sprint'!TaskRows,1))=0),"",SUM(OFFSET(U21,1,0,'Plantilla Sprint'!TaskRows,1)))</f>
        <v/>
      </c>
      <c r="V17" s="27" t="str">
        <f>IF(AND(SUM(OFFSET(V21,1,0,'Plantilla Sprint'!TaskRows,1))=0),"",SUM(OFFSET(V21,1,0,'Plantilla Sprint'!TaskRows,1)))</f>
        <v/>
      </c>
      <c r="W17" s="27" t="str">
        <f>IF(AND(SUM(OFFSET(W21,1,0,'Plantilla Sprint'!TaskRows,1))=0),"",SUM(OFFSET(W21,1,0,'Plantilla Sprint'!TaskRows,1)))</f>
        <v/>
      </c>
      <c r="X17" s="27" t="str">
        <f>IF(AND(SUM(OFFSET(X21,1,0,'Plantilla Sprint'!TaskRows,1))=0),"",SUM(OFFSET(X21,1,0,'Plantilla Sprint'!TaskRows,1)))</f>
        <v/>
      </c>
      <c r="Y17" s="27" t="str">
        <f>IF(AND(SUM(OFFSET(Y21,1,0,'Plantilla Sprint'!TaskRows,1))=0),"",SUM(OFFSET(Y21,1,0,'Plantilla Sprint'!TaskRows,1)))</f>
        <v/>
      </c>
      <c r="Z17" s="27" t="str">
        <f>IF(AND(SUM(OFFSET(Z21,1,0,'Plantilla Sprint'!TaskRows,1))=0),"",SUM(OFFSET(Z21,1,0,'Plantilla Sprint'!TaskRows,1)))</f>
        <v/>
      </c>
      <c r="AA17" s="27" t="str">
        <f>IF(AND(SUM(OFFSET(AA21,1,0,'Plantilla Sprint'!TaskRows,1))=0),"",SUM(OFFSET(AA21,1,0,'Plantilla Sprint'!TaskRows,1)))</f>
        <v/>
      </c>
      <c r="AB17" s="27" t="str">
        <f>IF(AND(SUM(OFFSET(AB21,1,0,'Plantilla Sprint'!TaskRows,1))=0),"",SUM(OFFSET(AB21,1,0,'Plantilla Sprint'!TaskRows,1)))</f>
        <v/>
      </c>
      <c r="AC17" s="27" t="str">
        <f>IF(AND(SUM(OFFSET(AC21,1,0,'Plantilla Sprint'!TaskRows,1))=0),"",SUM(OFFSET(AC21,1,0,'Plantilla Sprint'!TaskRows,1)))</f>
        <v/>
      </c>
      <c r="AD17" s="27" t="str">
        <f>IF(AND(SUM(OFFSET(AD21,1,0,'Plantilla Sprint'!TaskRows,1))=0),"",SUM(OFFSET(AD21,1,0,'Plantilla Sprint'!TaskRows,1)))</f>
        <v/>
      </c>
      <c r="AE17" s="27" t="str">
        <f>IF(AND(SUM(OFFSET(AE21,1,0,'Plantilla Sprint'!TaskRows,1))=0),"",SUM(OFFSET(AE21,1,0,'Plantilla Sprint'!TaskRows,1)))</f>
        <v/>
      </c>
      <c r="AF17" s="27" t="str">
        <f>IF(AND(SUM(OFFSET(AF21,1,0,'Plantilla Sprint'!TaskRows,1))=0),"",SUM(OFFSET(AF21,1,0,'Plantilla Sprint'!TaskRows,1)))</f>
        <v/>
      </c>
    </row>
    <row r="18" ht="12.75" hidden="1" customHeight="1">
      <c r="C18" s="24" t="s">
        <v>11</v>
      </c>
      <c r="D18" s="1">
        <f>IF(COUNTA(C22:C249)=0,1,COUNTA(C22:C249))</f>
        <v>1</v>
      </c>
      <c r="E18" s="24" t="s">
        <v>12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 t="str">
        <f>IF(I21="","",'Plantilla Sprint'!TotalEffort-'Plantilla Sprint'!TotalEffort/('Plantilla Sprint'!ImplementationDays)*(I21-1))</f>
        <v/>
      </c>
      <c r="J18" s="1" t="str">
        <f>IF(J21="","",'Plantilla Sprint'!TotalEffort-'Plantilla Sprint'!TotalEffort/('Plantilla Sprint'!ImplementationDays)*(J21-1))</f>
        <v/>
      </c>
      <c r="K18" s="1" t="str">
        <f>IF(K21="","",'Plantilla Sprint'!TotalEffort-'Plantilla Sprint'!TotalEffort/('Plantilla Sprint'!ImplementationDays)*(K21-1))</f>
        <v/>
      </c>
      <c r="L18" s="1" t="str">
        <f>IF(L21="","",'Plantilla Sprint'!TotalEffort-'Plantilla Sprint'!TotalEffort/('Plantilla Sprint'!ImplementationDays)*(L21-1))</f>
        <v/>
      </c>
      <c r="M18" s="1" t="str">
        <f>IF(M21="","",'Plantilla Sprint'!TotalEffort-'Plantilla Sprint'!TotalEffort/('Plantilla Sprint'!ImplementationDays)*(M21-1))</f>
        <v/>
      </c>
      <c r="N18" s="1" t="str">
        <f>IF(N21="","",'Plantilla Sprint'!TotalEffort-'Plantilla Sprint'!TotalEffort/('Plantilla Sprint'!ImplementationDays)*(N21-1))</f>
        <v/>
      </c>
      <c r="O18" s="1" t="str">
        <f>IF(O21="","",'Plantilla Sprint'!TotalEffort-'Plantilla Sprint'!TotalEffort/('Plantilla Sprint'!ImplementationDays)*(O21-1))</f>
        <v/>
      </c>
      <c r="P18" s="1" t="str">
        <f>IF(P21="","",'Plantilla Sprint'!TotalEffort-'Plantilla Sprint'!TotalEffort/('Plantilla Sprint'!ImplementationDays)*(P21-1))</f>
        <v/>
      </c>
      <c r="Q18" s="1" t="str">
        <f>IF(Q21="","",'Plantilla Sprint'!TotalEffort-'Plantilla Sprint'!TotalEffort/('Plantilla Sprint'!ImplementationDays)*(Q21-1))</f>
        <v/>
      </c>
      <c r="R18" s="1" t="str">
        <f>IF(R21="","",'Plantilla Sprint'!TotalEffort-'Plantilla Sprint'!TotalEffort/('Plantilla Sprint'!ImplementationDays)*(R21-1))</f>
        <v/>
      </c>
      <c r="S18" s="1" t="str">
        <f>IF(S21="","",'Plantilla Sprint'!TotalEffort-'Plantilla Sprint'!TotalEffort/('Plantilla Sprint'!ImplementationDays)*(S21-1))</f>
        <v/>
      </c>
      <c r="T18" s="1" t="str">
        <f>IF(T21="","",'Plantilla Sprint'!TotalEffort-'Plantilla Sprint'!TotalEffort/('Plantilla Sprint'!ImplementationDays)*(T21-1))</f>
        <v/>
      </c>
      <c r="U18" s="1" t="str">
        <f>IF(U21="","",'Plantilla Sprint'!TotalEffort-'Plantilla Sprint'!TotalEffort/('Plantilla Sprint'!ImplementationDays)*(U21-1))</f>
        <v/>
      </c>
      <c r="V18" s="1" t="str">
        <f>IF(V21="","",'Plantilla Sprint'!TotalEffort-'Plantilla Sprint'!TotalEffort/('Plantilla Sprint'!ImplementationDays)*(V21-1))</f>
        <v/>
      </c>
      <c r="W18" s="1" t="str">
        <f>IF(W21="","",'Plantilla Sprint'!TotalEffort-'Plantilla Sprint'!TotalEffort/('Plantilla Sprint'!ImplementationDays)*(W21-1))</f>
        <v/>
      </c>
      <c r="X18" s="1" t="str">
        <f>IF(X21="","",'Plantilla Sprint'!TotalEffort-'Plantilla Sprint'!TotalEffort/('Plantilla Sprint'!ImplementationDays)*(X21-1))</f>
        <v/>
      </c>
      <c r="Y18" s="1" t="str">
        <f>IF(Y21="","",'Plantilla Sprint'!TotalEffort-'Plantilla Sprint'!TotalEffort/('Plantilla Sprint'!ImplementationDays)*(Y21-1))</f>
        <v/>
      </c>
      <c r="Z18" s="1" t="str">
        <f>IF(Z21="","",'Plantilla Sprint'!TotalEffort-'Plantilla Sprint'!TotalEffort/('Plantilla Sprint'!ImplementationDays)*(Z21-1))</f>
        <v/>
      </c>
      <c r="AA18" s="1" t="str">
        <f>IF(AA21="","",'Plantilla Sprint'!TotalEffort-'Plantilla Sprint'!TotalEffort/('Plantilla Sprint'!ImplementationDays)*(AA21-1))</f>
        <v/>
      </c>
      <c r="AB18" s="1" t="str">
        <f>IF(AB21="","",'Plantilla Sprint'!TotalEffort-'Plantilla Sprint'!TotalEffort/('Plantilla Sprint'!ImplementationDays)*(AB21-1))</f>
        <v/>
      </c>
      <c r="AC18" s="1" t="str">
        <f>IF(AC21="","",'Plantilla Sprint'!TotalEffort-'Plantilla Sprint'!TotalEffort/('Plantilla Sprint'!ImplementationDays)*(AC21-1))</f>
        <v/>
      </c>
      <c r="AD18" s="1" t="str">
        <f>IF(AD21="","",'Plantilla Sprint'!TotalEffort-'Plantilla Sprint'!TotalEffort/('Plantilla Sprint'!ImplementationDays)*(AD21-1))</f>
        <v/>
      </c>
      <c r="AE18" s="1" t="str">
        <f>IF(AE21="","",'Plantilla Sprint'!TotalEffort-'Plantilla Sprint'!TotalEffort/('Plantilla Sprint'!ImplementationDays)*(AE21-1))</f>
        <v/>
      </c>
      <c r="AF18" s="1" t="str">
        <f>IF(AF21="","",'Plantilla Sprint'!TotalEffort-'Plantilla Sprint'!TotalEffort/('Plantilla Sprint'!ImplementationDays)*(AF21-1))</f>
        <v/>
      </c>
    </row>
    <row r="19" ht="12.75" hidden="1" customHeight="1">
      <c r="C19" s="28" t="s">
        <v>13</v>
      </c>
      <c r="E19" s="24" t="s">
        <v>14</v>
      </c>
      <c r="F19" s="1"/>
      <c r="G19" s="1"/>
      <c r="H19" s="1" t="str">
        <f t="array" ref="H19">IF(TREND(OFFSET($H17,0,'Plantilla Sprint'!DoneDays-'Plantilla Sprint'!TrendDays,1,'Plantilla Sprint'!TrendDays),OFFSET($H20,0,'Plantilla Sprint'!DoneDays-'Plantilla Sprint'!TrendDays,1,'Plantilla Sprint'!TrendDays),H20)&lt;0,"",TREND(OFFSET($H17,0,'Plantilla Sprint'!DoneDays-'Plantilla Sprint'!TrendDays,1,'Plantilla Sprint'!TrendDays),OFFSET($H20,0,'Plantilla Sprint'!DoneDays-'Plantilla Sprint'!TrendDays,1,'Plantilla Sprint'!TrendDays),H20))</f>
        <v>#VALUE!</v>
      </c>
      <c r="I19" s="1" t="str">
        <f t="array" ref="I19">IF(TREND(OFFSET($H17,0,'Plantilla Sprint'!DoneDays-'Plantilla Sprint'!TrendDays,1,'Plantilla Sprint'!TrendDays),OFFSET($H20,0,'Plantilla Sprint'!DoneDays-'Plantilla Sprint'!TrendDays,1,'Plantilla Sprint'!TrendDays),I20)&lt;0,"",TREND(OFFSET($H17,0,'Plantilla Sprint'!DoneDays-'Plantilla Sprint'!TrendDays,1,'Plantilla Sprint'!TrendDays),OFFSET($H20,0,'Plantilla Sprint'!DoneDays-'Plantilla Sprint'!TrendDays,1,'Plantilla Sprint'!TrendDays),I20))</f>
        <v>#VALUE!</v>
      </c>
      <c r="J19" s="1" t="str">
        <f t="array" ref="J19">IF(TREND(OFFSET($H17,0,'Plantilla Sprint'!DoneDays-'Plantilla Sprint'!TrendDays,1,'Plantilla Sprint'!TrendDays),OFFSET($H20,0,'Plantilla Sprint'!DoneDays-'Plantilla Sprint'!TrendDays,1,'Plantilla Sprint'!TrendDays),J20)&lt;0,"",TREND(OFFSET($H17,0,'Plantilla Sprint'!DoneDays-'Plantilla Sprint'!TrendDays,1,'Plantilla Sprint'!TrendDays),OFFSET($H20,0,'Plantilla Sprint'!DoneDays-'Plantilla Sprint'!TrendDays,1,'Plantilla Sprint'!TrendDays),J20))</f>
        <v>#VALUE!</v>
      </c>
      <c r="K19" s="1" t="str">
        <f t="array" ref="K19">IF(TREND(OFFSET($H17,0,'Plantilla Sprint'!DoneDays-'Plantilla Sprint'!TrendDays,1,'Plantilla Sprint'!TrendDays),OFFSET($H20,0,'Plantilla Sprint'!DoneDays-'Plantilla Sprint'!TrendDays,1,'Plantilla Sprint'!TrendDays),K20)&lt;0,"",TREND(OFFSET($H17,0,'Plantilla Sprint'!DoneDays-'Plantilla Sprint'!TrendDays,1,'Plantilla Sprint'!TrendDays),OFFSET($H20,0,'Plantilla Sprint'!DoneDays-'Plantilla Sprint'!TrendDays,1,'Plantilla Sprint'!TrendDays),K20))</f>
        <v>#VALUE!</v>
      </c>
      <c r="L19" s="1" t="str">
        <f t="array" ref="L19">IF(TREND(OFFSET($H17,0,'Plantilla Sprint'!DoneDays-'Plantilla Sprint'!TrendDays,1,'Plantilla Sprint'!TrendDays),OFFSET($H20,0,'Plantilla Sprint'!DoneDays-'Plantilla Sprint'!TrendDays,1,'Plantilla Sprint'!TrendDays),L20)&lt;0,"",TREND(OFFSET($H17,0,'Plantilla Sprint'!DoneDays-'Plantilla Sprint'!TrendDays,1,'Plantilla Sprint'!TrendDays),OFFSET($H20,0,'Plantilla Sprint'!DoneDays-'Plantilla Sprint'!TrendDays,1,'Plantilla Sprint'!TrendDays),L20))</f>
        <v>#VALUE!</v>
      </c>
      <c r="M19" s="1" t="str">
        <f t="array" ref="M19">IF(TREND(OFFSET($H17,0,'Plantilla Sprint'!DoneDays-'Plantilla Sprint'!TrendDays,1,'Plantilla Sprint'!TrendDays),OFFSET($H20,0,'Plantilla Sprint'!DoneDays-'Plantilla Sprint'!TrendDays,1,'Plantilla Sprint'!TrendDays),M20)&lt;0,"",TREND(OFFSET($H17,0,'Plantilla Sprint'!DoneDays-'Plantilla Sprint'!TrendDays,1,'Plantilla Sprint'!TrendDays),OFFSET($H20,0,'Plantilla Sprint'!DoneDays-'Plantilla Sprint'!TrendDays,1,'Plantilla Sprint'!TrendDays),M20))</f>
        <v>#VALUE!</v>
      </c>
      <c r="N19" s="1" t="str">
        <f t="array" ref="N19">IF(TREND(OFFSET($H17,0,'Plantilla Sprint'!DoneDays-'Plantilla Sprint'!TrendDays,1,'Plantilla Sprint'!TrendDays),OFFSET($H20,0,'Plantilla Sprint'!DoneDays-'Plantilla Sprint'!TrendDays,1,'Plantilla Sprint'!TrendDays),N20)&lt;0,"",TREND(OFFSET($H17,0,'Plantilla Sprint'!DoneDays-'Plantilla Sprint'!TrendDays,1,'Plantilla Sprint'!TrendDays),OFFSET($H20,0,'Plantilla Sprint'!DoneDays-'Plantilla Sprint'!TrendDays,1,'Plantilla Sprint'!TrendDays),N20))</f>
        <v>#VALUE!</v>
      </c>
      <c r="O19" s="1" t="str">
        <f t="array" ref="O19">IF(TREND(OFFSET($H17,0,'Plantilla Sprint'!DoneDays-'Plantilla Sprint'!TrendDays,1,'Plantilla Sprint'!TrendDays),OFFSET($H20,0,'Plantilla Sprint'!DoneDays-'Plantilla Sprint'!TrendDays,1,'Plantilla Sprint'!TrendDays),O20)&lt;0,"",TREND(OFFSET($H17,0,'Plantilla Sprint'!DoneDays-'Plantilla Sprint'!TrendDays,1,'Plantilla Sprint'!TrendDays),OFFSET($H20,0,'Plantilla Sprint'!DoneDays-'Plantilla Sprint'!TrendDays,1,'Plantilla Sprint'!TrendDays),O20))</f>
        <v>#VALUE!</v>
      </c>
      <c r="P19" s="1" t="str">
        <f t="array" ref="P19">IF(TREND(OFFSET($H17,0,'Plantilla Sprint'!DoneDays-'Plantilla Sprint'!TrendDays,1,'Plantilla Sprint'!TrendDays),OFFSET($H20,0,'Plantilla Sprint'!DoneDays-'Plantilla Sprint'!TrendDays,1,'Plantilla Sprint'!TrendDays),P20)&lt;0,"",TREND(OFFSET($H17,0,'Plantilla Sprint'!DoneDays-'Plantilla Sprint'!TrendDays,1,'Plantilla Sprint'!TrendDays),OFFSET($H20,0,'Plantilla Sprint'!DoneDays-'Plantilla Sprint'!TrendDays,1,'Plantilla Sprint'!TrendDays),P20))</f>
        <v>#VALUE!</v>
      </c>
      <c r="Q19" s="1" t="str">
        <f t="array" ref="Q19">IF(TREND(OFFSET($H17,0,'Plantilla Sprint'!DoneDays-'Plantilla Sprint'!TrendDays,1,'Plantilla Sprint'!TrendDays),OFFSET($H20,0,'Plantilla Sprint'!DoneDays-'Plantilla Sprint'!TrendDays,1,'Plantilla Sprint'!TrendDays),Q20)&lt;0,"",TREND(OFFSET($H17,0,'Plantilla Sprint'!DoneDays-'Plantilla Sprint'!TrendDays,1,'Plantilla Sprint'!TrendDays),OFFSET($H20,0,'Plantilla Sprint'!DoneDays-'Plantilla Sprint'!TrendDays,1,'Plantilla Sprint'!TrendDays),Q20))</f>
        <v>#VALUE!</v>
      </c>
      <c r="R19" s="1" t="str">
        <f t="array" ref="R19">IF(TREND(OFFSET($H17,0,'Plantilla Sprint'!DoneDays-'Plantilla Sprint'!TrendDays,1,'Plantilla Sprint'!TrendDays),OFFSET($H20,0,'Plantilla Sprint'!DoneDays-'Plantilla Sprint'!TrendDays,1,'Plantilla Sprint'!TrendDays),R20)&lt;0,"",TREND(OFFSET($H17,0,'Plantilla Sprint'!DoneDays-'Plantilla Sprint'!TrendDays,1,'Plantilla Sprint'!TrendDays),OFFSET($H20,0,'Plantilla Sprint'!DoneDays-'Plantilla Sprint'!TrendDays,1,'Plantilla Sprint'!TrendDays),R20))</f>
        <v>#VALUE!</v>
      </c>
      <c r="S19" s="1" t="str">
        <f t="array" ref="S19">IF(TREND(OFFSET($H17,0,'Plantilla Sprint'!DoneDays-'Plantilla Sprint'!TrendDays,1,'Plantilla Sprint'!TrendDays),OFFSET($H20,0,'Plantilla Sprint'!DoneDays-'Plantilla Sprint'!TrendDays,1,'Plantilla Sprint'!TrendDays),S20)&lt;0,"",TREND(OFFSET($H17,0,'Plantilla Sprint'!DoneDays-'Plantilla Sprint'!TrendDays,1,'Plantilla Sprint'!TrendDays),OFFSET($H20,0,'Plantilla Sprint'!DoneDays-'Plantilla Sprint'!TrendDays,1,'Plantilla Sprint'!TrendDays),S20))</f>
        <v>#VALUE!</v>
      </c>
      <c r="T19" s="1" t="str">
        <f t="array" ref="T19">IF(TREND(OFFSET($H17,0,'Plantilla Sprint'!DoneDays-'Plantilla Sprint'!TrendDays,1,'Plantilla Sprint'!TrendDays),OFFSET($H20,0,'Plantilla Sprint'!DoneDays-'Plantilla Sprint'!TrendDays,1,'Plantilla Sprint'!TrendDays),T20)&lt;0,"",TREND(OFFSET($H17,0,'Plantilla Sprint'!DoneDays-'Plantilla Sprint'!TrendDays,1,'Plantilla Sprint'!TrendDays),OFFSET($H20,0,'Plantilla Sprint'!DoneDays-'Plantilla Sprint'!TrendDays,1,'Plantilla Sprint'!TrendDays),T20))</f>
        <v>#VALUE!</v>
      </c>
      <c r="U19" s="1" t="str">
        <f t="array" ref="U19">IF(TREND(OFFSET($H17,0,'Plantilla Sprint'!DoneDays-'Plantilla Sprint'!TrendDays,1,'Plantilla Sprint'!TrendDays),OFFSET($H20,0,'Plantilla Sprint'!DoneDays-'Plantilla Sprint'!TrendDays,1,'Plantilla Sprint'!TrendDays),U20)&lt;0,"",TREND(OFFSET($H17,0,'Plantilla Sprint'!DoneDays-'Plantilla Sprint'!TrendDays,1,'Plantilla Sprint'!TrendDays),OFFSET($H20,0,'Plantilla Sprint'!DoneDays-'Plantilla Sprint'!TrendDays,1,'Plantilla Sprint'!TrendDays),U20))</f>
        <v>#VALUE!</v>
      </c>
      <c r="V19" s="1" t="str">
        <f t="array" ref="V19">IF(TREND(OFFSET($H17,0,'Plantilla Sprint'!DoneDays-'Plantilla Sprint'!TrendDays,1,'Plantilla Sprint'!TrendDays),OFFSET($H20,0,'Plantilla Sprint'!DoneDays-'Plantilla Sprint'!TrendDays,1,'Plantilla Sprint'!TrendDays),V20)&lt;0,"",TREND(OFFSET($H17,0,'Plantilla Sprint'!DoneDays-'Plantilla Sprint'!TrendDays,1,'Plantilla Sprint'!TrendDays),OFFSET($H20,0,'Plantilla Sprint'!DoneDays-'Plantilla Sprint'!TrendDays,1,'Plantilla Sprint'!TrendDays),V20))</f>
        <v>#VALUE!</v>
      </c>
      <c r="W19" s="1" t="str">
        <f t="array" ref="W19">IF(TREND(OFFSET($H17,0,'Plantilla Sprint'!DoneDays-'Plantilla Sprint'!TrendDays,1,'Plantilla Sprint'!TrendDays),OFFSET($H20,0,'Plantilla Sprint'!DoneDays-'Plantilla Sprint'!TrendDays,1,'Plantilla Sprint'!TrendDays),W20)&lt;0,"",TREND(OFFSET($H17,0,'Plantilla Sprint'!DoneDays-'Plantilla Sprint'!TrendDays,1,'Plantilla Sprint'!TrendDays),OFFSET($H20,0,'Plantilla Sprint'!DoneDays-'Plantilla Sprint'!TrendDays,1,'Plantilla Sprint'!TrendDays),W20))</f>
        <v>#VALUE!</v>
      </c>
      <c r="X19" s="1" t="str">
        <f t="array" ref="X19">IF(TREND(OFFSET($H17,0,'Plantilla Sprint'!DoneDays-'Plantilla Sprint'!TrendDays,1,'Plantilla Sprint'!TrendDays),OFFSET($H20,0,'Plantilla Sprint'!DoneDays-'Plantilla Sprint'!TrendDays,1,'Plantilla Sprint'!TrendDays),X20)&lt;0,"",TREND(OFFSET($H17,0,'Plantilla Sprint'!DoneDays-'Plantilla Sprint'!TrendDays,1,'Plantilla Sprint'!TrendDays),OFFSET($H20,0,'Plantilla Sprint'!DoneDays-'Plantilla Sprint'!TrendDays,1,'Plantilla Sprint'!TrendDays),X20))</f>
        <v>#VALUE!</v>
      </c>
      <c r="Y19" s="1" t="str">
        <f t="array" ref="Y19">IF(TREND(OFFSET($H17,0,'Plantilla Sprint'!DoneDays-'Plantilla Sprint'!TrendDays,1,'Plantilla Sprint'!TrendDays),OFFSET($H20,0,'Plantilla Sprint'!DoneDays-'Plantilla Sprint'!TrendDays,1,'Plantilla Sprint'!TrendDays),Y20)&lt;0,"",TREND(OFFSET($H17,0,'Plantilla Sprint'!DoneDays-'Plantilla Sprint'!TrendDays,1,'Plantilla Sprint'!TrendDays),OFFSET($H20,0,'Plantilla Sprint'!DoneDays-'Plantilla Sprint'!TrendDays,1,'Plantilla Sprint'!TrendDays),Y20))</f>
        <v>#VALUE!</v>
      </c>
      <c r="Z19" s="1" t="str">
        <f t="array" ref="Z19">IF(TREND(OFFSET($H17,0,'Plantilla Sprint'!DoneDays-'Plantilla Sprint'!TrendDays,1,'Plantilla Sprint'!TrendDays),OFFSET($H20,0,'Plantilla Sprint'!DoneDays-'Plantilla Sprint'!TrendDays,1,'Plantilla Sprint'!TrendDays),Z20)&lt;0,"",TREND(OFFSET($H17,0,'Plantilla Sprint'!DoneDays-'Plantilla Sprint'!TrendDays,1,'Plantilla Sprint'!TrendDays),OFFSET($H20,0,'Plantilla Sprint'!DoneDays-'Plantilla Sprint'!TrendDays,1,'Plantilla Sprint'!TrendDays),Z20))</f>
        <v>#VALUE!</v>
      </c>
      <c r="AA19" s="1" t="str">
        <f t="array" ref="AA19">IF(TREND(OFFSET($H17,0,'Plantilla Sprint'!DoneDays-'Plantilla Sprint'!TrendDays,1,'Plantilla Sprint'!TrendDays),OFFSET($H20,0,'Plantilla Sprint'!DoneDays-'Plantilla Sprint'!TrendDays,1,'Plantilla Sprint'!TrendDays),AA20)&lt;0,"",TREND(OFFSET($H17,0,'Plantilla Sprint'!DoneDays-'Plantilla Sprint'!TrendDays,1,'Plantilla Sprint'!TrendDays),OFFSET($H20,0,'Plantilla Sprint'!DoneDays-'Plantilla Sprint'!TrendDays,1,'Plantilla Sprint'!TrendDays),AA20))</f>
        <v>#VALUE!</v>
      </c>
      <c r="AB19" s="1" t="str">
        <f t="array" ref="AB19">IF(TREND(OFFSET($H17,0,'Plantilla Sprint'!DoneDays-'Plantilla Sprint'!TrendDays,1,'Plantilla Sprint'!TrendDays),OFFSET($H20,0,'Plantilla Sprint'!DoneDays-'Plantilla Sprint'!TrendDays,1,'Plantilla Sprint'!TrendDays),AB20)&lt;0,"",TREND(OFFSET($H17,0,'Plantilla Sprint'!DoneDays-'Plantilla Sprint'!TrendDays,1,'Plantilla Sprint'!TrendDays),OFFSET($H20,0,'Plantilla Sprint'!DoneDays-'Plantilla Sprint'!TrendDays,1,'Plantilla Sprint'!TrendDays),AB20))</f>
        <v>#VALUE!</v>
      </c>
      <c r="AC19" s="1" t="str">
        <f t="array" ref="AC19">IF(TREND(OFFSET($H17,0,'Plantilla Sprint'!DoneDays-'Plantilla Sprint'!TrendDays,1,'Plantilla Sprint'!TrendDays),OFFSET($H20,0,'Plantilla Sprint'!DoneDays-'Plantilla Sprint'!TrendDays,1,'Plantilla Sprint'!TrendDays),AC20)&lt;0,"",TREND(OFFSET($H17,0,'Plantilla Sprint'!DoneDays-'Plantilla Sprint'!TrendDays,1,'Plantilla Sprint'!TrendDays),OFFSET($H20,0,'Plantilla Sprint'!DoneDays-'Plantilla Sprint'!TrendDays,1,'Plantilla Sprint'!TrendDays),AC20))</f>
        <v>#VALUE!</v>
      </c>
      <c r="AD19" s="1" t="str">
        <f t="array" ref="AD19">IF(TREND(OFFSET($H17,0,'Plantilla Sprint'!DoneDays-'Plantilla Sprint'!TrendDays,1,'Plantilla Sprint'!TrendDays),OFFSET($H20,0,'Plantilla Sprint'!DoneDays-'Plantilla Sprint'!TrendDays,1,'Plantilla Sprint'!TrendDays),AD20)&lt;0,"",TREND(OFFSET($H17,0,'Plantilla Sprint'!DoneDays-'Plantilla Sprint'!TrendDays,1,'Plantilla Sprint'!TrendDays),OFFSET($H20,0,'Plantilla Sprint'!DoneDays-'Plantilla Sprint'!TrendDays,1,'Plantilla Sprint'!TrendDays),AD20))</f>
        <v>#VALUE!</v>
      </c>
      <c r="AE19" s="1" t="str">
        <f t="array" ref="AE19">IF(TREND(OFFSET($H17,0,'Plantilla Sprint'!DoneDays-'Plantilla Sprint'!TrendDays,1,'Plantilla Sprint'!TrendDays),OFFSET($H20,0,'Plantilla Sprint'!DoneDays-'Plantilla Sprint'!TrendDays,1,'Plantilla Sprint'!TrendDays),AE20)&lt;0,"",TREND(OFFSET($H17,0,'Plantilla Sprint'!DoneDays-'Plantilla Sprint'!TrendDays,1,'Plantilla Sprint'!TrendDays),OFFSET($H20,0,'Plantilla Sprint'!DoneDays-'Plantilla Sprint'!TrendDays,1,'Plantilla Sprint'!TrendDays),AE20))</f>
        <v>#VALUE!</v>
      </c>
      <c r="AF19" s="1" t="str">
        <f t="array" ref="AF19">IF(TREND(OFFSET($H17,0,'Plantilla Sprint'!DoneDays-'Plantilla Sprint'!TrendDays,1,'Plantilla Sprint'!TrendDays),OFFSET($H20,0,'Plantilla Sprint'!DoneDays-'Plantilla Sprint'!TrendDays,1,'Plantilla Sprint'!TrendDays),AF20)&lt;0,"",TREND(OFFSET($H17,0,'Plantilla Sprint'!DoneDays-'Plantilla Sprint'!TrendDays,1,'Plantilla Sprint'!TrendDays),OFFSET($H20,0,'Plantilla Sprint'!DoneDays-'Plantilla Sprint'!TrendDays,1,'Plantilla Sprint'!TrendDays),AF20))</f>
        <v>#VALUE!</v>
      </c>
    </row>
    <row r="20" ht="12.75" hidden="1" customHeight="1">
      <c r="C20" s="28" t="s">
        <v>15</v>
      </c>
      <c r="E20" s="24" t="s">
        <v>16</v>
      </c>
      <c r="F20" s="1" t="str">
        <f>IF('Plantilla Sprint'!DoneDays&gt;D17,D17,'Plantilla Sprint'!DoneDays)</f>
        <v/>
      </c>
      <c r="G20" s="1"/>
      <c r="H20" s="1">
        <f>IF('Plantilla Sprint'!DoneDays&gt;G20,G20+1,"")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17</v>
      </c>
      <c r="C21" s="29" t="s">
        <v>18</v>
      </c>
      <c r="D21" s="29" t="s">
        <v>19</v>
      </c>
      <c r="E21" s="29" t="s">
        <v>20</v>
      </c>
      <c r="F21" s="29" t="s">
        <v>21</v>
      </c>
      <c r="G21" s="29" t="s">
        <v>22</v>
      </c>
      <c r="H21" s="29">
        <v>1.0</v>
      </c>
      <c r="I21" s="29" t="str">
        <f t="shared" ref="I21:AF21" si="1">IF($D$16&gt;H21,H21+1,"")</f>
        <v/>
      </c>
      <c r="J21" s="29" t="str">
        <f t="shared" si="1"/>
        <v/>
      </c>
      <c r="K21" s="29" t="str">
        <f t="shared" si="1"/>
        <v/>
      </c>
      <c r="L21" s="29" t="str">
        <f t="shared" si="1"/>
        <v/>
      </c>
      <c r="M21" s="29" t="str">
        <f t="shared" si="1"/>
        <v/>
      </c>
      <c r="N21" s="29" t="str">
        <f t="shared" si="1"/>
        <v/>
      </c>
      <c r="O21" s="29" t="str">
        <f t="shared" si="1"/>
        <v/>
      </c>
      <c r="P21" s="29" t="str">
        <f t="shared" si="1"/>
        <v/>
      </c>
      <c r="Q21" s="29" t="str">
        <f t="shared" si="1"/>
        <v/>
      </c>
      <c r="R21" s="29" t="str">
        <f t="shared" si="1"/>
        <v/>
      </c>
      <c r="S21" s="29" t="str">
        <f t="shared" si="1"/>
        <v/>
      </c>
      <c r="T21" s="29" t="str">
        <f t="shared" si="1"/>
        <v/>
      </c>
      <c r="U21" s="29" t="str">
        <f t="shared" si="1"/>
        <v/>
      </c>
      <c r="V21" s="29" t="str">
        <f t="shared" si="1"/>
        <v/>
      </c>
      <c r="W21" s="29" t="str">
        <f t="shared" si="1"/>
        <v/>
      </c>
      <c r="X21" s="29" t="str">
        <f t="shared" si="1"/>
        <v/>
      </c>
      <c r="Y21" s="29" t="str">
        <f t="shared" si="1"/>
        <v/>
      </c>
      <c r="Z21" s="29" t="str">
        <f t="shared" si="1"/>
        <v/>
      </c>
      <c r="AA21" s="29" t="str">
        <f t="shared" si="1"/>
        <v/>
      </c>
      <c r="AB21" s="29" t="str">
        <f t="shared" si="1"/>
        <v/>
      </c>
      <c r="AC21" s="29" t="str">
        <f t="shared" si="1"/>
        <v/>
      </c>
      <c r="AD21" s="29" t="str">
        <f t="shared" si="1"/>
        <v/>
      </c>
      <c r="AE21" s="29" t="str">
        <f t="shared" si="1"/>
        <v/>
      </c>
      <c r="AF21" s="29" t="str">
        <f t="shared" si="1"/>
        <v/>
      </c>
    </row>
    <row r="22" ht="12.75" customHeight="1">
      <c r="D22" s="1"/>
      <c r="F22" s="24" t="str">
        <f t="shared" ref="F22:F63" si="3">IF(C22&lt;&gt;"","Planned","")</f>
        <v/>
      </c>
      <c r="G22" s="1"/>
      <c r="H22" s="1" t="str">
        <f t="shared" ref="H22:H66" si="4">IF(OR(H$21="",$G22=""),"",G22)</f>
        <v/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D23" s="1"/>
      <c r="F23" s="24" t="str">
        <f t="shared" si="3"/>
        <v/>
      </c>
      <c r="G23" s="1"/>
      <c r="H23" s="1" t="str">
        <f t="shared" si="4"/>
        <v/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D24" s="1"/>
      <c r="F24" s="24" t="str">
        <f t="shared" si="3"/>
        <v/>
      </c>
      <c r="G24" s="1"/>
      <c r="H24" s="1" t="str">
        <f t="shared" si="4"/>
        <v/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D25" s="1"/>
      <c r="F25" s="24" t="str">
        <f t="shared" si="3"/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24" t="str">
        <f t="shared" si="3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24" t="str">
        <f t="shared" si="3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4" t="str">
        <f t="shared" si="3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4" t="str">
        <f t="shared" si="3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4" t="str">
        <f t="shared" si="3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4" t="str">
        <f t="shared" si="3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4" t="str">
        <f t="shared" si="3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4" t="str">
        <f t="shared" si="3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4" t="str">
        <f t="shared" si="3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4" t="str">
        <f t="shared" si="3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4" t="str">
        <f t="shared" si="3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4" t="str">
        <f t="shared" si="3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4" t="str">
        <f t="shared" si="3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4" t="str">
        <f t="shared" si="3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4" t="str">
        <f t="shared" si="3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4" t="str">
        <f t="shared" si="3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4" t="str">
        <f t="shared" si="3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4" t="str">
        <f t="shared" si="3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4" t="str">
        <f t="shared" si="3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4" t="str">
        <f t="shared" si="3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4" t="str">
        <f t="shared" si="3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4" t="str">
        <f t="shared" si="3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4" t="str">
        <f t="shared" si="3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4" t="str">
        <f t="shared" si="3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4" t="str">
        <f t="shared" si="3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4" t="str">
        <f t="shared" si="3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4" t="str">
        <f t="shared" si="3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4" t="str">
        <f t="shared" si="3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4" t="str">
        <f t="shared" si="3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4" t="str">
        <f t="shared" si="3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4" t="str">
        <f t="shared" si="3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4" t="str">
        <f t="shared" si="3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4" t="str">
        <f t="shared" si="3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4" t="str">
        <f t="shared" si="3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4" t="str">
        <f t="shared" si="3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4" t="str">
        <f t="shared" si="3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4" t="str">
        <f t="shared" si="3"/>
        <v/>
      </c>
      <c r="G62" s="1"/>
      <c r="H62" s="1" t="str">
        <f t="shared" si="4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4" t="str">
        <f t="shared" si="3"/>
        <v/>
      </c>
      <c r="G63" s="1"/>
      <c r="H63" s="1" t="str">
        <f t="shared" si="4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4" t="s">
        <v>33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4" t="s">
        <v>34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4" t="s">
        <v>35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4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