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'Fuentes de Costos del Proyecto'!$B$51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aFgndvf8n+SB8L3fY4m21B5wqsxsvmoduWiETASwObE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8">
      <text>
        <t xml:space="preserve">======
ID#AAABrS-rZl8
.    (2025-09-18 21:50:38)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fJk6e5hVkXz6LUlmefYyOJ7e4JQ=="/>
    </ext>
  </extLst>
</comments>
</file>

<file path=xl/sharedStrings.xml><?xml version="1.0" encoding="utf-8"?>
<sst xmlns="http://schemas.openxmlformats.org/spreadsheetml/2006/main" count="118" uniqueCount="93">
  <si>
    <t>Fuentes de Costo del Proyecto</t>
  </si>
  <si>
    <t xml:space="preserve">Nombre del Proyecto: </t>
  </si>
  <si>
    <t>Revisor Automático de Escritura Académica con IA - REVIDOC</t>
  </si>
  <si>
    <t>Gerente del Proyecto:</t>
  </si>
  <si>
    <t>Camargo Ambicho Joussepe / Lorenzo Masgo Josue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</si>
  <si>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</si>
  <si>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</si>
  <si>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</si>
  <si>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</si>
  <si>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</si>
  <si>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</si>
  <si>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</si>
  <si>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</si>
  <si>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</si>
  <si>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</si>
  <si>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</si>
  <si>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Diseño del Proyecto</t>
  </si>
  <si>
    <t>Desarrollo de Especificaciones Funcionales</t>
  </si>
  <si>
    <t xml:space="preserve">Arquitectura del Desarrollo del Sistema </t>
  </si>
  <si>
    <t xml:space="preserve">Desarrollar el preliminar de las Especificaciones de Diseño </t>
  </si>
  <si>
    <t>Desarrollar las Especificaciones Detalladas del Diseño</t>
  </si>
  <si>
    <t>Desarrollar el Plan de Pruebas de Aceptación</t>
  </si>
  <si>
    <t>Subtotal</t>
  </si>
  <si>
    <t xml:space="preserve">Desarrollo del Proyecto </t>
  </si>
  <si>
    <t>Desarrollar Componentes</t>
  </si>
  <si>
    <t>Adquirir Software</t>
  </si>
  <si>
    <t>Adquirir Hardware</t>
  </si>
  <si>
    <t xml:space="preserve">Desarrollar el Paquete de Pruebas de Aceptación </t>
  </si>
  <si>
    <t>Ejecución de Pruebas Unitarias / Integración</t>
  </si>
  <si>
    <t>Entregas del Proyecto</t>
  </si>
  <si>
    <t xml:space="preserve">Instalar Sistema </t>
  </si>
  <si>
    <t>Entrenar clientes</t>
  </si>
  <si>
    <t xml:space="preserve">Pruebas de Aceptación del Desempeño </t>
  </si>
  <si>
    <t>Revisión del  Desempeño Post Proyecto</t>
  </si>
  <si>
    <t>Proveer Garantía de Soporte</t>
  </si>
  <si>
    <t>Archivar Materiales</t>
  </si>
  <si>
    <t>Gerencia del Proyecto</t>
  </si>
  <si>
    <t>Reuniones/Reportes del Progreso con el Cliente</t>
  </si>
  <si>
    <t xml:space="preserve">Reuniones/Reportes Internas de Estatus del Proyecto </t>
  </si>
  <si>
    <t>Reuniones con terceros</t>
  </si>
  <si>
    <t xml:space="preserve">Interfaz a Otros Departamentos Internos </t>
  </si>
  <si>
    <t>Gestión de la Configuración</t>
  </si>
  <si>
    <t xml:space="preserve">Aseguramiento de la Calidad </t>
  </si>
  <si>
    <t>Gestión Global del Proyecto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</si>
  <si>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</si>
  <si>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</si>
  <si>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</si>
  <si>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</si>
  <si>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</si>
  <si>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</si>
  <si>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</si>
  <si>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 xml:space="preserve">
El costo por hora se fijó en $15 (≈ 55 soles), un estándar para proyectos universitarios con proyección profesional.
Los otros costos reflejan suscripciones (n8n, IA, MongoDB Atlas), documentación y presentaciones.
La contingencia se calculó en 10% del total.
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</si>
  <si>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</si>
  <si>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</si>
  <si>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</si>
  <si>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</si>
  <si>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</si>
  <si>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</si>
  <si>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</si>
  <si>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Planificación</t>
  </si>
  <si>
    <t>Planificación 2</t>
  </si>
  <si>
    <t>Desarrollo</t>
  </si>
  <si>
    <t>Pruebas &amp; Entrega</t>
  </si>
  <si>
    <t xml:space="preserve">    Subtotal</t>
  </si>
  <si>
    <t>TOTAL PROYECTO</t>
  </si>
  <si>
    <t>Costos por Sprint</t>
  </si>
  <si>
    <t>Sprint 1</t>
  </si>
  <si>
    <t>Sprint 2</t>
  </si>
  <si>
    <t>Sprint 3</t>
  </si>
  <si>
    <t>Sprint 4</t>
  </si>
  <si>
    <t>Sprint 5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</si>
  <si>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</si>
  <si>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</si>
  <si>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</si>
  <si>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</si>
  <si>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</si>
  <si>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</si>
  <si>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</si>
  <si>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</si>
  <si>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</si>
  <si>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</si>
  <si>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</si>
  <si>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</si>
  <si>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</si>
  <si>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</si>
  <si>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calculados.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</si>
  <si>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</si>
  <si>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Mes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</si>
  <si>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</si>
  <si>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</si>
  <si>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</si>
  <si>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</si>
  <si>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http://www.cvr-it.com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</si>
</sst>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\(&quot;$&quot;#,##0\)"/>
    <numFmt numFmtId="165" formatCode="0_);\(0\)"/>
    <numFmt numFmtId="166" formatCode="m/d/yyyy"/>
    <numFmt numFmtId="167" formatCode="_(&quot;$&quot;* #,##0_);_(&quot;$&quot;* \(#,##0\);_(&quot;$&quot;* &quot;-&quot;_);_(@_)"/>
  </numFmts>
  <fonts count="22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color theme="1"/>
      <name val="Arial"/>
      <scheme val="minor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u/>
      <sz val="10.0"/>
      <color rgb="FF0000FF"/>
      <name val="Arial"/>
    </font>
    <font>
      <b/>
      <sz val="10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9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  <bottom/>
    </border>
    <border>
      <top style="thin">
        <color rgb="FF000000"/>
      </top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0" fillId="0" fontId="6" numFmtId="0" xfId="0" applyAlignment="1" applyFont="1">
      <alignment readingOrder="0"/>
    </xf>
    <xf borderId="5" fillId="2" fontId="7" numFmtId="0" xfId="0" applyAlignment="1" applyBorder="1" applyFont="1">
      <alignment horizontal="center" shrinkToFit="0" vertical="top" wrapText="0"/>
    </xf>
    <xf borderId="6" fillId="0" fontId="4" numFmtId="0" xfId="0" applyBorder="1" applyFont="1"/>
    <xf borderId="7" fillId="0" fontId="4" numFmtId="0" xfId="0" applyBorder="1" applyFont="1"/>
    <xf borderId="8" fillId="0" fontId="7" numFmtId="0" xfId="0" applyAlignment="1" applyBorder="1" applyFont="1">
      <alignment horizontal="left" readingOrder="0" shrinkToFit="0" vertical="center" wrapText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2" fontId="5" numFmtId="0" xfId="0" applyAlignment="1" applyBorder="1" applyFont="1">
      <alignment horizontal="center" shrinkToFit="0" vertical="top" wrapText="0"/>
    </xf>
    <xf borderId="13" fillId="0" fontId="4" numFmtId="0" xfId="0" applyBorder="1" applyFont="1"/>
    <xf borderId="14" fillId="0" fontId="4" numFmtId="0" xfId="0" applyBorder="1" applyFont="1"/>
    <xf borderId="15" fillId="4" fontId="8" numFmtId="0" xfId="0" applyAlignment="1" applyBorder="1" applyFill="1" applyFont="1">
      <alignment horizontal="left" shrinkToFit="0" vertical="top" wrapText="1"/>
    </xf>
    <xf borderId="16" fillId="0" fontId="4" numFmtId="0" xfId="0" applyBorder="1" applyFont="1"/>
    <xf borderId="17" fillId="0" fontId="4" numFmtId="0" xfId="0" applyBorder="1" applyFont="1"/>
    <xf borderId="15" fillId="4" fontId="9" numFmtId="0" xfId="0" applyAlignment="1" applyBorder="1" applyFont="1">
      <alignment horizontal="left" shrinkToFit="0" vertical="top" wrapText="1"/>
    </xf>
    <xf borderId="15" fillId="0" fontId="9" numFmtId="0" xfId="0" applyAlignment="1" applyBorder="1" applyFont="1">
      <alignment horizontal="left" shrinkToFit="0" vertical="bottom" wrapText="0"/>
    </xf>
    <xf borderId="18" fillId="3" fontId="2" numFmtId="49" xfId="0" applyAlignment="1" applyBorder="1" applyFont="1" applyNumberFormat="1">
      <alignment horizontal="center" shrinkToFit="0" vertical="center" wrapText="1"/>
    </xf>
    <xf borderId="19" fillId="0" fontId="4" numFmtId="0" xfId="0" applyBorder="1" applyFont="1"/>
    <xf borderId="8" fillId="3" fontId="2" numFmtId="49" xfId="0" applyAlignment="1" applyBorder="1" applyFont="1" applyNumberFormat="1">
      <alignment horizontal="center" shrinkToFit="0" vertical="bottom" wrapText="1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0" fillId="0" fontId="1" numFmtId="0" xfId="0" applyAlignment="1" applyFont="1">
      <alignment shrinkToFit="0" vertical="center" wrapText="0"/>
    </xf>
    <xf borderId="23" fillId="5" fontId="2" numFmtId="0" xfId="0" applyAlignment="1" applyBorder="1" applyFill="1" applyFont="1">
      <alignment horizontal="left" shrinkToFit="0" vertical="center" wrapText="1"/>
    </xf>
    <xf borderId="24" fillId="5" fontId="10" numFmtId="0" xfId="0" applyAlignment="1" applyBorder="1" applyFont="1">
      <alignment shrinkToFit="0" vertical="center" wrapText="1"/>
    </xf>
    <xf borderId="24" fillId="5" fontId="7" numFmtId="0" xfId="0" applyAlignment="1" applyBorder="1" applyFont="1">
      <alignment horizontal="center" shrinkToFit="0" vertical="center" wrapText="1"/>
    </xf>
    <xf borderId="25" fillId="5" fontId="5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left" shrinkToFit="0" vertical="center" wrapText="1"/>
    </xf>
    <xf borderId="26" fillId="0" fontId="1" numFmtId="0" xfId="0" applyAlignment="1" applyBorder="1" applyFont="1">
      <alignment shrinkToFit="0" vertical="center" wrapText="1"/>
    </xf>
    <xf borderId="27" fillId="0" fontId="1" numFmtId="37" xfId="0" applyAlignment="1" applyBorder="1" applyFont="1" applyNumberFormat="1">
      <alignment horizontal="center" readingOrder="0" shrinkToFit="0" vertical="center" wrapText="1"/>
    </xf>
    <xf borderId="27" fillId="0" fontId="11" numFmtId="164" xfId="0" applyAlignment="1" applyBorder="1" applyFont="1" applyNumberFormat="1">
      <alignment horizontal="center" readingOrder="0" shrinkToFit="0" vertical="center" wrapText="1"/>
    </xf>
    <xf borderId="27" fillId="0" fontId="11" numFmtId="164" xfId="0" applyAlignment="1" applyBorder="1" applyFont="1" applyNumberFormat="1">
      <alignment horizontal="center" shrinkToFit="0" vertical="center" wrapText="1"/>
    </xf>
    <xf borderId="27" fillId="6" fontId="10" numFmtId="164" xfId="0" applyAlignment="1" applyBorder="1" applyFill="1" applyFont="1" applyNumberFormat="1">
      <alignment horizontal="center" shrinkToFit="0" vertical="center" wrapText="1"/>
    </xf>
    <xf borderId="26" fillId="0" fontId="1" numFmtId="0" xfId="0" applyAlignment="1" applyBorder="1" applyFont="1">
      <alignment shrinkToFit="0" vertical="center" wrapText="0"/>
    </xf>
    <xf borderId="27" fillId="7" fontId="1" numFmtId="0" xfId="0" applyAlignment="1" applyBorder="1" applyFill="1" applyFont="1">
      <alignment horizontal="left" shrinkToFit="0" vertical="center" wrapText="1"/>
    </xf>
    <xf borderId="27" fillId="7" fontId="2" numFmtId="0" xfId="0" applyAlignment="1" applyBorder="1" applyFont="1">
      <alignment shrinkToFit="0" vertical="center" wrapText="1"/>
    </xf>
    <xf borderId="27" fillId="7" fontId="2" numFmtId="37" xfId="0" applyAlignment="1" applyBorder="1" applyFont="1" applyNumberFormat="1">
      <alignment horizontal="center" shrinkToFit="0" vertical="center" wrapText="1"/>
    </xf>
    <xf borderId="27" fillId="7" fontId="10" numFmtId="164" xfId="0" applyAlignment="1" applyBorder="1" applyFont="1" applyNumberFormat="1">
      <alignment horizontal="center" shrinkToFit="0" vertical="center" wrapText="1"/>
    </xf>
    <xf borderId="28" fillId="5" fontId="2" numFmtId="0" xfId="0" applyAlignment="1" applyBorder="1" applyFont="1">
      <alignment shrinkToFit="0" vertical="center" wrapText="1"/>
    </xf>
    <xf borderId="28" fillId="5" fontId="7" numFmtId="0" xfId="0" applyAlignment="1" applyBorder="1" applyFont="1">
      <alignment horizontal="center" shrinkToFit="0" vertical="center" wrapText="1"/>
    </xf>
    <xf borderId="28" fillId="5" fontId="11" numFmtId="0" xfId="0" applyAlignment="1" applyBorder="1" applyFont="1">
      <alignment horizontal="center" shrinkToFit="0" vertical="center" wrapText="1"/>
    </xf>
    <xf borderId="29" fillId="5" fontId="10" numFmtId="0" xfId="0" applyAlignment="1" applyBorder="1" applyFont="1">
      <alignment horizontal="center" shrinkToFit="0" vertical="center" wrapText="1"/>
    </xf>
    <xf borderId="27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165" xfId="0" applyAlignment="1" applyBorder="1" applyFont="1" applyNumberFormat="1">
      <alignment horizontal="center" shrinkToFit="0" vertical="center" wrapText="1"/>
    </xf>
    <xf borderId="27" fillId="7" fontId="2" numFmtId="165" xfId="0" applyAlignment="1" applyBorder="1" applyFont="1" applyNumberFormat="1">
      <alignment horizontal="center" shrinkToFit="0" vertical="center" wrapText="1"/>
    </xf>
    <xf borderId="30" fillId="5" fontId="2" numFmtId="0" xfId="0" applyAlignment="1" applyBorder="1" applyFont="1">
      <alignment horizontal="left" shrinkToFit="0" vertical="center" wrapText="1"/>
    </xf>
    <xf borderId="28" fillId="5" fontId="2" numFmtId="165" xfId="0" applyAlignment="1" applyBorder="1" applyFont="1" applyNumberFormat="1">
      <alignment horizontal="center" shrinkToFit="0" vertical="center" wrapText="1"/>
    </xf>
    <xf borderId="28" fillId="5" fontId="10" numFmtId="164" xfId="0" applyAlignment="1" applyBorder="1" applyFont="1" applyNumberFormat="1">
      <alignment horizontal="center" shrinkToFit="0" vertical="center" wrapText="1"/>
    </xf>
    <xf borderId="29" fillId="5" fontId="10" numFmtId="164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shrinkToFit="0" vertical="center" wrapText="1"/>
    </xf>
    <xf borderId="31" fillId="3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8" fillId="0" fontId="1" numFmtId="165" xfId="0" applyAlignment="1" applyBorder="1" applyFont="1" applyNumberFormat="1">
      <alignment horizontal="center" readingOrder="0" shrinkToFit="0" vertical="center" wrapText="1"/>
    </xf>
    <xf borderId="8" fillId="0" fontId="11" numFmtId="164" xfId="0" applyAlignment="1" applyBorder="1" applyFont="1" applyNumberFormat="1">
      <alignment horizontal="center" readingOrder="0" shrinkToFit="0" vertical="center" wrapText="1"/>
    </xf>
    <xf borderId="8" fillId="0" fontId="11" numFmtId="164" xfId="0" applyAlignment="1" applyBorder="1" applyFont="1" applyNumberFormat="1">
      <alignment horizontal="center" shrinkToFit="0" vertical="center" wrapText="1"/>
    </xf>
    <xf borderId="27" fillId="7" fontId="1" numFmtId="0" xfId="0" applyAlignment="1" applyBorder="1" applyFont="1">
      <alignment horizontal="left" shrinkToFit="0" vertical="bottom" wrapText="0"/>
    </xf>
    <xf borderId="27" fillId="7" fontId="2" numFmtId="165" xfId="0" applyAlignment="1" applyBorder="1" applyFont="1" applyNumberFormat="1">
      <alignment horizontal="center" shrinkToFit="0" vertical="bottom" wrapText="0"/>
    </xf>
    <xf borderId="27" fillId="7" fontId="10" numFmtId="164" xfId="0" applyAlignment="1" applyBorder="1" applyFont="1" applyNumberFormat="1">
      <alignment horizontal="center" shrinkToFit="0" vertical="bottom" wrapText="0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22" fillId="0" fontId="11" numFmtId="164" xfId="0" applyAlignment="1" applyBorder="1" applyFont="1" applyNumberFormat="1">
      <alignment horizontal="center" readingOrder="0" shrinkToFit="0" vertical="center" wrapText="1"/>
    </xf>
    <xf borderId="22" fillId="0" fontId="11" numFmtId="164" xfId="0" applyAlignment="1" applyBorder="1" applyFont="1" applyNumberFormat="1">
      <alignment horizontal="center" shrinkToFit="0" vertical="center" wrapText="1"/>
    </xf>
    <xf borderId="27" fillId="4" fontId="1" numFmtId="49" xfId="0" applyAlignment="1" applyBorder="1" applyFont="1" applyNumberFormat="1">
      <alignment horizontal="left" shrinkToFit="0" vertical="center" wrapText="1"/>
    </xf>
    <xf borderId="27" fillId="4" fontId="1" numFmtId="165" xfId="0" applyAlignment="1" applyBorder="1" applyFont="1" applyNumberFormat="1">
      <alignment horizontal="center" shrinkToFit="0" vertical="center" wrapText="1"/>
    </xf>
    <xf borderId="27" fillId="4" fontId="11" numFmtId="164" xfId="0" applyAlignment="1" applyBorder="1" applyFont="1" applyNumberFormat="1">
      <alignment horizontal="center" shrinkToFit="0" vertical="center" wrapText="1"/>
    </xf>
    <xf borderId="27" fillId="4" fontId="11" numFmtId="164" xfId="0" applyAlignment="1" applyBorder="1" applyFont="1" applyNumberFormat="1">
      <alignment horizontal="center" readingOrder="0" shrinkToFit="0" vertical="center" wrapText="1"/>
    </xf>
    <xf borderId="32" fillId="4" fontId="1" numFmtId="49" xfId="0" applyAlignment="1" applyBorder="1" applyFont="1" applyNumberFormat="1">
      <alignment shrinkToFit="0" vertical="center" wrapText="1"/>
    </xf>
    <xf borderId="15" fillId="8" fontId="2" numFmtId="0" xfId="0" applyAlignment="1" applyBorder="1" applyFill="1" applyFont="1">
      <alignment horizontal="right" shrinkToFit="0" vertical="center" wrapText="1"/>
    </xf>
    <xf borderId="33" fillId="0" fontId="4" numFmtId="0" xfId="0" applyBorder="1" applyFont="1"/>
    <xf borderId="27" fillId="8" fontId="2" numFmtId="165" xfId="0" applyAlignment="1" applyBorder="1" applyFont="1" applyNumberFormat="1">
      <alignment horizontal="center" shrinkToFit="0" vertical="center" wrapText="1"/>
    </xf>
    <xf borderId="27" fillId="8" fontId="10" numFmtId="164" xfId="0" applyAlignment="1" applyBorder="1" applyFont="1" applyNumberFormat="1">
      <alignment horizontal="center" shrinkToFit="0" vertical="center" wrapText="1"/>
    </xf>
    <xf borderId="15" fillId="3" fontId="2" numFmtId="0" xfId="0" applyAlignment="1" applyBorder="1" applyFont="1">
      <alignment horizontal="right" shrinkToFit="0" vertical="center" wrapText="1"/>
    </xf>
    <xf borderId="27" fillId="6" fontId="10" numFmtId="164" xfId="0" applyAlignment="1" applyBorder="1" applyFont="1" applyNumberFormat="1">
      <alignment horizontal="center" readingOrder="0" shrinkToFit="0" vertical="center" wrapText="1"/>
    </xf>
    <xf borderId="15" fillId="8" fontId="8" numFmtId="0" xfId="0" applyAlignment="1" applyBorder="1" applyFont="1">
      <alignment horizontal="right" shrinkToFit="0" vertical="center" wrapText="1"/>
    </xf>
    <xf borderId="30" fillId="3" fontId="2" numFmtId="0" xfId="0" applyAlignment="1" applyBorder="1" applyFont="1">
      <alignment horizontal="left" shrinkToFit="0" vertical="top" wrapText="1"/>
    </xf>
    <xf borderId="16" fillId="0" fontId="2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horizontal="left" shrinkToFit="0" vertical="bottom" wrapText="0"/>
    </xf>
    <xf borderId="26" fillId="0" fontId="1" numFmtId="0" xfId="0" applyAlignment="1" applyBorder="1" applyFont="1">
      <alignment horizontal="center" shrinkToFit="0" vertical="bottom" wrapText="0"/>
    </xf>
    <xf borderId="26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34" fillId="0" fontId="4" numFmtId="0" xfId="0" applyBorder="1" applyFont="1"/>
    <xf borderId="35" fillId="9" fontId="7" numFmtId="0" xfId="0" applyAlignment="1" applyBorder="1" applyFill="1" applyFont="1">
      <alignment horizontal="left" shrinkToFit="0" vertical="bottom" wrapText="0"/>
    </xf>
    <xf borderId="36" fillId="0" fontId="4" numFmtId="0" xfId="0" applyBorder="1" applyFont="1"/>
    <xf borderId="37" fillId="2" fontId="7" numFmtId="0" xfId="0" applyAlignment="1" applyBorder="1" applyFont="1">
      <alignment horizontal="center" shrinkToFit="0" vertical="top" wrapText="0"/>
    </xf>
    <xf borderId="38" fillId="0" fontId="4" numFmtId="0" xfId="0" applyBorder="1" applyFont="1"/>
    <xf borderId="18" fillId="0" fontId="9" numFmtId="0" xfId="0" applyAlignment="1" applyBorder="1" applyFont="1">
      <alignment horizontal="left" shrinkToFit="0" vertical="bottom" wrapText="0"/>
    </xf>
    <xf borderId="39" fillId="0" fontId="9" numFmtId="0" xfId="0" applyAlignment="1" applyBorder="1" applyFont="1">
      <alignment horizontal="left" shrinkToFit="0" vertical="bottom" wrapText="0"/>
    </xf>
    <xf borderId="19" fillId="0" fontId="9" numFmtId="0" xfId="0" applyAlignment="1" applyBorder="1" applyFont="1">
      <alignment horizontal="left" shrinkToFit="0" vertical="bottom" wrapText="0"/>
    </xf>
    <xf borderId="27" fillId="2" fontId="13" numFmtId="0" xfId="0" applyAlignment="1" applyBorder="1" applyFont="1">
      <alignment shrinkToFit="0" vertical="center" wrapText="1"/>
    </xf>
    <xf borderId="27" fillId="2" fontId="13" numFmtId="0" xfId="0" applyAlignment="1" applyBorder="1" applyFont="1">
      <alignment horizontal="center" shrinkToFit="0" vertical="center" wrapText="1"/>
    </xf>
    <xf borderId="27" fillId="3" fontId="2" numFmtId="0" xfId="0" applyAlignment="1" applyBorder="1" applyFont="1">
      <alignment shrinkToFit="0" vertical="center" wrapText="1"/>
    </xf>
    <xf borderId="27" fillId="3" fontId="14" numFmtId="15" xfId="0" applyAlignment="1" applyBorder="1" applyFont="1" applyNumberFormat="1">
      <alignment horizontal="center" shrinkToFit="0" vertical="center" wrapText="1"/>
    </xf>
    <xf borderId="27" fillId="3" fontId="14" numFmtId="0" xfId="0" applyAlignment="1" applyBorder="1" applyFont="1">
      <alignment horizontal="center" shrinkToFit="0" vertical="center" wrapText="1"/>
    </xf>
    <xf borderId="27" fillId="3" fontId="14" numFmtId="0" xfId="0" applyAlignment="1" applyBorder="1" applyFont="1">
      <alignment shrinkToFit="0" vertical="center" wrapText="1"/>
    </xf>
    <xf borderId="27" fillId="0" fontId="1" numFmtId="0" xfId="0" applyAlignment="1" applyBorder="1" applyFont="1">
      <alignment horizontal="left" shrinkToFit="0" vertical="center" wrapText="1"/>
    </xf>
    <xf borderId="27" fillId="0" fontId="14" numFmtId="166" xfId="0" applyAlignment="1" applyBorder="1" applyFont="1" applyNumberFormat="1">
      <alignment horizontal="center" shrinkToFit="0" vertical="center" wrapText="1"/>
    </xf>
    <xf borderId="27" fillId="0" fontId="14" numFmtId="164" xfId="0" applyAlignment="1" applyBorder="1" applyFont="1" applyNumberFormat="1">
      <alignment horizontal="center" shrinkToFit="0" vertical="center" wrapText="1"/>
    </xf>
    <xf borderId="27" fillId="0" fontId="14" numFmtId="0" xfId="0" applyAlignment="1" applyBorder="1" applyFont="1">
      <alignment shrinkToFit="0" vertical="center" wrapText="1"/>
    </xf>
    <xf borderId="27" fillId="7" fontId="8" numFmtId="0" xfId="0" applyAlignment="1" applyBorder="1" applyFont="1">
      <alignment horizontal="right" shrinkToFit="0" vertical="center" wrapText="1"/>
    </xf>
    <xf borderId="27" fillId="7" fontId="15" numFmtId="166" xfId="0" applyAlignment="1" applyBorder="1" applyFont="1" applyNumberFormat="1">
      <alignment horizontal="center" shrinkToFit="0" vertical="center" wrapText="1"/>
    </xf>
    <xf borderId="27" fillId="9" fontId="15" numFmtId="167" xfId="0" applyAlignment="1" applyBorder="1" applyFont="1" applyNumberFormat="1">
      <alignment horizontal="center" shrinkToFit="0" vertical="center" wrapText="1"/>
    </xf>
    <xf borderId="27" fillId="3" fontId="14" numFmtId="166" xfId="0" applyAlignment="1" applyBorder="1" applyFont="1" applyNumberFormat="1">
      <alignment horizontal="center" shrinkToFit="0" vertical="center" wrapText="1"/>
    </xf>
    <xf borderId="27" fillId="0" fontId="14" numFmtId="0" xfId="0" applyAlignment="1" applyBorder="1" applyFont="1">
      <alignment horizontal="left" shrinkToFit="0" vertical="center" wrapText="1"/>
    </xf>
    <xf borderId="27" fillId="3" fontId="2" numFmtId="0" xfId="0" applyAlignment="1" applyBorder="1" applyFont="1">
      <alignment horizontal="right" shrinkToFit="0" vertical="center" wrapText="1"/>
    </xf>
    <xf borderId="27" fillId="3" fontId="15" numFmtId="166" xfId="0" applyAlignment="1" applyBorder="1" applyFont="1" applyNumberFormat="1">
      <alignment horizontal="center" shrinkToFit="0" vertical="center" wrapText="1"/>
    </xf>
    <xf borderId="27" fillId="10" fontId="15" numFmtId="167" xfId="0" applyAlignment="1" applyBorder="1" applyFill="1" applyFont="1" applyNumberFormat="1">
      <alignment horizontal="center" shrinkToFit="0" vertical="center" wrapText="1"/>
    </xf>
    <xf borderId="40" fillId="2" fontId="3" numFmtId="0" xfId="0" applyAlignment="1" applyBorder="1" applyFont="1">
      <alignment horizontal="center" shrinkToFit="0" vertical="center" wrapText="1"/>
    </xf>
    <xf borderId="41" fillId="0" fontId="4" numFmtId="0" xfId="0" applyBorder="1" applyFont="1"/>
    <xf borderId="42" fillId="0" fontId="4" numFmtId="0" xfId="0" applyBorder="1" applyFont="1"/>
    <xf borderId="0" fillId="0" fontId="16" numFmtId="0" xfId="0" applyAlignment="1" applyFont="1">
      <alignment horizontal="left" shrinkToFit="0" vertical="bottom" wrapText="1"/>
    </xf>
    <xf borderId="0" fillId="0" fontId="17" numFmtId="0" xfId="0" applyAlignment="1" applyFont="1">
      <alignment horizontal="left" shrinkToFit="0" vertical="bottom" wrapText="0"/>
    </xf>
    <xf borderId="0" fillId="0" fontId="18" numFmtId="0" xfId="0" applyAlignment="1" applyFont="1">
      <alignment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Alignment="1" applyFont="1">
      <alignment shrinkToFit="0" vertical="bottom" wrapText="0"/>
    </xf>
    <xf borderId="15" fillId="2" fontId="3" numFmtId="0" xfId="0" applyAlignment="1" applyBorder="1" applyFont="1">
      <alignment horizontal="center" shrinkToFit="0" vertical="center" wrapText="0"/>
    </xf>
    <xf borderId="0" fillId="0" fontId="8" numFmtId="0" xfId="0" applyAlignment="1" applyFont="1">
      <alignment horizontal="left" shrinkToFit="0" vertical="bottom" wrapText="1"/>
    </xf>
    <xf borderId="0" fillId="0" fontId="9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center" shrinkToFit="0" vertical="bottom" wrapText="1"/>
    </xf>
    <xf borderId="27" fillId="3" fontId="2" numFmtId="0" xfId="0" applyAlignment="1" applyBorder="1" applyFont="1">
      <alignment horizontal="center" shrinkToFit="0" vertical="bottom" wrapText="1"/>
    </xf>
    <xf borderId="43" fillId="0" fontId="1" numFmtId="1" xfId="0" applyAlignment="1" applyBorder="1" applyFont="1" applyNumberFormat="1">
      <alignment shrinkToFit="0" vertical="bottom" wrapText="0"/>
    </xf>
    <xf borderId="44" fillId="0" fontId="1" numFmtId="164" xfId="0" applyAlignment="1" applyBorder="1" applyFont="1" applyNumberFormat="1">
      <alignment shrinkToFit="0" vertical="bottom" wrapText="0"/>
    </xf>
    <xf borderId="44" fillId="7" fontId="1" numFmtId="164" xfId="0" applyAlignment="1" applyBorder="1" applyFont="1" applyNumberFormat="1">
      <alignment shrinkToFit="0" vertical="bottom" wrapText="0"/>
    </xf>
    <xf borderId="45" fillId="7" fontId="1" numFmtId="164" xfId="0" applyAlignment="1" applyBorder="1" applyFont="1" applyNumberFormat="1">
      <alignment shrinkToFit="0" vertical="bottom" wrapText="0"/>
    </xf>
    <xf borderId="46" fillId="0" fontId="1" numFmtId="1" xfId="0" applyAlignment="1" applyBorder="1" applyFont="1" applyNumberFormat="1">
      <alignment shrinkToFit="0" vertical="bottom" wrapText="0"/>
    </xf>
    <xf borderId="47" fillId="0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  <xf borderId="48" fillId="7" fontId="1" numFmtId="164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Datos'!$D$11:$D$34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Datos'!$F$11:$F$34</c:f>
              <c:numCache/>
            </c:numRef>
          </c:val>
          <c:smooth val="0"/>
        </c:ser>
        <c:axId val="384703159"/>
        <c:axId val="109893313"/>
      </c:lineChart>
      <c:catAx>
        <c:axId val="384703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93313"/>
      </c:catAx>
      <c:valAx>
        <c:axId val="10989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7031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15518479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8.63"/>
    <col customWidth="1" min="3" max="3" width="49.75"/>
    <col customWidth="1" min="4" max="4" width="9.63"/>
    <col customWidth="1" min="5" max="6" width="11.38"/>
    <col customWidth="1" min="7" max="7" width="10.25"/>
    <col customWidth="1" min="8" max="8" width="11.38"/>
    <col customWidth="1" min="9" max="9" width="1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1"/>
      <c r="B2" s="4" t="s">
        <v>0</v>
      </c>
      <c r="C2" s="5"/>
      <c r="D2" s="5"/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7" t="s">
        <v>1</v>
      </c>
      <c r="C3" s="8" t="s">
        <v>2</v>
      </c>
      <c r="D3" s="9"/>
      <c r="E3" s="10"/>
      <c r="F3" s="10"/>
      <c r="G3" s="10"/>
      <c r="H3" s="10"/>
      <c r="I3" s="1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1"/>
      <c r="B4" s="7" t="s">
        <v>3</v>
      </c>
      <c r="C4" s="12" t="s">
        <v>4</v>
      </c>
      <c r="D4" s="13"/>
      <c r="E4" s="14"/>
      <c r="F4" s="14"/>
      <c r="G4" s="14"/>
      <c r="H4" s="14"/>
      <c r="I4" s="15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"/>
      <c r="B5" s="16"/>
      <c r="C5" s="17"/>
      <c r="D5" s="17"/>
      <c r="E5" s="17"/>
      <c r="F5" s="17"/>
      <c r="G5" s="17"/>
      <c r="H5" s="17"/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8.5" customHeight="1">
      <c r="A6" s="1"/>
      <c r="B6" s="19" t="s">
        <v>5</v>
      </c>
      <c r="C6" s="20"/>
      <c r="D6" s="20"/>
      <c r="E6" s="20"/>
      <c r="F6" s="20"/>
      <c r="G6" s="20"/>
      <c r="H6" s="20"/>
      <c r="I6" s="2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1"/>
      <c r="B7" s="22" t="s">
        <v>6</v>
      </c>
      <c r="C7" s="20"/>
      <c r="D7" s="20"/>
      <c r="E7" s="20"/>
      <c r="F7" s="20"/>
      <c r="G7" s="20"/>
      <c r="H7" s="20"/>
      <c r="I7" s="2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1"/>
      <c r="B8" s="22" t="s">
        <v>7</v>
      </c>
      <c r="C8" s="20"/>
      <c r="D8" s="20"/>
      <c r="E8" s="20"/>
      <c r="F8" s="20"/>
      <c r="G8" s="20"/>
      <c r="H8" s="20"/>
      <c r="I8" s="2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3" t="s">
        <v>8</v>
      </c>
      <c r="C9" s="20"/>
      <c r="D9" s="20"/>
      <c r="E9" s="20"/>
      <c r="F9" s="20"/>
      <c r="G9" s="20"/>
      <c r="H9" s="20"/>
      <c r="I9" s="2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24" t="s">
        <v>9</v>
      </c>
      <c r="C10" s="25"/>
      <c r="D10" s="26" t="s">
        <v>10</v>
      </c>
      <c r="E10" s="26" t="s">
        <v>11</v>
      </c>
      <c r="F10" s="26" t="s">
        <v>12</v>
      </c>
      <c r="G10" s="26" t="s">
        <v>13</v>
      </c>
      <c r="H10" s="26" t="s">
        <v>14</v>
      </c>
      <c r="I10" s="2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27"/>
      <c r="C11" s="28"/>
      <c r="D11" s="29"/>
      <c r="E11" s="29"/>
      <c r="F11" s="29"/>
      <c r="G11" s="29"/>
      <c r="H11" s="29"/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30"/>
      <c r="B12" s="31">
        <v>1.0</v>
      </c>
      <c r="C12" s="32" t="s">
        <v>16</v>
      </c>
      <c r="D12" s="33"/>
      <c r="E12" s="33"/>
      <c r="F12" s="33"/>
      <c r="G12" s="33"/>
      <c r="H12" s="33"/>
      <c r="I12" s="34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9.5" customHeight="1">
      <c r="A13" s="30"/>
      <c r="B13" s="35">
        <v>1.1</v>
      </c>
      <c r="C13" s="36" t="s">
        <v>17</v>
      </c>
      <c r="D13" s="37">
        <v>40.0</v>
      </c>
      <c r="E13" s="38">
        <v>15.0</v>
      </c>
      <c r="F13" s="39">
        <v>0.0</v>
      </c>
      <c r="G13" s="39">
        <v>0.0</v>
      </c>
      <c r="H13" s="39">
        <v>0.0</v>
      </c>
      <c r="I13" s="40">
        <f t="shared" ref="I13:I17" si="1">(D13*E13)+F13+G13+H13</f>
        <v>600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9.5" customHeight="1">
      <c r="A14" s="30"/>
      <c r="B14" s="35">
        <v>1.2</v>
      </c>
      <c r="C14" s="36" t="s">
        <v>18</v>
      </c>
      <c r="D14" s="37">
        <v>30.0</v>
      </c>
      <c r="E14" s="38">
        <v>15.0</v>
      </c>
      <c r="F14" s="39">
        <v>0.0</v>
      </c>
      <c r="G14" s="39">
        <v>0.0</v>
      </c>
      <c r="H14" s="39">
        <v>0.0</v>
      </c>
      <c r="I14" s="40">
        <f t="shared" si="1"/>
        <v>450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9.5" customHeight="1">
      <c r="A15" s="30"/>
      <c r="B15" s="35">
        <v>1.3</v>
      </c>
      <c r="C15" s="41" t="s">
        <v>19</v>
      </c>
      <c r="D15" s="37">
        <v>25.0</v>
      </c>
      <c r="E15" s="38">
        <v>15.0</v>
      </c>
      <c r="F15" s="39">
        <v>0.0</v>
      </c>
      <c r="G15" s="39">
        <v>0.0</v>
      </c>
      <c r="H15" s="39">
        <v>0.0</v>
      </c>
      <c r="I15" s="40">
        <f t="shared" si="1"/>
        <v>375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9.5" customHeight="1">
      <c r="A16" s="30"/>
      <c r="B16" s="35">
        <v>1.4</v>
      </c>
      <c r="C16" s="36" t="s">
        <v>20</v>
      </c>
      <c r="D16" s="37">
        <v>30.0</v>
      </c>
      <c r="E16" s="38">
        <v>15.0</v>
      </c>
      <c r="F16" s="39">
        <v>0.0</v>
      </c>
      <c r="G16" s="39">
        <v>0.0</v>
      </c>
      <c r="H16" s="39">
        <v>0.0</v>
      </c>
      <c r="I16" s="40">
        <f t="shared" si="1"/>
        <v>450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9.5" customHeight="1">
      <c r="A17" s="30"/>
      <c r="B17" s="35">
        <v>1.5</v>
      </c>
      <c r="C17" s="36" t="s">
        <v>21</v>
      </c>
      <c r="D17" s="37">
        <v>20.0</v>
      </c>
      <c r="E17" s="38">
        <v>15.0</v>
      </c>
      <c r="F17" s="39">
        <v>0.0</v>
      </c>
      <c r="G17" s="39">
        <v>0.0</v>
      </c>
      <c r="H17" s="39">
        <v>0.0</v>
      </c>
      <c r="I17" s="40">
        <f t="shared" si="1"/>
        <v>300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9.5" customHeight="1">
      <c r="A18" s="30"/>
      <c r="B18" s="42"/>
      <c r="C18" s="43" t="s">
        <v>22</v>
      </c>
      <c r="D18" s="44">
        <f>SUM(D13:D17)</f>
        <v>145</v>
      </c>
      <c r="E18" s="45"/>
      <c r="F18" s="45">
        <f t="shared" ref="F18:I18" si="2">SUM(F13:F17)</f>
        <v>0</v>
      </c>
      <c r="G18" s="45">
        <f t="shared" si="2"/>
        <v>0</v>
      </c>
      <c r="H18" s="45">
        <f t="shared" si="2"/>
        <v>0</v>
      </c>
      <c r="I18" s="45">
        <f t="shared" si="2"/>
        <v>2175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9.5" customHeight="1">
      <c r="A19" s="30"/>
      <c r="B19" s="31">
        <v>2.0</v>
      </c>
      <c r="C19" s="46" t="s">
        <v>23</v>
      </c>
      <c r="D19" s="47"/>
      <c r="E19" s="48"/>
      <c r="F19" s="48"/>
      <c r="G19" s="48"/>
      <c r="H19" s="48"/>
      <c r="I19" s="49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9.5" customHeight="1">
      <c r="A20" s="30"/>
      <c r="B20" s="35">
        <v>2.1</v>
      </c>
      <c r="C20" s="36" t="s">
        <v>24</v>
      </c>
      <c r="D20" s="50">
        <v>200.0</v>
      </c>
      <c r="E20" s="38">
        <v>15.0</v>
      </c>
      <c r="F20" s="39">
        <v>0.0</v>
      </c>
      <c r="G20" s="39">
        <v>0.0</v>
      </c>
      <c r="H20" s="39">
        <v>0.0</v>
      </c>
      <c r="I20" s="40">
        <f t="shared" ref="I20:I24" si="3">(D20*E20)+F20+G20+H20</f>
        <v>3000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9.5" customHeight="1">
      <c r="A21" s="30"/>
      <c r="B21" s="35">
        <v>2.2</v>
      </c>
      <c r="C21" s="36" t="s">
        <v>25</v>
      </c>
      <c r="D21" s="51">
        <v>0.0</v>
      </c>
      <c r="E21" s="39">
        <v>0.0</v>
      </c>
      <c r="F21" s="38">
        <v>200.0</v>
      </c>
      <c r="G21" s="39">
        <v>0.0</v>
      </c>
      <c r="H21" s="39">
        <v>0.0</v>
      </c>
      <c r="I21" s="40">
        <f t="shared" si="3"/>
        <v>200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9.5" customHeight="1">
      <c r="A22" s="30"/>
      <c r="B22" s="35">
        <v>2.3</v>
      </c>
      <c r="C22" s="36" t="s">
        <v>26</v>
      </c>
      <c r="D22" s="51">
        <v>0.0</v>
      </c>
      <c r="E22" s="39">
        <v>0.0</v>
      </c>
      <c r="F22" s="38">
        <v>300.0</v>
      </c>
      <c r="G22" s="39">
        <v>0.0</v>
      </c>
      <c r="H22" s="39">
        <v>0.0</v>
      </c>
      <c r="I22" s="40">
        <f t="shared" si="3"/>
        <v>300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9.5" customHeight="1">
      <c r="A23" s="30"/>
      <c r="B23" s="35">
        <v>2.4</v>
      </c>
      <c r="C23" s="36" t="s">
        <v>27</v>
      </c>
      <c r="D23" s="50">
        <v>30.0</v>
      </c>
      <c r="E23" s="38">
        <v>15.0</v>
      </c>
      <c r="F23" s="39">
        <v>0.0</v>
      </c>
      <c r="G23" s="39">
        <v>0.0</v>
      </c>
      <c r="H23" s="39">
        <v>0.0</v>
      </c>
      <c r="I23" s="40">
        <f t="shared" si="3"/>
        <v>450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9.5" customHeight="1">
      <c r="A24" s="30"/>
      <c r="B24" s="35">
        <v>2.5</v>
      </c>
      <c r="C24" s="36" t="s">
        <v>28</v>
      </c>
      <c r="D24" s="50">
        <v>40.0</v>
      </c>
      <c r="E24" s="38">
        <v>15.0</v>
      </c>
      <c r="F24" s="39">
        <v>0.0</v>
      </c>
      <c r="G24" s="39">
        <v>0.0</v>
      </c>
      <c r="H24" s="39">
        <v>0.0</v>
      </c>
      <c r="I24" s="40">
        <f t="shared" si="3"/>
        <v>600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9.5" customHeight="1">
      <c r="A25" s="30"/>
      <c r="B25" s="42"/>
      <c r="C25" s="43" t="s">
        <v>22</v>
      </c>
      <c r="D25" s="52">
        <f>SUM(D20:D24)</f>
        <v>270</v>
      </c>
      <c r="E25" s="45"/>
      <c r="F25" s="45">
        <f t="shared" ref="F25:I25" si="4">SUM(F20:F24)</f>
        <v>500</v>
      </c>
      <c r="G25" s="45">
        <f t="shared" si="4"/>
        <v>0</v>
      </c>
      <c r="H25" s="45">
        <f t="shared" si="4"/>
        <v>0</v>
      </c>
      <c r="I25" s="45">
        <f t="shared" si="4"/>
        <v>4550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9.5" customHeight="1">
      <c r="A26" s="30"/>
      <c r="B26" s="53">
        <v>3.0</v>
      </c>
      <c r="C26" s="46" t="s">
        <v>29</v>
      </c>
      <c r="D26" s="54"/>
      <c r="E26" s="55"/>
      <c r="F26" s="55"/>
      <c r="G26" s="55"/>
      <c r="H26" s="55"/>
      <c r="I26" s="56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9.5" customHeight="1">
      <c r="A27" s="30"/>
      <c r="B27" s="35">
        <v>3.1</v>
      </c>
      <c r="C27" s="57" t="s">
        <v>30</v>
      </c>
      <c r="D27" s="50">
        <v>20.0</v>
      </c>
      <c r="E27" s="38">
        <v>15.0</v>
      </c>
      <c r="F27" s="38">
        <v>150.0</v>
      </c>
      <c r="G27" s="39">
        <v>0.0</v>
      </c>
      <c r="H27" s="39">
        <v>0.0</v>
      </c>
      <c r="I27" s="40">
        <f t="shared" ref="I27:I32" si="5">(D27*E27)+F27+G27+H27</f>
        <v>450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9.5" customHeight="1">
      <c r="A28" s="30"/>
      <c r="B28" s="35">
        <v>3.2</v>
      </c>
      <c r="C28" s="36" t="s">
        <v>31</v>
      </c>
      <c r="D28" s="50">
        <v>15.0</v>
      </c>
      <c r="E28" s="38">
        <v>15.0</v>
      </c>
      <c r="F28" s="39">
        <v>0.0</v>
      </c>
      <c r="G28" s="38">
        <v>50.0</v>
      </c>
      <c r="H28" s="39">
        <v>0.0</v>
      </c>
      <c r="I28" s="40">
        <f t="shared" si="5"/>
        <v>275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9.5" customHeight="1">
      <c r="A29" s="30"/>
      <c r="B29" s="35">
        <v>3.3</v>
      </c>
      <c r="C29" s="36" t="s">
        <v>32</v>
      </c>
      <c r="D29" s="50">
        <v>20.0</v>
      </c>
      <c r="E29" s="38">
        <v>15.0</v>
      </c>
      <c r="F29" s="39">
        <v>0.0</v>
      </c>
      <c r="G29" s="39">
        <v>0.0</v>
      </c>
      <c r="H29" s="39">
        <v>0.0</v>
      </c>
      <c r="I29" s="40">
        <f t="shared" si="5"/>
        <v>300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9.5" customHeight="1">
      <c r="A30" s="30"/>
      <c r="B30" s="35">
        <v>3.4</v>
      </c>
      <c r="C30" s="36" t="s">
        <v>33</v>
      </c>
      <c r="D30" s="50">
        <v>10.0</v>
      </c>
      <c r="E30" s="38">
        <v>15.0</v>
      </c>
      <c r="F30" s="39">
        <v>0.0</v>
      </c>
      <c r="G30" s="39">
        <v>0.0</v>
      </c>
      <c r="H30" s="39">
        <v>0.0</v>
      </c>
      <c r="I30" s="40">
        <f t="shared" si="5"/>
        <v>150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9.5" customHeight="1">
      <c r="A31" s="30"/>
      <c r="B31" s="35">
        <v>3.5</v>
      </c>
      <c r="C31" s="36" t="s">
        <v>34</v>
      </c>
      <c r="D31" s="50">
        <v>20.0</v>
      </c>
      <c r="E31" s="38">
        <v>15.0</v>
      </c>
      <c r="F31" s="39">
        <v>0.0</v>
      </c>
      <c r="G31" s="39">
        <v>0.0</v>
      </c>
      <c r="H31" s="39">
        <v>0.0</v>
      </c>
      <c r="I31" s="40">
        <f t="shared" si="5"/>
        <v>300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9.5" customHeight="1">
      <c r="A32" s="30"/>
      <c r="B32" s="58">
        <v>3.6</v>
      </c>
      <c r="C32" s="59" t="s">
        <v>35</v>
      </c>
      <c r="D32" s="60">
        <v>10.0</v>
      </c>
      <c r="E32" s="61">
        <v>15.0</v>
      </c>
      <c r="F32" s="62">
        <v>0.0</v>
      </c>
      <c r="G32" s="62">
        <v>0.0</v>
      </c>
      <c r="H32" s="62">
        <v>0.0</v>
      </c>
      <c r="I32" s="40">
        <f t="shared" si="5"/>
        <v>150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9.5" customHeight="1">
      <c r="A33" s="1"/>
      <c r="B33" s="63"/>
      <c r="C33" s="43" t="s">
        <v>22</v>
      </c>
      <c r="D33" s="64">
        <f>SUM(D27:D32)</f>
        <v>95</v>
      </c>
      <c r="E33" s="65"/>
      <c r="F33" s="65">
        <f t="shared" ref="F33:I33" si="6">SUM(F27:F32)</f>
        <v>150</v>
      </c>
      <c r="G33" s="65">
        <f t="shared" si="6"/>
        <v>50</v>
      </c>
      <c r="H33" s="65">
        <f t="shared" si="6"/>
        <v>0</v>
      </c>
      <c r="I33" s="65">
        <f t="shared" si="6"/>
        <v>1625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30"/>
      <c r="B34" s="53">
        <v>9.0</v>
      </c>
      <c r="C34" s="46" t="s">
        <v>36</v>
      </c>
      <c r="D34" s="47"/>
      <c r="E34" s="48"/>
      <c r="F34" s="48"/>
      <c r="G34" s="48"/>
      <c r="H34" s="48"/>
      <c r="I34" s="49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9.5" customHeight="1">
      <c r="A35" s="30"/>
      <c r="B35" s="35">
        <v>9.1</v>
      </c>
      <c r="C35" s="36" t="s">
        <v>37</v>
      </c>
      <c r="D35" s="66">
        <v>15.0</v>
      </c>
      <c r="E35" s="67">
        <v>15.0</v>
      </c>
      <c r="F35" s="68">
        <v>0.0</v>
      </c>
      <c r="G35" s="68">
        <v>0.0</v>
      </c>
      <c r="H35" s="68">
        <v>0.0</v>
      </c>
      <c r="I35" s="40">
        <f t="shared" ref="I35:I41" si="7">(D35*E35)+F35+G35+H35</f>
        <v>225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9.5" customHeight="1">
      <c r="A36" s="30"/>
      <c r="B36" s="35">
        <v>9.2</v>
      </c>
      <c r="C36" s="36" t="s">
        <v>38</v>
      </c>
      <c r="D36" s="50">
        <v>15.0</v>
      </c>
      <c r="E36" s="38">
        <v>15.0</v>
      </c>
      <c r="F36" s="39">
        <v>0.0</v>
      </c>
      <c r="G36" s="39">
        <v>0.0</v>
      </c>
      <c r="H36" s="39">
        <v>0.0</v>
      </c>
      <c r="I36" s="40">
        <f t="shared" si="7"/>
        <v>225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9.5" customHeight="1">
      <c r="A37" s="30"/>
      <c r="B37" s="35">
        <v>9.3</v>
      </c>
      <c r="C37" s="36" t="s">
        <v>39</v>
      </c>
      <c r="D37" s="50">
        <v>10.0</v>
      </c>
      <c r="E37" s="38">
        <v>15.0</v>
      </c>
      <c r="F37" s="39">
        <v>0.0</v>
      </c>
      <c r="G37" s="39">
        <v>0.0</v>
      </c>
      <c r="H37" s="39">
        <v>0.0</v>
      </c>
      <c r="I37" s="40">
        <f t="shared" si="7"/>
        <v>150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9.5" customHeight="1">
      <c r="A38" s="30"/>
      <c r="B38" s="35">
        <v>9.4</v>
      </c>
      <c r="C38" s="36" t="s">
        <v>40</v>
      </c>
      <c r="D38" s="50">
        <v>10.0</v>
      </c>
      <c r="E38" s="38">
        <v>15.0</v>
      </c>
      <c r="F38" s="39">
        <v>0.0</v>
      </c>
      <c r="G38" s="39">
        <v>0.0</v>
      </c>
      <c r="H38" s="39">
        <v>0.0</v>
      </c>
      <c r="I38" s="40">
        <f t="shared" si="7"/>
        <v>150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9.5" customHeight="1">
      <c r="A39" s="30"/>
      <c r="B39" s="35">
        <v>9.5</v>
      </c>
      <c r="C39" s="36" t="s">
        <v>41</v>
      </c>
      <c r="D39" s="50">
        <v>20.0</v>
      </c>
      <c r="E39" s="38">
        <v>15.0</v>
      </c>
      <c r="F39" s="39">
        <v>0.0</v>
      </c>
      <c r="G39" s="39">
        <v>0.0</v>
      </c>
      <c r="H39" s="39">
        <v>0.0</v>
      </c>
      <c r="I39" s="40">
        <f t="shared" si="7"/>
        <v>300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9.5" customHeight="1">
      <c r="A40" s="30"/>
      <c r="B40" s="35">
        <v>9.6</v>
      </c>
      <c r="C40" s="36" t="s">
        <v>42</v>
      </c>
      <c r="D40" s="50">
        <v>20.0</v>
      </c>
      <c r="E40" s="38">
        <v>15.0</v>
      </c>
      <c r="F40" s="39">
        <v>0.0</v>
      </c>
      <c r="G40" s="39">
        <v>0.0</v>
      </c>
      <c r="H40" s="39">
        <v>0.0</v>
      </c>
      <c r="I40" s="40">
        <f t="shared" si="7"/>
        <v>300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9.5" customHeight="1">
      <c r="A41" s="30"/>
      <c r="B41" s="35">
        <v>9.7</v>
      </c>
      <c r="C41" s="36" t="s">
        <v>43</v>
      </c>
      <c r="D41" s="50">
        <v>30.0</v>
      </c>
      <c r="E41" s="38">
        <v>15.0</v>
      </c>
      <c r="F41" s="39">
        <v>0.0</v>
      </c>
      <c r="G41" s="39">
        <v>0.0</v>
      </c>
      <c r="H41" s="39">
        <v>0.0</v>
      </c>
      <c r="I41" s="40">
        <f t="shared" si="7"/>
        <v>450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9.5" customHeight="1">
      <c r="A42" s="30"/>
      <c r="B42" s="42"/>
      <c r="C42" s="43" t="s">
        <v>22</v>
      </c>
      <c r="D42" s="52">
        <f>SUM(D35:D41)</f>
        <v>120</v>
      </c>
      <c r="E42" s="45"/>
      <c r="F42" s="45">
        <f t="shared" ref="F42:I42" si="8">SUM(F35:F41)</f>
        <v>0</v>
      </c>
      <c r="G42" s="45">
        <f t="shared" si="8"/>
        <v>0</v>
      </c>
      <c r="H42" s="45">
        <f t="shared" si="8"/>
        <v>0</v>
      </c>
      <c r="I42" s="45">
        <f t="shared" si="8"/>
        <v>1800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9.5" customHeight="1">
      <c r="A43" s="30"/>
      <c r="B43" s="31" t="s">
        <v>44</v>
      </c>
      <c r="C43" s="69" t="s">
        <v>45</v>
      </c>
      <c r="D43" s="70">
        <v>0.0</v>
      </c>
      <c r="E43" s="71">
        <v>0.0</v>
      </c>
      <c r="F43" s="71">
        <v>0.0</v>
      </c>
      <c r="G43" s="71">
        <v>0.0</v>
      </c>
      <c r="H43" s="72">
        <v>500.0</v>
      </c>
      <c r="I43" s="40">
        <f t="shared" ref="I43:I44" si="9">(D43*E43)+F43+G43+H43</f>
        <v>500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9.5" customHeight="1">
      <c r="A44" s="30"/>
      <c r="B44" s="31" t="s">
        <v>46</v>
      </c>
      <c r="C44" s="73" t="s">
        <v>45</v>
      </c>
      <c r="D44" s="70">
        <v>0.0</v>
      </c>
      <c r="E44" s="71">
        <v>0.0</v>
      </c>
      <c r="F44" s="71">
        <v>0.0</v>
      </c>
      <c r="G44" s="71">
        <v>0.0</v>
      </c>
      <c r="H44" s="72">
        <v>600.0</v>
      </c>
      <c r="I44" s="40">
        <f t="shared" si="9"/>
        <v>600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9.5" customHeight="1">
      <c r="A45" s="30"/>
      <c r="B45" s="74" t="s">
        <v>47</v>
      </c>
      <c r="C45" s="75"/>
      <c r="D45" s="76">
        <f>SUM(D18,D25,D33,D42,D43,D44)</f>
        <v>630</v>
      </c>
      <c r="E45" s="77"/>
      <c r="F45" s="77">
        <f t="shared" ref="F45:I45" si="10">SUM(F18,F25,F33,F42,F43,F44)</f>
        <v>650</v>
      </c>
      <c r="G45" s="77">
        <f t="shared" si="10"/>
        <v>50</v>
      </c>
      <c r="H45" s="77">
        <f t="shared" si="10"/>
        <v>1100</v>
      </c>
      <c r="I45" s="77">
        <f t="shared" si="10"/>
        <v>11250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9.5" customHeight="1">
      <c r="A46" s="30"/>
      <c r="B46" s="78" t="s">
        <v>48</v>
      </c>
      <c r="C46" s="75"/>
      <c r="D46" s="51">
        <v>0.0</v>
      </c>
      <c r="E46" s="39">
        <v>0.0</v>
      </c>
      <c r="F46" s="39">
        <v>0.0</v>
      </c>
      <c r="G46" s="39">
        <v>0.0</v>
      </c>
      <c r="H46" s="39">
        <v>0.0</v>
      </c>
      <c r="I46" s="79">
        <v>1125.0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9.5" customHeight="1">
      <c r="A47" s="30"/>
      <c r="B47" s="80" t="s">
        <v>49</v>
      </c>
      <c r="C47" s="75"/>
      <c r="D47" s="76">
        <f>SUM(D45,D46)</f>
        <v>630</v>
      </c>
      <c r="E47" s="77"/>
      <c r="F47" s="77">
        <f t="shared" ref="F47:H47" si="11">SUM(F45,F46)</f>
        <v>650</v>
      </c>
      <c r="G47" s="77">
        <f t="shared" si="11"/>
        <v>50</v>
      </c>
      <c r="H47" s="77">
        <f t="shared" si="11"/>
        <v>1100</v>
      </c>
      <c r="I47" s="77">
        <f>SUM(I45:I46)</f>
        <v>12375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1"/>
      <c r="B48" s="81" t="s">
        <v>50</v>
      </c>
      <c r="C48" s="82" t="s">
        <v>51</v>
      </c>
      <c r="D48" s="20"/>
      <c r="E48" s="20"/>
      <c r="F48" s="20"/>
      <c r="G48" s="20"/>
      <c r="H48" s="20"/>
      <c r="I48" s="2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83"/>
      <c r="C51" s="1"/>
      <c r="D51" s="1"/>
      <c r="E51" s="1"/>
      <c r="F51" s="1"/>
      <c r="G51" s="1"/>
      <c r="H51" s="1"/>
      <c r="I51" s="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3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3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3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3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3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3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2"/>
      <c r="C1000" s="1"/>
      <c r="D1000" s="1"/>
      <c r="E1000" s="1"/>
      <c r="F1000" s="1"/>
      <c r="G1000" s="1"/>
      <c r="H1000" s="1"/>
      <c r="I1000" s="3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B2:I2"/>
    <mergeCell ref="D3:I4"/>
    <mergeCell ref="B5:I5"/>
    <mergeCell ref="B6:I6"/>
    <mergeCell ref="B7:I7"/>
    <mergeCell ref="B8:I8"/>
    <mergeCell ref="B9:I9"/>
    <mergeCell ref="B45:C45"/>
    <mergeCell ref="B46:C46"/>
    <mergeCell ref="B47:C47"/>
    <mergeCell ref="C48:I48"/>
    <mergeCell ref="B10:C11"/>
    <mergeCell ref="D10:D11"/>
    <mergeCell ref="E10:E11"/>
    <mergeCell ref="F10:F11"/>
    <mergeCell ref="G10:G11"/>
    <mergeCell ref="H10:H11"/>
    <mergeCell ref="I10:I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4"/>
      <c r="B1" s="85"/>
      <c r="C1" s="85"/>
      <c r="D1" s="85"/>
      <c r="E1" s="86"/>
      <c r="F1" s="86"/>
      <c r="G1" s="86"/>
      <c r="H1" s="8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52</v>
      </c>
      <c r="B2" s="5"/>
      <c r="C2" s="5"/>
      <c r="D2" s="8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8" t="str">
        <f>'Fuentes de Costos del Proyecto'!C3</f>
        <v>Revisor Automático de Escritura Académica con IA - REVIDOC</v>
      </c>
      <c r="C3" s="89"/>
      <c r="D3" s="9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8" t="str">
        <f>'Fuentes de Costos del Proyecto'!C4</f>
        <v>Camargo Ambicho Joussepe / Lorenzo Masgo Josue</v>
      </c>
      <c r="C4" s="89"/>
      <c r="D4" s="9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2" t="s">
        <v>53</v>
      </c>
      <c r="B6" s="93"/>
      <c r="C6" s="93"/>
      <c r="D6" s="9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2" t="s">
        <v>8</v>
      </c>
      <c r="B7" s="93"/>
      <c r="C7" s="93"/>
      <c r="D7" s="9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5" t="s">
        <v>54</v>
      </c>
      <c r="B8" s="96" t="s">
        <v>55</v>
      </c>
      <c r="C8" s="96" t="s">
        <v>56</v>
      </c>
      <c r="D8" s="96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7" t="s">
        <v>58</v>
      </c>
      <c r="B9" s="98"/>
      <c r="C9" s="99"/>
      <c r="D9" s="10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1"/>
      <c r="B10" s="102"/>
      <c r="C10" s="103">
        <v>0.0</v>
      </c>
      <c r="D10" s="10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1"/>
      <c r="B11" s="102"/>
      <c r="C11" s="103">
        <v>0.0</v>
      </c>
      <c r="D11" s="10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1"/>
      <c r="B12" s="102"/>
      <c r="C12" s="103">
        <v>0.0</v>
      </c>
      <c r="D12" s="10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1"/>
      <c r="B13" s="102"/>
      <c r="C13" s="103">
        <v>0.0</v>
      </c>
      <c r="D13" s="10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1"/>
      <c r="B14" s="102"/>
      <c r="C14" s="103">
        <v>0.0</v>
      </c>
      <c r="D14" s="10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1"/>
      <c r="B15" s="102"/>
      <c r="C15" s="103">
        <v>0.0</v>
      </c>
      <c r="D15" s="10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5" t="s">
        <v>22</v>
      </c>
      <c r="B16" s="106"/>
      <c r="C16" s="107">
        <f>SUM(C10:C15)</f>
        <v>0</v>
      </c>
      <c r="D16" s="10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7" t="s">
        <v>59</v>
      </c>
      <c r="B17" s="108"/>
      <c r="C17" s="99"/>
      <c r="D17" s="10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9"/>
      <c r="B18" s="102"/>
      <c r="C18" s="103">
        <v>0.0</v>
      </c>
      <c r="D18" s="10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01"/>
      <c r="B19" s="102"/>
      <c r="C19" s="103">
        <v>0.0</v>
      </c>
      <c r="D19" s="10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1"/>
      <c r="B20" s="102"/>
      <c r="C20" s="103">
        <v>0.0</v>
      </c>
      <c r="D20" s="10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1"/>
      <c r="B21" s="102"/>
      <c r="C21" s="103">
        <v>0.0</v>
      </c>
      <c r="D21" s="10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1"/>
      <c r="B22" s="102"/>
      <c r="C22" s="103">
        <v>0.0</v>
      </c>
      <c r="D22" s="10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9"/>
      <c r="B23" s="102"/>
      <c r="C23" s="103">
        <v>0.0</v>
      </c>
      <c r="D23" s="10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5" t="s">
        <v>22</v>
      </c>
      <c r="B24" s="106"/>
      <c r="C24" s="107">
        <f>SUM(C18:C23)</f>
        <v>0</v>
      </c>
      <c r="D24" s="10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7" t="s">
        <v>60</v>
      </c>
      <c r="B25" s="108"/>
      <c r="C25" s="99"/>
      <c r="D25" s="10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9"/>
      <c r="B26" s="102"/>
      <c r="C26" s="103">
        <v>0.0</v>
      </c>
      <c r="D26" s="10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1"/>
      <c r="B27" s="102"/>
      <c r="C27" s="103">
        <v>0.0</v>
      </c>
      <c r="D27" s="10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1"/>
      <c r="B28" s="102"/>
      <c r="C28" s="103">
        <v>0.0</v>
      </c>
      <c r="D28" s="10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1"/>
      <c r="B29" s="102"/>
      <c r="C29" s="103">
        <v>0.0</v>
      </c>
      <c r="D29" s="10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1"/>
      <c r="B30" s="102"/>
      <c r="C30" s="103">
        <v>0.0</v>
      </c>
      <c r="D30" s="10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9"/>
      <c r="B31" s="102"/>
      <c r="C31" s="103">
        <v>0.0</v>
      </c>
      <c r="D31" s="10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5" t="s">
        <v>22</v>
      </c>
      <c r="B32" s="106"/>
      <c r="C32" s="107">
        <f>SUM(C26:C31)</f>
        <v>0</v>
      </c>
      <c r="D32" s="10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7" t="s">
        <v>61</v>
      </c>
      <c r="B33" s="108"/>
      <c r="C33" s="99"/>
      <c r="D33" s="10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9"/>
      <c r="B34" s="102"/>
      <c r="C34" s="103">
        <v>0.0</v>
      </c>
      <c r="D34" s="10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1"/>
      <c r="B35" s="102"/>
      <c r="C35" s="103">
        <v>0.0</v>
      </c>
      <c r="D35" s="10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1"/>
      <c r="B36" s="102"/>
      <c r="C36" s="103">
        <v>0.0</v>
      </c>
      <c r="D36" s="10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1"/>
      <c r="B37" s="102"/>
      <c r="C37" s="103">
        <v>0.0</v>
      </c>
      <c r="D37" s="10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1"/>
      <c r="B38" s="102"/>
      <c r="C38" s="103">
        <v>0.0</v>
      </c>
      <c r="D38" s="10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9"/>
      <c r="B39" s="102"/>
      <c r="C39" s="103">
        <v>0.0</v>
      </c>
      <c r="D39" s="10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5" t="s">
        <v>22</v>
      </c>
      <c r="B40" s="106"/>
      <c r="C40" s="107">
        <f>SUM(C34:C39)</f>
        <v>0</v>
      </c>
      <c r="D40" s="10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7" t="s">
        <v>62</v>
      </c>
      <c r="B41" s="108"/>
      <c r="C41" s="99"/>
      <c r="D41" s="10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9"/>
      <c r="B42" s="102"/>
      <c r="C42" s="103">
        <v>0.0</v>
      </c>
      <c r="D42" s="10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01"/>
      <c r="B43" s="102"/>
      <c r="C43" s="103">
        <v>0.0</v>
      </c>
      <c r="D43" s="10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1"/>
      <c r="B44" s="102"/>
      <c r="C44" s="103">
        <v>0.0</v>
      </c>
      <c r="D44" s="10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01"/>
      <c r="B45" s="102"/>
      <c r="C45" s="103">
        <v>0.0</v>
      </c>
      <c r="D45" s="10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1"/>
      <c r="B46" s="102"/>
      <c r="C46" s="103">
        <v>0.0</v>
      </c>
      <c r="D46" s="10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9"/>
      <c r="B47" s="102"/>
      <c r="C47" s="103">
        <v>0.0</v>
      </c>
      <c r="D47" s="10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5" t="s">
        <v>63</v>
      </c>
      <c r="B48" s="106"/>
      <c r="C48" s="107">
        <f>SUM(C42:C47)</f>
        <v>0</v>
      </c>
      <c r="D48" s="10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10" t="s">
        <v>64</v>
      </c>
      <c r="B49" s="111"/>
      <c r="C49" s="112">
        <f>SUM(C16,C24,C32,C40,C48)</f>
        <v>0</v>
      </c>
      <c r="D49" s="10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84"/>
      <c r="B1" s="85"/>
      <c r="C1" s="85"/>
      <c r="D1" s="85"/>
      <c r="E1" s="86"/>
      <c r="F1" s="86"/>
      <c r="G1" s="86"/>
      <c r="H1" s="8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58.5" customHeight="1">
      <c r="A2" s="4" t="s">
        <v>65</v>
      </c>
      <c r="B2" s="5"/>
      <c r="C2" s="5"/>
      <c r="D2" s="87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7" t="s">
        <v>1</v>
      </c>
      <c r="B3" s="88" t="str">
        <f>'Fuentes de Costos del Proyecto'!C3</f>
        <v>Revisor Automático de Escritura Académica con IA - REVIDOC</v>
      </c>
      <c r="C3" s="89"/>
      <c r="D3" s="90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6.5" customHeight="1">
      <c r="A4" s="7" t="s">
        <v>3</v>
      </c>
      <c r="B4" s="88" t="str">
        <f>'Fuentes de Costos del Proyecto'!C4</f>
        <v>Camargo Ambicho Joussepe / Lorenzo Masgo Josue</v>
      </c>
      <c r="C4" s="89"/>
      <c r="D4" s="9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6.5" customHeight="1">
      <c r="A5" s="16"/>
      <c r="B5" s="17"/>
      <c r="C5" s="17"/>
      <c r="D5" s="89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92" t="s">
        <v>53</v>
      </c>
      <c r="B6" s="93"/>
      <c r="C6" s="93"/>
      <c r="D6" s="9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92" t="s">
        <v>8</v>
      </c>
      <c r="B7" s="93"/>
      <c r="C7" s="93"/>
      <c r="D7" s="9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1.0" customHeight="1">
      <c r="A8" s="95" t="s">
        <v>54</v>
      </c>
      <c r="B8" s="96" t="s">
        <v>55</v>
      </c>
      <c r="C8" s="96" t="s">
        <v>56</v>
      </c>
      <c r="D8" s="96" t="s">
        <v>57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97" t="s">
        <v>66</v>
      </c>
      <c r="B9" s="98"/>
      <c r="C9" s="99"/>
      <c r="D9" s="10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01"/>
      <c r="B10" s="102"/>
      <c r="C10" s="103">
        <v>0.0</v>
      </c>
      <c r="D10" s="104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01"/>
      <c r="B11" s="102"/>
      <c r="C11" s="103">
        <v>0.0</v>
      </c>
      <c r="D11" s="104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01"/>
      <c r="B12" s="102"/>
      <c r="C12" s="103">
        <v>0.0</v>
      </c>
      <c r="D12" s="104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01"/>
      <c r="B13" s="102"/>
      <c r="C13" s="103">
        <v>0.0</v>
      </c>
      <c r="D13" s="104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01"/>
      <c r="B14" s="102"/>
      <c r="C14" s="103">
        <v>0.0</v>
      </c>
      <c r="D14" s="10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01"/>
      <c r="B15" s="102"/>
      <c r="C15" s="103">
        <v>0.0</v>
      </c>
      <c r="D15" s="10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105" t="s">
        <v>22</v>
      </c>
      <c r="B16" s="106"/>
      <c r="C16" s="107">
        <f>SUM(C10:C15)</f>
        <v>0</v>
      </c>
      <c r="D16" s="10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97" t="s">
        <v>67</v>
      </c>
      <c r="B17" s="108"/>
      <c r="C17" s="99"/>
      <c r="D17" s="10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109"/>
      <c r="B18" s="102"/>
      <c r="C18" s="103">
        <v>0.0</v>
      </c>
      <c r="D18" s="104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01"/>
      <c r="B19" s="102"/>
      <c r="C19" s="103">
        <v>0.0</v>
      </c>
      <c r="D19" s="104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01"/>
      <c r="B20" s="102"/>
      <c r="C20" s="103">
        <v>0.0</v>
      </c>
      <c r="D20" s="104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01"/>
      <c r="B21" s="102"/>
      <c r="C21" s="103">
        <v>0.0</v>
      </c>
      <c r="D21" s="10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01"/>
      <c r="B22" s="102"/>
      <c r="C22" s="103">
        <v>0.0</v>
      </c>
      <c r="D22" s="104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09"/>
      <c r="B23" s="102"/>
      <c r="C23" s="103">
        <v>0.0</v>
      </c>
      <c r="D23" s="104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0" customHeight="1">
      <c r="A24" s="105" t="s">
        <v>22</v>
      </c>
      <c r="B24" s="106"/>
      <c r="C24" s="107">
        <f>SUM(C18:C23)</f>
        <v>0</v>
      </c>
      <c r="D24" s="10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97" t="s">
        <v>68</v>
      </c>
      <c r="B25" s="108"/>
      <c r="C25" s="99"/>
      <c r="D25" s="10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09"/>
      <c r="B26" s="102"/>
      <c r="C26" s="103">
        <v>0.0</v>
      </c>
      <c r="D26" s="10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01"/>
      <c r="B27" s="102"/>
      <c r="C27" s="103">
        <v>0.0</v>
      </c>
      <c r="D27" s="10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01"/>
      <c r="B28" s="102"/>
      <c r="C28" s="103">
        <v>0.0</v>
      </c>
      <c r="D28" s="104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01"/>
      <c r="B29" s="102"/>
      <c r="C29" s="103">
        <v>0.0</v>
      </c>
      <c r="D29" s="10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01"/>
      <c r="B30" s="102"/>
      <c r="C30" s="103">
        <v>0.0</v>
      </c>
      <c r="D30" s="104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09"/>
      <c r="B31" s="102"/>
      <c r="C31" s="103">
        <v>0.0</v>
      </c>
      <c r="D31" s="104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105" t="s">
        <v>22</v>
      </c>
      <c r="B32" s="106"/>
      <c r="C32" s="107">
        <f>SUM(C26:C31)</f>
        <v>0</v>
      </c>
      <c r="D32" s="10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97" t="s">
        <v>69</v>
      </c>
      <c r="B33" s="108"/>
      <c r="C33" s="99"/>
      <c r="D33" s="10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09"/>
      <c r="B34" s="102"/>
      <c r="C34" s="103">
        <v>0.0</v>
      </c>
      <c r="D34" s="104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01"/>
      <c r="B35" s="102"/>
      <c r="C35" s="103">
        <v>0.0</v>
      </c>
      <c r="D35" s="104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01"/>
      <c r="B36" s="102"/>
      <c r="C36" s="103">
        <v>0.0</v>
      </c>
      <c r="D36" s="104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01"/>
      <c r="B37" s="102"/>
      <c r="C37" s="103">
        <v>0.0</v>
      </c>
      <c r="D37" s="104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01"/>
      <c r="B38" s="102"/>
      <c r="C38" s="103">
        <v>0.0</v>
      </c>
      <c r="D38" s="104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09"/>
      <c r="B39" s="102"/>
      <c r="C39" s="103">
        <v>0.0</v>
      </c>
      <c r="D39" s="104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105" t="s">
        <v>22</v>
      </c>
      <c r="B40" s="106"/>
      <c r="C40" s="107">
        <f>SUM(C34:C39)</f>
        <v>0</v>
      </c>
      <c r="D40" s="10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97" t="s">
        <v>70</v>
      </c>
      <c r="B41" s="108"/>
      <c r="C41" s="99"/>
      <c r="D41" s="10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09"/>
      <c r="B42" s="102"/>
      <c r="C42" s="103">
        <v>0.0</v>
      </c>
      <c r="D42" s="104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01"/>
      <c r="B43" s="102"/>
      <c r="C43" s="103">
        <v>0.0</v>
      </c>
      <c r="D43" s="104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01"/>
      <c r="B44" s="102"/>
      <c r="C44" s="103">
        <v>0.0</v>
      </c>
      <c r="D44" s="104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01"/>
      <c r="B45" s="102"/>
      <c r="C45" s="103">
        <v>0.0</v>
      </c>
      <c r="D45" s="10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01"/>
      <c r="B46" s="102"/>
      <c r="C46" s="103">
        <v>0.0</v>
      </c>
      <c r="D46" s="104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09"/>
      <c r="B47" s="102"/>
      <c r="C47" s="103">
        <v>0.0</v>
      </c>
      <c r="D47" s="104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105" t="s">
        <v>63</v>
      </c>
      <c r="B48" s="106"/>
      <c r="C48" s="107">
        <f>SUM(C42:C47)</f>
        <v>0</v>
      </c>
      <c r="D48" s="10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110" t="s">
        <v>64</v>
      </c>
      <c r="B49" s="111"/>
      <c r="C49" s="112">
        <f>SUM(C16,C24,C32,C40,C48)</f>
        <v>0</v>
      </c>
      <c r="D49" s="10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1:D1"/>
    <mergeCell ref="A2:D2"/>
    <mergeCell ref="B3:C3"/>
    <mergeCell ref="D3:D4"/>
    <mergeCell ref="B4:C4"/>
    <mergeCell ref="A5:D5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86"/>
    </row>
    <row r="2" ht="52.5" customHeight="1">
      <c r="A2" s="113" t="s">
        <v>71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5"/>
    </row>
    <row r="3" ht="12.75" customHeight="1"/>
    <row r="4" ht="24.75" customHeight="1">
      <c r="A4" s="116" t="s">
        <v>72</v>
      </c>
    </row>
    <row r="5" ht="12.75" customHeight="1">
      <c r="A5" s="117" t="s">
        <v>73</v>
      </c>
    </row>
    <row r="6" ht="12.75" customHeight="1">
      <c r="A6" s="117" t="s">
        <v>74</v>
      </c>
    </row>
    <row r="7" ht="12.75" customHeight="1">
      <c r="A7" s="117" t="s">
        <v>75</v>
      </c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</row>
    <row r="8" ht="12.75" customHeight="1">
      <c r="A8" s="119" t="s">
        <v>76</v>
      </c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ht="12.75" customHeight="1">
      <c r="A9" s="117" t="s">
        <v>77</v>
      </c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</row>
    <row r="10" ht="12.75" customHeight="1">
      <c r="A10" s="117" t="s">
        <v>78</v>
      </c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</row>
    <row r="11" ht="12.75" customHeight="1">
      <c r="A11" s="120"/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</row>
    <row r="12" ht="15.75" customHeight="1">
      <c r="A12" s="121" t="s">
        <v>79</v>
      </c>
    </row>
    <row r="13" ht="12.75" customHeight="1"/>
    <row r="14" ht="12.75" customHeight="1"/>
    <row r="15" ht="12.75" customHeight="1">
      <c r="A15" s="122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6" width="10.0"/>
  </cols>
  <sheetData>
    <row r="1" ht="12.75" customHeight="1"/>
    <row r="2" ht="58.5" customHeight="1">
      <c r="B2" s="123" t="s">
        <v>80</v>
      </c>
      <c r="C2" s="20"/>
      <c r="D2" s="20"/>
      <c r="E2" s="20"/>
      <c r="F2" s="21"/>
    </row>
    <row r="3" ht="26.25" customHeight="1">
      <c r="A3" s="1"/>
      <c r="B3" s="124" t="s">
        <v>81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5" t="s">
        <v>82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19" t="s">
        <v>83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9" t="s">
        <v>84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19" t="s">
        <v>85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9" t="s">
        <v>86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38.25" customHeight="1">
      <c r="A10" s="126"/>
      <c r="B10" s="127" t="s">
        <v>87</v>
      </c>
      <c r="C10" s="127" t="s">
        <v>88</v>
      </c>
      <c r="D10" s="127" t="s">
        <v>89</v>
      </c>
      <c r="E10" s="127" t="s">
        <v>90</v>
      </c>
      <c r="F10" s="127" t="s">
        <v>91</v>
      </c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ht="12.75" customHeight="1">
      <c r="B11" s="128">
        <v>1.0</v>
      </c>
      <c r="C11" s="129">
        <v>1.0</v>
      </c>
      <c r="D11" s="130">
        <f>SUM(C11)</f>
        <v>1</v>
      </c>
      <c r="E11" s="129">
        <v>2.0</v>
      </c>
      <c r="F11" s="131">
        <f>SUM(E11)</f>
        <v>2</v>
      </c>
    </row>
    <row r="12" ht="12.75" customHeight="1">
      <c r="B12" s="128">
        <v>2.0</v>
      </c>
      <c r="C12" s="129">
        <v>3.0</v>
      </c>
      <c r="D12" s="130">
        <f>SUM(C11:C12)</f>
        <v>4</v>
      </c>
      <c r="E12" s="129">
        <v>4.0</v>
      </c>
      <c r="F12" s="131">
        <f>SUM(E11:E12)</f>
        <v>6</v>
      </c>
    </row>
    <row r="13" ht="12.75" customHeight="1">
      <c r="B13" s="128">
        <v>3.0</v>
      </c>
      <c r="C13" s="129">
        <v>5.0</v>
      </c>
      <c r="D13" s="130">
        <f>SUM(C11:C13)</f>
        <v>9</v>
      </c>
      <c r="E13" s="129">
        <v>6.0</v>
      </c>
      <c r="F13" s="131">
        <f>SUM(E11:E13)</f>
        <v>12</v>
      </c>
    </row>
    <row r="14" ht="12.75" customHeight="1">
      <c r="B14" s="128">
        <v>4.0</v>
      </c>
      <c r="C14" s="129">
        <v>7.0</v>
      </c>
      <c r="D14" s="130">
        <f>SUM(C11:C14)</f>
        <v>16</v>
      </c>
      <c r="E14" s="129">
        <v>8.0</v>
      </c>
      <c r="F14" s="131">
        <f>SUM(E11:E14)</f>
        <v>20</v>
      </c>
    </row>
    <row r="15" ht="12.75" customHeight="1">
      <c r="B15" s="128">
        <v>5.0</v>
      </c>
      <c r="C15" s="129">
        <v>9.0</v>
      </c>
      <c r="D15" s="130">
        <f>SUM(C11:C15)</f>
        <v>25</v>
      </c>
      <c r="E15" s="129">
        <v>12.0</v>
      </c>
      <c r="F15" s="131">
        <f>SUM(E11:E15)</f>
        <v>32</v>
      </c>
    </row>
    <row r="16" ht="12.75" customHeight="1">
      <c r="B16" s="128">
        <v>6.0</v>
      </c>
      <c r="C16" s="129">
        <v>11.0</v>
      </c>
      <c r="D16" s="130">
        <f>SUM(C11:C16)</f>
        <v>36</v>
      </c>
      <c r="E16" s="129">
        <v>10.0</v>
      </c>
      <c r="F16" s="131">
        <f>SUM(E11:E16)</f>
        <v>42</v>
      </c>
    </row>
    <row r="17" ht="12.75" customHeight="1">
      <c r="B17" s="128">
        <v>7.0</v>
      </c>
      <c r="C17" s="129">
        <v>13.0</v>
      </c>
      <c r="D17" s="130">
        <f>SUM(C11:C17)</f>
        <v>49</v>
      </c>
      <c r="E17" s="129">
        <v>15.0</v>
      </c>
      <c r="F17" s="131">
        <f>SUM(E11:E17)</f>
        <v>57</v>
      </c>
    </row>
    <row r="18" ht="12.75" customHeight="1">
      <c r="B18" s="128">
        <v>8.0</v>
      </c>
      <c r="C18" s="129">
        <v>15.0</v>
      </c>
      <c r="D18" s="130">
        <f>SUM(C11:C18)</f>
        <v>64</v>
      </c>
      <c r="E18" s="129">
        <v>20.0</v>
      </c>
      <c r="F18" s="131">
        <f>SUM(E11:E18)</f>
        <v>77</v>
      </c>
    </row>
    <row r="19" ht="12.75" customHeight="1">
      <c r="B19" s="128">
        <v>9.0</v>
      </c>
      <c r="C19" s="129">
        <v>17.0</v>
      </c>
      <c r="D19" s="130">
        <f>SUM(C11:C19)</f>
        <v>81</v>
      </c>
      <c r="E19" s="129">
        <v>14.0</v>
      </c>
      <c r="F19" s="131">
        <f>SUM(E11:E19)</f>
        <v>91</v>
      </c>
    </row>
    <row r="20" ht="12.75" customHeight="1">
      <c r="B20" s="128">
        <v>10.0</v>
      </c>
      <c r="C20" s="129">
        <v>19.0</v>
      </c>
      <c r="D20" s="130">
        <f>SUM(C11:C20)</f>
        <v>100</v>
      </c>
      <c r="E20" s="129">
        <v>23.0</v>
      </c>
      <c r="F20" s="131">
        <f>SUM(E11:E20)</f>
        <v>114</v>
      </c>
    </row>
    <row r="21" ht="12.75" customHeight="1">
      <c r="B21" s="128">
        <v>11.0</v>
      </c>
      <c r="C21" s="129">
        <v>21.0</v>
      </c>
      <c r="D21" s="130">
        <f>SUM(C11:C21)</f>
        <v>121</v>
      </c>
      <c r="E21" s="129">
        <v>26.0</v>
      </c>
      <c r="F21" s="131">
        <f>SUM(E11:E21)</f>
        <v>140</v>
      </c>
    </row>
    <row r="22" ht="12.75" customHeight="1">
      <c r="B22" s="128">
        <v>12.0</v>
      </c>
      <c r="C22" s="129">
        <v>23.0</v>
      </c>
      <c r="D22" s="130">
        <f>SUM(C11:C22)</f>
        <v>144</v>
      </c>
      <c r="E22" s="129">
        <v>30.0</v>
      </c>
      <c r="F22" s="131">
        <f>SUM(E11:E22)</f>
        <v>170</v>
      </c>
    </row>
    <row r="23" ht="12.75" customHeight="1">
      <c r="B23" s="128">
        <v>13.0</v>
      </c>
      <c r="C23" s="129">
        <v>25.0</v>
      </c>
      <c r="D23" s="130">
        <f>SUM(C11:C23)</f>
        <v>169</v>
      </c>
      <c r="E23" s="129">
        <v>17.0</v>
      </c>
      <c r="F23" s="131">
        <f>SUM(E11:E23)</f>
        <v>187</v>
      </c>
    </row>
    <row r="24" ht="12.75" customHeight="1">
      <c r="B24" s="128">
        <v>14.0</v>
      </c>
      <c r="C24" s="129">
        <v>23.0</v>
      </c>
      <c r="D24" s="130">
        <f>SUM(C11:C24)</f>
        <v>192</v>
      </c>
      <c r="E24" s="129">
        <v>21.0</v>
      </c>
      <c r="F24" s="131">
        <f>SUM(E11:E24)</f>
        <v>208</v>
      </c>
    </row>
    <row r="25" ht="12.75" customHeight="1">
      <c r="B25" s="128">
        <v>15.0</v>
      </c>
      <c r="C25" s="129">
        <v>21.0</v>
      </c>
      <c r="D25" s="130">
        <f>SUM(C11:C25)</f>
        <v>213</v>
      </c>
      <c r="E25" s="129">
        <v>10.0</v>
      </c>
      <c r="F25" s="131">
        <f>SUM(E11:E25)</f>
        <v>218</v>
      </c>
    </row>
    <row r="26" ht="12.75" customHeight="1">
      <c r="B26" s="128">
        <v>16.0</v>
      </c>
      <c r="C26" s="129">
        <v>19.0</v>
      </c>
      <c r="D26" s="130">
        <f>SUM(C11:C26)</f>
        <v>232</v>
      </c>
      <c r="E26" s="129">
        <v>10.0</v>
      </c>
      <c r="F26" s="131">
        <f>SUM(E11:E26)</f>
        <v>228</v>
      </c>
    </row>
    <row r="27" ht="12.75" customHeight="1">
      <c r="B27" s="128">
        <v>17.0</v>
      </c>
      <c r="C27" s="129">
        <v>17.0</v>
      </c>
      <c r="D27" s="130">
        <f>SUM(C11:C27)</f>
        <v>249</v>
      </c>
      <c r="E27" s="129">
        <v>12.0</v>
      </c>
      <c r="F27" s="131">
        <f>SUM(E11:E27)</f>
        <v>240</v>
      </c>
    </row>
    <row r="28" ht="12.75" customHeight="1">
      <c r="B28" s="128">
        <v>18.0</v>
      </c>
      <c r="C28" s="129">
        <v>15.0</v>
      </c>
      <c r="D28" s="130">
        <f>SUM(C11:C28)</f>
        <v>264</v>
      </c>
      <c r="E28" s="129">
        <v>6.0</v>
      </c>
      <c r="F28" s="131">
        <f>SUM(E11:E28)</f>
        <v>246</v>
      </c>
    </row>
    <row r="29" ht="12.75" customHeight="1">
      <c r="B29" s="128">
        <v>19.0</v>
      </c>
      <c r="C29" s="129">
        <v>13.0</v>
      </c>
      <c r="D29" s="130">
        <f>SUM(C11:C29)</f>
        <v>277</v>
      </c>
      <c r="E29" s="129">
        <v>27.0</v>
      </c>
      <c r="F29" s="131">
        <f>SUM(E11:E29)</f>
        <v>273</v>
      </c>
    </row>
    <row r="30" ht="12.75" customHeight="1">
      <c r="B30" s="128">
        <v>20.0</v>
      </c>
      <c r="C30" s="129">
        <v>11.0</v>
      </c>
      <c r="D30" s="130">
        <f>SUM(C11:C30)</f>
        <v>288</v>
      </c>
      <c r="E30" s="129">
        <v>19.0</v>
      </c>
      <c r="F30" s="131">
        <f>SUM(E11:E30)</f>
        <v>292</v>
      </c>
    </row>
    <row r="31" ht="12.75" customHeight="1">
      <c r="B31" s="128">
        <v>21.0</v>
      </c>
      <c r="C31" s="129">
        <v>9.0</v>
      </c>
      <c r="D31" s="130">
        <f>SUM(C11:C31)</f>
        <v>297</v>
      </c>
      <c r="E31" s="129">
        <v>6.0</v>
      </c>
      <c r="F31" s="131">
        <f>SUM(E11:E31)</f>
        <v>298</v>
      </c>
    </row>
    <row r="32" ht="12.75" customHeight="1">
      <c r="B32" s="128">
        <v>22.0</v>
      </c>
      <c r="C32" s="129">
        <v>7.0</v>
      </c>
      <c r="D32" s="130">
        <f>SUM(C11:C32)</f>
        <v>304</v>
      </c>
      <c r="E32" s="129">
        <v>7.0</v>
      </c>
      <c r="F32" s="131">
        <f>SUM(E11:E32)</f>
        <v>305</v>
      </c>
    </row>
    <row r="33" ht="12.75" customHeight="1">
      <c r="B33" s="128">
        <v>23.0</v>
      </c>
      <c r="C33" s="129">
        <v>5.0</v>
      </c>
      <c r="D33" s="130">
        <f>SUM(C11:C33)</f>
        <v>309</v>
      </c>
      <c r="E33" s="129">
        <v>2.0</v>
      </c>
      <c r="F33" s="131">
        <f>SUM(E11:E33)</f>
        <v>307</v>
      </c>
    </row>
    <row r="34" ht="12.75" customHeight="1">
      <c r="B34" s="128">
        <v>24.0</v>
      </c>
      <c r="C34" s="129">
        <v>3.0</v>
      </c>
      <c r="D34" s="130">
        <f>SUM(C11:C34)</f>
        <v>312</v>
      </c>
      <c r="E34" s="129">
        <v>1.0</v>
      </c>
      <c r="F34" s="131">
        <f>SUM(E11:E34)</f>
        <v>308</v>
      </c>
    </row>
    <row r="35" ht="12.75" customHeight="1">
      <c r="B35" s="128"/>
      <c r="C35" s="129"/>
      <c r="D35" s="130"/>
      <c r="E35" s="129"/>
      <c r="F35" s="131"/>
    </row>
    <row r="36" ht="12.75" customHeight="1">
      <c r="B36" s="128"/>
      <c r="C36" s="129"/>
      <c r="D36" s="130"/>
      <c r="E36" s="129"/>
      <c r="F36" s="131"/>
    </row>
    <row r="37" ht="12.75" customHeight="1">
      <c r="B37" s="128"/>
      <c r="C37" s="129"/>
      <c r="D37" s="130"/>
      <c r="E37" s="129"/>
      <c r="F37" s="131"/>
    </row>
    <row r="38" ht="12.75" customHeight="1">
      <c r="B38" s="128"/>
      <c r="C38" s="129"/>
      <c r="D38" s="130"/>
      <c r="E38" s="129"/>
      <c r="F38" s="131"/>
    </row>
    <row r="39" ht="12.75" customHeight="1">
      <c r="B39" s="128"/>
      <c r="C39" s="129"/>
      <c r="D39" s="130"/>
      <c r="E39" s="129"/>
      <c r="F39" s="131"/>
    </row>
    <row r="40" ht="12.75" customHeight="1">
      <c r="B40" s="128"/>
      <c r="C40" s="129"/>
      <c r="D40" s="130"/>
      <c r="E40" s="129"/>
      <c r="F40" s="131"/>
    </row>
    <row r="41" ht="12.75" customHeight="1">
      <c r="B41" s="128"/>
      <c r="C41" s="129"/>
      <c r="D41" s="130"/>
      <c r="E41" s="129"/>
      <c r="F41" s="131"/>
    </row>
    <row r="42" ht="12.75" customHeight="1">
      <c r="B42" s="128"/>
      <c r="C42" s="129"/>
      <c r="D42" s="130"/>
      <c r="E42" s="129"/>
      <c r="F42" s="131"/>
    </row>
    <row r="43" ht="12.75" customHeight="1">
      <c r="B43" s="128"/>
      <c r="C43" s="129"/>
      <c r="D43" s="130"/>
      <c r="E43" s="129"/>
      <c r="F43" s="131"/>
    </row>
    <row r="44" ht="12.75" customHeight="1">
      <c r="B44" s="128"/>
      <c r="C44" s="129"/>
      <c r="D44" s="130"/>
      <c r="E44" s="129"/>
      <c r="F44" s="131"/>
    </row>
    <row r="45" ht="12.75" customHeight="1">
      <c r="B45" s="128"/>
      <c r="C45" s="129"/>
      <c r="D45" s="130"/>
      <c r="E45" s="129"/>
      <c r="F45" s="131"/>
    </row>
    <row r="46" ht="12.75" customHeight="1">
      <c r="B46" s="128"/>
      <c r="C46" s="129"/>
      <c r="D46" s="130"/>
      <c r="E46" s="129"/>
      <c r="F46" s="131"/>
    </row>
    <row r="47" ht="12.75" customHeight="1">
      <c r="B47" s="128"/>
      <c r="C47" s="129"/>
      <c r="D47" s="130"/>
      <c r="E47" s="129"/>
      <c r="F47" s="131"/>
    </row>
    <row r="48" ht="12.75" customHeight="1">
      <c r="B48" s="128"/>
      <c r="C48" s="129"/>
      <c r="D48" s="130"/>
      <c r="E48" s="129"/>
      <c r="F48" s="131"/>
    </row>
    <row r="49" ht="12.75" customHeight="1">
      <c r="B49" s="128"/>
      <c r="C49" s="129"/>
      <c r="D49" s="130"/>
      <c r="E49" s="129"/>
      <c r="F49" s="131"/>
    </row>
    <row r="50" ht="12.75" customHeight="1">
      <c r="B50" s="128"/>
      <c r="C50" s="129"/>
      <c r="D50" s="130"/>
      <c r="E50" s="129"/>
      <c r="F50" s="131"/>
    </row>
    <row r="51" ht="12.75" customHeight="1">
      <c r="B51" s="128"/>
      <c r="C51" s="129"/>
      <c r="D51" s="130"/>
      <c r="E51" s="129"/>
      <c r="F51" s="131"/>
    </row>
    <row r="52" ht="12.75" customHeight="1">
      <c r="B52" s="128"/>
      <c r="C52" s="129"/>
      <c r="D52" s="130"/>
      <c r="E52" s="129"/>
      <c r="F52" s="131"/>
    </row>
    <row r="53" ht="12.75" customHeight="1">
      <c r="B53" s="128"/>
      <c r="C53" s="129"/>
      <c r="D53" s="130"/>
      <c r="E53" s="129"/>
      <c r="F53" s="131"/>
    </row>
    <row r="54" ht="12.75" customHeight="1">
      <c r="B54" s="128"/>
      <c r="C54" s="129"/>
      <c r="D54" s="130"/>
      <c r="E54" s="129"/>
      <c r="F54" s="131"/>
    </row>
    <row r="55" ht="12.75" customHeight="1">
      <c r="B55" s="128"/>
      <c r="C55" s="129"/>
      <c r="D55" s="130"/>
      <c r="E55" s="129"/>
      <c r="F55" s="131"/>
    </row>
    <row r="56" ht="12.75" customHeight="1">
      <c r="B56" s="128"/>
      <c r="C56" s="129"/>
      <c r="D56" s="130"/>
      <c r="E56" s="129"/>
      <c r="F56" s="131"/>
    </row>
    <row r="57" ht="12.75" customHeight="1">
      <c r="B57" s="128"/>
      <c r="C57" s="129"/>
      <c r="D57" s="130"/>
      <c r="E57" s="129"/>
      <c r="F57" s="131"/>
    </row>
    <row r="58" ht="12.75" customHeight="1">
      <c r="B58" s="128"/>
      <c r="C58" s="129"/>
      <c r="D58" s="130"/>
      <c r="E58" s="129"/>
      <c r="F58" s="131"/>
    </row>
    <row r="59" ht="12.75" customHeight="1">
      <c r="B59" s="128"/>
      <c r="C59" s="129"/>
      <c r="D59" s="130"/>
      <c r="E59" s="129"/>
      <c r="F59" s="131"/>
    </row>
    <row r="60" ht="12.75" customHeight="1">
      <c r="B60" s="128"/>
      <c r="C60" s="129"/>
      <c r="D60" s="130"/>
      <c r="E60" s="129"/>
      <c r="F60" s="131"/>
    </row>
    <row r="61" ht="12.75" customHeight="1">
      <c r="B61" s="128"/>
      <c r="C61" s="129"/>
      <c r="D61" s="130"/>
      <c r="E61" s="129"/>
      <c r="F61" s="131"/>
    </row>
    <row r="62" ht="12.75" customHeight="1">
      <c r="B62" s="128"/>
      <c r="C62" s="129"/>
      <c r="D62" s="130"/>
      <c r="E62" s="129"/>
      <c r="F62" s="131"/>
    </row>
    <row r="63" ht="12.75" customHeight="1">
      <c r="B63" s="128"/>
      <c r="C63" s="129"/>
      <c r="D63" s="130"/>
      <c r="E63" s="129"/>
      <c r="F63" s="131"/>
    </row>
    <row r="64" ht="12.75" customHeight="1">
      <c r="B64" s="128"/>
      <c r="C64" s="129"/>
      <c r="D64" s="130"/>
      <c r="E64" s="129"/>
      <c r="F64" s="131"/>
    </row>
    <row r="65" ht="12.75" customHeight="1">
      <c r="B65" s="128"/>
      <c r="C65" s="129"/>
      <c r="D65" s="130"/>
      <c r="E65" s="129"/>
      <c r="F65" s="131"/>
    </row>
    <row r="66" ht="12.75" customHeight="1">
      <c r="B66" s="128"/>
      <c r="C66" s="129"/>
      <c r="D66" s="130"/>
      <c r="E66" s="129"/>
      <c r="F66" s="131"/>
    </row>
    <row r="67" ht="12.75" customHeight="1">
      <c r="B67" s="128"/>
      <c r="C67" s="129"/>
      <c r="D67" s="130"/>
      <c r="E67" s="129"/>
      <c r="F67" s="131"/>
    </row>
    <row r="68" ht="12.75" customHeight="1">
      <c r="B68" s="128"/>
      <c r="C68" s="129"/>
      <c r="D68" s="130"/>
      <c r="E68" s="129"/>
      <c r="F68" s="131"/>
    </row>
    <row r="69" ht="12.75" customHeight="1">
      <c r="B69" s="128"/>
      <c r="C69" s="129"/>
      <c r="D69" s="130"/>
      <c r="E69" s="129"/>
      <c r="F69" s="131"/>
    </row>
    <row r="70" ht="12.75" customHeight="1">
      <c r="B70" s="128"/>
      <c r="C70" s="129"/>
      <c r="D70" s="130"/>
      <c r="E70" s="129"/>
      <c r="F70" s="131"/>
    </row>
    <row r="71" ht="12.75" customHeight="1">
      <c r="B71" s="128"/>
      <c r="C71" s="129"/>
      <c r="D71" s="130"/>
      <c r="E71" s="129"/>
      <c r="F71" s="131"/>
    </row>
    <row r="72" ht="12.75" customHeight="1">
      <c r="B72" s="128"/>
      <c r="C72" s="129"/>
      <c r="D72" s="130"/>
      <c r="E72" s="129"/>
      <c r="F72" s="131"/>
    </row>
    <row r="73" ht="12.75" customHeight="1">
      <c r="B73" s="128"/>
      <c r="C73" s="129"/>
      <c r="D73" s="130"/>
      <c r="E73" s="129"/>
      <c r="F73" s="131"/>
    </row>
    <row r="74" ht="12.75" customHeight="1">
      <c r="B74" s="128"/>
      <c r="C74" s="129"/>
      <c r="D74" s="130"/>
      <c r="E74" s="129"/>
      <c r="F74" s="131"/>
    </row>
    <row r="75" ht="12.75" customHeight="1">
      <c r="B75" s="128"/>
      <c r="C75" s="129"/>
      <c r="D75" s="130"/>
      <c r="E75" s="129"/>
      <c r="F75" s="131"/>
    </row>
    <row r="76" ht="12.75" customHeight="1">
      <c r="B76" s="128"/>
      <c r="C76" s="129"/>
      <c r="D76" s="130"/>
      <c r="E76" s="129"/>
      <c r="F76" s="131"/>
    </row>
    <row r="77" ht="12.75" customHeight="1">
      <c r="B77" s="128"/>
      <c r="C77" s="129"/>
      <c r="D77" s="130"/>
      <c r="E77" s="129"/>
      <c r="F77" s="131"/>
    </row>
    <row r="78" ht="12.75" customHeight="1">
      <c r="B78" s="128"/>
      <c r="C78" s="129"/>
      <c r="D78" s="130"/>
      <c r="E78" s="129"/>
      <c r="F78" s="131"/>
    </row>
    <row r="79" ht="12.75" customHeight="1">
      <c r="B79" s="128"/>
      <c r="C79" s="129"/>
      <c r="D79" s="130"/>
      <c r="E79" s="129"/>
      <c r="F79" s="131"/>
    </row>
    <row r="80" ht="12.75" customHeight="1">
      <c r="B80" s="128"/>
      <c r="C80" s="129"/>
      <c r="D80" s="130"/>
      <c r="E80" s="129"/>
      <c r="F80" s="131"/>
    </row>
    <row r="81" ht="12.75" customHeight="1">
      <c r="B81" s="128"/>
      <c r="C81" s="129"/>
      <c r="D81" s="130"/>
      <c r="E81" s="129"/>
      <c r="F81" s="131"/>
    </row>
    <row r="82" ht="12.75" customHeight="1">
      <c r="B82" s="128"/>
      <c r="C82" s="129"/>
      <c r="D82" s="130"/>
      <c r="E82" s="129"/>
      <c r="F82" s="131"/>
    </row>
    <row r="83" ht="12.75" customHeight="1">
      <c r="B83" s="128"/>
      <c r="C83" s="129"/>
      <c r="D83" s="130"/>
      <c r="E83" s="129"/>
      <c r="F83" s="131"/>
    </row>
    <row r="84" ht="12.75" customHeight="1">
      <c r="B84" s="128"/>
      <c r="C84" s="129"/>
      <c r="D84" s="130"/>
      <c r="E84" s="129"/>
      <c r="F84" s="131"/>
    </row>
    <row r="85" ht="12.75" customHeight="1">
      <c r="B85" s="128"/>
      <c r="C85" s="129"/>
      <c r="D85" s="130"/>
      <c r="E85" s="129"/>
      <c r="F85" s="131"/>
    </row>
    <row r="86" ht="12.75" customHeight="1">
      <c r="B86" s="128"/>
      <c r="C86" s="129"/>
      <c r="D86" s="130"/>
      <c r="E86" s="129"/>
      <c r="F86" s="131"/>
    </row>
    <row r="87" ht="12.75" customHeight="1">
      <c r="B87" s="128"/>
      <c r="C87" s="129"/>
      <c r="D87" s="130"/>
      <c r="E87" s="129"/>
      <c r="F87" s="131"/>
    </row>
    <row r="88" ht="12.75" customHeight="1">
      <c r="B88" s="128"/>
      <c r="C88" s="129"/>
      <c r="D88" s="130"/>
      <c r="E88" s="129"/>
      <c r="F88" s="131"/>
    </row>
    <row r="89" ht="12.75" customHeight="1">
      <c r="B89" s="128"/>
      <c r="C89" s="129"/>
      <c r="D89" s="130"/>
      <c r="E89" s="129"/>
      <c r="F89" s="131"/>
    </row>
    <row r="90" ht="12.75" customHeight="1">
      <c r="B90" s="128"/>
      <c r="C90" s="129"/>
      <c r="D90" s="130"/>
      <c r="E90" s="129"/>
      <c r="F90" s="131"/>
    </row>
    <row r="91" ht="12.75" customHeight="1">
      <c r="B91" s="128"/>
      <c r="C91" s="129"/>
      <c r="D91" s="130"/>
      <c r="E91" s="129"/>
      <c r="F91" s="131"/>
    </row>
    <row r="92" ht="12.75" customHeight="1">
      <c r="B92" s="128"/>
      <c r="C92" s="129"/>
      <c r="D92" s="130"/>
      <c r="E92" s="129"/>
      <c r="F92" s="131"/>
    </row>
    <row r="93" ht="12.75" customHeight="1">
      <c r="B93" s="128"/>
      <c r="C93" s="129"/>
      <c r="D93" s="130"/>
      <c r="E93" s="129"/>
      <c r="F93" s="131"/>
    </row>
    <row r="94" ht="12.75" customHeight="1">
      <c r="B94" s="128"/>
      <c r="C94" s="129"/>
      <c r="D94" s="130"/>
      <c r="E94" s="129"/>
      <c r="F94" s="131"/>
    </row>
    <row r="95" ht="12.75" customHeight="1">
      <c r="B95" s="128"/>
      <c r="C95" s="129"/>
      <c r="D95" s="130"/>
      <c r="E95" s="129"/>
      <c r="F95" s="131"/>
    </row>
    <row r="96" ht="12.75" customHeight="1">
      <c r="B96" s="128"/>
      <c r="C96" s="129"/>
      <c r="D96" s="130"/>
      <c r="E96" s="129"/>
      <c r="F96" s="131"/>
    </row>
    <row r="97" ht="12.75" customHeight="1">
      <c r="B97" s="128"/>
      <c r="C97" s="129"/>
      <c r="D97" s="130"/>
      <c r="E97" s="129"/>
      <c r="F97" s="131"/>
    </row>
    <row r="98" ht="12.75" customHeight="1">
      <c r="B98" s="132"/>
      <c r="C98" s="133"/>
      <c r="D98" s="134"/>
      <c r="E98" s="133"/>
      <c r="F98" s="135"/>
    </row>
    <row r="99" ht="12.75" customHeight="1"/>
    <row r="100" ht="12.75" customHeight="1">
      <c r="B100" s="2" t="s">
        <v>92</v>
      </c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100:D100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