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pguz\OneDrive - UVG\1er ciclo 2025\Inteligencia artificial\IntelligenceArtificial\labs\lab7\"/>
    </mc:Choice>
  </mc:AlternateContent>
  <xr:revisionPtr revIDLastSave="0" documentId="13_ncr:1_{7571F00F-1029-4636-88C2-C7DD613A3C2D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Ej 1" sheetId="1" r:id="rId1"/>
    <sheet name="Ej 2" sheetId="2" r:id="rId2"/>
    <sheet name="Ej 3" sheetId="3" r:id="rId3"/>
    <sheet name="Ej 4" sheetId="4" r:id="rId4"/>
    <sheet name="Ej 5" sheetId="5" r:id="rId5"/>
    <sheet name="Ej 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5" l="1"/>
  <c r="F16" i="5"/>
  <c r="G10" i="5"/>
  <c r="F10" i="5"/>
  <c r="E10" i="5"/>
  <c r="D10" i="5"/>
  <c r="H9" i="5"/>
  <c r="H8" i="5"/>
  <c r="H7" i="5"/>
  <c r="H6" i="5"/>
  <c r="H10" i="4"/>
  <c r="G10" i="4"/>
  <c r="F10" i="4"/>
  <c r="E10" i="4"/>
  <c r="D10" i="4"/>
  <c r="H9" i="4"/>
  <c r="H8" i="4"/>
  <c r="H7" i="4"/>
  <c r="H6" i="4"/>
  <c r="M30" i="2"/>
  <c r="M29" i="2"/>
  <c r="M28" i="2"/>
  <c r="AM23" i="2"/>
  <c r="AK23" i="2"/>
  <c r="AI23" i="2"/>
  <c r="M23" i="2"/>
  <c r="M22" i="2"/>
  <c r="M21" i="2"/>
  <c r="W19" i="2"/>
  <c r="AG18" i="2"/>
  <c r="AE18" i="2"/>
  <c r="AC18" i="2"/>
  <c r="AA18" i="2"/>
  <c r="Y18" i="2"/>
  <c r="W18" i="2"/>
  <c r="M26" i="1"/>
  <c r="M25" i="1"/>
  <c r="M24" i="1"/>
  <c r="V19" i="1"/>
  <c r="AI23" i="1" s="1"/>
  <c r="M19" i="1"/>
  <c r="AF18" i="1"/>
  <c r="AD18" i="1"/>
  <c r="AB18" i="1"/>
  <c r="Z18" i="1"/>
  <c r="X18" i="1"/>
  <c r="V18" i="1"/>
  <c r="M18" i="1"/>
  <c r="M17" i="1"/>
</calcChain>
</file>

<file path=xl/sharedStrings.xml><?xml version="1.0" encoding="utf-8"?>
<sst xmlns="http://schemas.openxmlformats.org/spreadsheetml/2006/main" count="158" uniqueCount="72">
  <si>
    <t>Datos generales:</t>
  </si>
  <si>
    <t>1. Elegir una caja P(E_i)</t>
  </si>
  <si>
    <t>3. Ley de probabilidad total (final)</t>
  </si>
  <si>
    <t xml:space="preserve">cantidada de cajas </t>
  </si>
  <si>
    <t>=</t>
  </si>
  <si>
    <t>cartas en cada cada caja individual</t>
  </si>
  <si>
    <t>Evento</t>
  </si>
  <si>
    <t>Probabilidad</t>
  </si>
  <si>
    <t>caja amarilla</t>
  </si>
  <si>
    <t>(E_1)</t>
  </si>
  <si>
    <t>Datos caja amarilla:</t>
  </si>
  <si>
    <t>caja verde</t>
  </si>
  <si>
    <t>(E_2)</t>
  </si>
  <si>
    <t>1/cantidad_cajas</t>
  </si>
  <si>
    <t>P(R)</t>
  </si>
  <si>
    <t>*</t>
  </si>
  <si>
    <t>+</t>
  </si>
  <si>
    <t>cantidad cartas rojas</t>
  </si>
  <si>
    <t>caja naranja</t>
  </si>
  <si>
    <t>(E_3)</t>
  </si>
  <si>
    <t>cantidad cartas azules</t>
  </si>
  <si>
    <t>2. Elegir una carta roja dada la elección de la caja P(R_i|E_i)</t>
  </si>
  <si>
    <t>4. Respuesta</t>
  </si>
  <si>
    <t>Datos caja verde:</t>
  </si>
  <si>
    <t>La probabilidad de elegir una carta roja despues de elegir una caja es del</t>
  </si>
  <si>
    <t>.</t>
  </si>
  <si>
    <t>(R_1)</t>
  </si>
  <si>
    <t>(R_2)</t>
  </si>
  <si>
    <t>cantidad_rojas/cantidad_cartas</t>
  </si>
  <si>
    <t>Datos caja naranja:</t>
  </si>
  <si>
    <t>(R_3)</t>
  </si>
  <si>
    <t>Como el color amarillo es su favorito, asignamos una probabilidad mayor a 0.33 a la caja amarilla para reflejar su preferencia y en los demás colores se coloca un restante de probabilidad repartido en los colores equitativamente. Esto es modificable y podemos aumentarlo en las celdas a la izquierda. seleccionando el color de preferencia y su probabilidad.</t>
  </si>
  <si>
    <t>Color Favorito</t>
  </si>
  <si>
    <t>La probabilidad de elegir una carta roja despues de elegir una</t>
  </si>
  <si>
    <t>(con probabilidad de elección de</t>
  </si>
  <si>
    <t>) es</t>
  </si>
  <si>
    <t>El diagnóstico de un médico con respecto a uno de sus pacientes es incierto. Ella duda entre tres posibles enfermedades. A</t>
  </si>
  <si>
    <t>partir de la experiencia pasada, pudimos construir la siguientes tablas: donde las Ei’s representan las enfermedades y los Sj ’s</t>
  </si>
  <si>
    <t>los síntomas. Además, nosotros asumimos que los cuatro síntomas son incompatibles, exhaustivos y equiprobables.</t>
  </si>
  <si>
    <t>S1</t>
  </si>
  <si>
    <t>S2</t>
  </si>
  <si>
    <t>S3</t>
  </si>
  <si>
    <t>S4</t>
  </si>
  <si>
    <t>P(E1 | Si)</t>
  </si>
  <si>
    <t>P(E2 | Si)</t>
  </si>
  <si>
    <t>P(E3 | Si)</t>
  </si>
  <si>
    <t>a) Independientemente del síntoma presente en el paciente, ¿Cuál es la probabilidad de que él o ella sufra de la primera</t>
  </si>
  <si>
    <t>enfermedad?</t>
  </si>
  <si>
    <r>
      <rPr>
        <sz val="12"/>
        <color theme="1"/>
        <rFont val="Arial"/>
      </rPr>
      <t xml:space="preserve">P(E1) = 1/4 (0,2+0,1+0,6+0,4) = 1,3/4 = </t>
    </r>
    <r>
      <rPr>
        <sz val="12"/>
        <color rgb="FF0000FF"/>
        <rFont val="Arial"/>
      </rPr>
      <t>0,325.</t>
    </r>
  </si>
  <si>
    <t>b) ¿Cuál es la probabilidad de que el paciente padezca la segunda enfermedad y presente el síntoma S1?</t>
  </si>
  <si>
    <r>
      <rPr>
        <sz val="12"/>
        <color theme="1"/>
        <rFont val="Arial"/>
      </rPr>
      <t xml:space="preserve">P(E2 ∧ S1)=P(E2|S1) P(S1)= 0,2×1/4 = </t>
    </r>
    <r>
      <rPr>
        <sz val="12"/>
        <color rgb="FF0000FF"/>
        <rFont val="Arial"/>
      </rPr>
      <t xml:space="preserve"> 0,05.</t>
    </r>
  </si>
  <si>
    <t>c) Dado que el paciente padece la tercera enfermedad, ¿cuál es la probabilidad de que él o ella presenta el síntoma S2?</t>
  </si>
  <si>
    <r>
      <rPr>
        <sz val="12"/>
        <color theme="1"/>
        <rFont val="Arial"/>
      </rPr>
      <t xml:space="preserve">P(S2​∣E3​)= ( 0,3×0,25) / 0,3 ​= 0,75/0,3 ​= </t>
    </r>
    <r>
      <rPr>
        <sz val="12"/>
        <color rgb="FF0000FF"/>
        <rFont val="Arial"/>
      </rPr>
      <t xml:space="preserve"> 0,25.</t>
    </r>
  </si>
  <si>
    <t>d) Consideramos dos pacientes independientes. ¿Cuál es la probabilidad de que no sufren de la misma enfermedad, si</t>
  </si>
  <si>
    <t>P(misma )= P(E1​)^2 +P(E2​)^2 + P(E3​)^2  = 0,3252+0,3752+0,302=0,105625+0,140625+0,09 = 0,33625.</t>
  </si>
  <si>
    <r>
      <rPr>
        <sz val="12"/>
        <color theme="1"/>
        <rFont val="Arial"/>
      </rPr>
      <t xml:space="preserve">1 − 0,33625 = </t>
    </r>
    <r>
      <rPr>
        <sz val="12"/>
        <color rgb="FF0000FF"/>
        <rFont val="Arial"/>
      </rPr>
      <t>0,66375</t>
    </r>
  </si>
  <si>
    <t>Dada la distribución conjunta</t>
  </si>
  <si>
    <t>Y</t>
  </si>
  <si>
    <t>X</t>
  </si>
  <si>
    <t>Calcular la distribución marginal de X</t>
  </si>
  <si>
    <t>¿Cuál es la distribución marginal de Y?</t>
  </si>
  <si>
    <t>¿Son independientes X y Y?</t>
  </si>
  <si>
    <t>Construya un ejemplo de una distribución conjunta en donde X y Y sean</t>
  </si>
  <si>
    <t>a) Independientes, P(X) uniforme</t>
  </si>
  <si>
    <t>b) Independientes, P(Y) uniforme</t>
  </si>
  <si>
    <t>c) Independientes, P(X) y P(Y) distintas</t>
  </si>
  <si>
    <t>Total</t>
  </si>
  <si>
    <t>P</t>
  </si>
  <si>
    <t>Sabemos que P(X=1, Y = 1)  = 0.08</t>
  </si>
  <si>
    <t>Tenemos que P(X =1) = 0.23 y P(Y=1)=0.26</t>
  </si>
  <si>
    <t>Tenemos que P(X =2) = 0.26 y P(Y=2)=0.28</t>
  </si>
  <si>
    <t>Ya que P(X)*P(Y) = P(X,Y) no se cumple con (X=2, Y=2) y (X=1, Y=1), entonces se concluye que las variables no son independientes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</si>
</sst>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Aptos Narrow"/>
      <scheme val="minor"/>
    </font>
    <font>
      <sz val="12"/>
      <color theme="1"/>
      <name val="Helvetica Neue"/>
    </font>
    <font>
      <b/>
      <sz val="12"/>
      <color theme="1"/>
      <name val="Helvetica Neue"/>
    </font>
    <font>
      <b/>
      <sz val="12"/>
      <color theme="1"/>
      <name val="Aptos Narrow"/>
    </font>
    <font>
      <sz val="12"/>
      <color theme="1"/>
      <name val="Aptos Narrow"/>
    </font>
    <font>
      <sz val="12"/>
      <color theme="1"/>
      <name val="Aptos Narrow"/>
      <scheme val="minor"/>
    </font>
    <font>
      <sz val="12"/>
      <name val="Aptos Narrow"/>
    </font>
    <font>
      <i/>
      <sz val="10"/>
      <color theme="1"/>
      <name val="Helvetica Neue"/>
    </font>
    <font>
      <sz val="14"/>
      <color theme="1"/>
      <name val="Aptos Narrow"/>
    </font>
    <font>
      <sz val="14"/>
      <color theme="1"/>
      <name val="Helvetica Neue"/>
    </font>
    <font>
      <sz val="12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2"/>
      <color rgb="FF0000FF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/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/>
    <xf numFmtId="2" fontId="4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left"/>
    </xf>
    <xf numFmtId="2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11" fillId="0" borderId="0" xfId="0" applyFont="1"/>
    <xf numFmtId="0" fontId="12" fillId="0" borderId="7" xfId="0" applyFont="1" applyBorder="1" applyAlignment="1">
      <alignment horizontal="center" vertical="top"/>
    </xf>
    <xf numFmtId="0" fontId="11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/>
    <xf numFmtId="0" fontId="4" fillId="0" borderId="0" xfId="0" applyFont="1" applyAlignment="1">
      <alignment horizontal="left"/>
    </xf>
    <xf numFmtId="0" fontId="0" fillId="0" borderId="0" xfId="0"/>
    <xf numFmtId="2" fontId="4" fillId="0" borderId="5" xfId="0" applyNumberFormat="1" applyFont="1" applyBorder="1" applyAlignment="1">
      <alignment horizontal="center" vertical="center"/>
    </xf>
    <xf numFmtId="0" fontId="6" fillId="0" borderId="2" xfId="0" applyFont="1" applyBorder="1"/>
    <xf numFmtId="2" fontId="4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190500</xdr:colOff>
      <xdr:row>15</xdr:row>
      <xdr:rowOff>76200</xdr:rowOff>
    </xdr:from>
    <xdr:ext cx="4381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6215360" y="3048000"/>
          <a:ext cx="438150" cy="38100"/>
          <a:chOff x="5126925" y="3780000"/>
          <a:chExt cx="4381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5126925" y="3780000"/>
            <a:ext cx="438150" cy="0"/>
          </a:xfrm>
          <a:prstGeom prst="straightConnector1">
            <a:avLst/>
          </a:prstGeom>
          <a:noFill/>
          <a:ln w="381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419100</xdr:colOff>
      <xdr:row>12</xdr:row>
      <xdr:rowOff>47625</xdr:rowOff>
    </xdr:from>
    <xdr:ext cx="590550" cy="31908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065013" y="2198850"/>
          <a:ext cx="561975" cy="3162300"/>
        </a:xfrm>
        <a:prstGeom prst="leftBrace">
          <a:avLst>
            <a:gd name="adj1" fmla="val 8333"/>
            <a:gd name="adj2" fmla="val 50000"/>
          </a:avLst>
        </a:prstGeom>
        <a:noFill/>
        <a:ln w="2857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361950</xdr:colOff>
      <xdr:row>12</xdr:row>
      <xdr:rowOff>0</xdr:rowOff>
    </xdr:from>
    <xdr:ext cx="590550" cy="31813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065013" y="2203613"/>
          <a:ext cx="561975" cy="3152775"/>
        </a:xfrm>
        <a:prstGeom prst="leftBrace">
          <a:avLst>
            <a:gd name="adj1" fmla="val 8333"/>
            <a:gd name="adj2" fmla="val 50000"/>
          </a:avLst>
        </a:prstGeom>
        <a:noFill/>
        <a:ln w="2857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142875</xdr:colOff>
      <xdr:row>18</xdr:row>
      <xdr:rowOff>104775</xdr:rowOff>
    </xdr:from>
    <xdr:ext cx="1171575" cy="6000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764367" y="3483381"/>
          <a:ext cx="1163267" cy="59323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1" cap="none">
              <a:solidFill>
                <a:schemeClr val="dk1"/>
              </a:solidFill>
            </a:rPr>
            <a:t>Datos</a:t>
          </a:r>
          <a:r>
            <a:rPr lang="en-US" sz="3200" b="0" cap="none">
              <a:solidFill>
                <a:schemeClr val="dk1"/>
              </a:solidFill>
            </a:rPr>
            <a:t>:</a:t>
          </a:r>
          <a:endParaRPr sz="1400"/>
        </a:p>
      </xdr:txBody>
    </xdr:sp>
    <xdr:clientData fLocksWithSheet="0"/>
  </xdr:oneCellAnchor>
  <xdr:oneCellAnchor>
    <xdr:from>
      <xdr:col>6</xdr:col>
      <xdr:colOff>457200</xdr:colOff>
      <xdr:row>18</xdr:row>
      <xdr:rowOff>104775</xdr:rowOff>
    </xdr:from>
    <xdr:ext cx="2476500" cy="5334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109636" y="3514671"/>
          <a:ext cx="2472728" cy="5306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1" cap="none">
              <a:solidFill>
                <a:schemeClr val="dk1"/>
              </a:solidFill>
            </a:rPr>
            <a:t>Procedimiento:</a:t>
          </a:r>
          <a:endParaRPr sz="1400"/>
        </a:p>
      </xdr:txBody>
    </xdr:sp>
    <xdr:clientData fLocksWithSheet="0"/>
  </xdr:oneCellAnchor>
  <xdr:oneCellAnchor>
    <xdr:from>
      <xdr:col>3</xdr:col>
      <xdr:colOff>28575</xdr:colOff>
      <xdr:row>1</xdr:row>
      <xdr:rowOff>0</xdr:rowOff>
    </xdr:from>
    <xdr:ext cx="5381625" cy="1781175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95250</xdr:colOff>
      <xdr:row>23</xdr:row>
      <xdr:rowOff>47625</xdr:rowOff>
    </xdr:from>
    <xdr:ext cx="142875" cy="495300"/>
    <xdr:pic>
      <xdr:nvPicPr>
        <xdr:cNvPr id="9" name="image1.png" descr="Llave - Iconos gratis de señales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76200</xdr:colOff>
      <xdr:row>16</xdr:row>
      <xdr:rowOff>47625</xdr:rowOff>
    </xdr:from>
    <xdr:ext cx="142875" cy="495300"/>
    <xdr:pic>
      <xdr:nvPicPr>
        <xdr:cNvPr id="10" name="image1.png" descr="Llave - Iconos gratis de señales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190500</xdr:colOff>
      <xdr:row>14</xdr:row>
      <xdr:rowOff>95250</xdr:rowOff>
    </xdr:from>
    <xdr:ext cx="1476375" cy="400050"/>
    <xdr:pic>
      <xdr:nvPicPr>
        <xdr:cNvPr id="11" name="image5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200025</xdr:colOff>
      <xdr:row>14</xdr:row>
      <xdr:rowOff>190500</xdr:rowOff>
    </xdr:from>
    <xdr:ext cx="3943350" cy="228600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190500</xdr:colOff>
      <xdr:row>15</xdr:row>
      <xdr:rowOff>76200</xdr:rowOff>
    </xdr:from>
    <xdr:ext cx="4381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7365980" y="3048000"/>
          <a:ext cx="438150" cy="38100"/>
          <a:chOff x="5126925" y="3780000"/>
          <a:chExt cx="438150" cy="0"/>
        </a:xfrm>
      </xdr:grpSpPr>
      <xdr:cxnSp macro="">
        <xdr:nvCxnSpPr>
          <xdr:cNvPr id="8" name="Shape 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CxnSpPr/>
        </xdr:nvCxnSpPr>
        <xdr:spPr>
          <a:xfrm>
            <a:off x="5126925" y="3780000"/>
            <a:ext cx="438150" cy="0"/>
          </a:xfrm>
          <a:prstGeom prst="straightConnector1">
            <a:avLst/>
          </a:prstGeom>
          <a:noFill/>
          <a:ln w="381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419100</xdr:colOff>
      <xdr:row>12</xdr:row>
      <xdr:rowOff>47625</xdr:rowOff>
    </xdr:from>
    <xdr:ext cx="590550" cy="31813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065013" y="2203613"/>
          <a:ext cx="561975" cy="3152775"/>
        </a:xfrm>
        <a:prstGeom prst="leftBrace">
          <a:avLst>
            <a:gd name="adj1" fmla="val 8333"/>
            <a:gd name="adj2" fmla="val 50000"/>
          </a:avLst>
        </a:prstGeom>
        <a:noFill/>
        <a:ln w="2857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352425</xdr:colOff>
      <xdr:row>12</xdr:row>
      <xdr:rowOff>0</xdr:rowOff>
    </xdr:from>
    <xdr:ext cx="590550" cy="38004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065013" y="1889288"/>
          <a:ext cx="561975" cy="3781425"/>
        </a:xfrm>
        <a:prstGeom prst="leftBrace">
          <a:avLst>
            <a:gd name="adj1" fmla="val 8333"/>
            <a:gd name="adj2" fmla="val 50000"/>
          </a:avLst>
        </a:prstGeom>
        <a:noFill/>
        <a:ln w="2857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142875</xdr:colOff>
      <xdr:row>18</xdr:row>
      <xdr:rowOff>104775</xdr:rowOff>
    </xdr:from>
    <xdr:ext cx="1171575" cy="60007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764367" y="3483381"/>
          <a:ext cx="1163267" cy="59323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1" cap="none">
              <a:solidFill>
                <a:schemeClr val="dk1"/>
              </a:solidFill>
            </a:rPr>
            <a:t>Datos</a:t>
          </a:r>
          <a:r>
            <a:rPr lang="en-US" sz="3200" b="0" cap="none">
              <a:solidFill>
                <a:schemeClr val="dk1"/>
              </a:solidFill>
            </a:rPr>
            <a:t>:</a:t>
          </a:r>
          <a:endParaRPr sz="1400"/>
        </a:p>
      </xdr:txBody>
    </xdr:sp>
    <xdr:clientData fLocksWithSheet="0"/>
  </xdr:oneCellAnchor>
  <xdr:oneCellAnchor>
    <xdr:from>
      <xdr:col>6</xdr:col>
      <xdr:colOff>457200</xdr:colOff>
      <xdr:row>18</xdr:row>
      <xdr:rowOff>104775</xdr:rowOff>
    </xdr:from>
    <xdr:ext cx="2476500" cy="5334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4109636" y="3514671"/>
          <a:ext cx="2472728" cy="5306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1" cap="none">
              <a:solidFill>
                <a:schemeClr val="dk1"/>
              </a:solidFill>
            </a:rPr>
            <a:t>Procedimiento:</a:t>
          </a:r>
          <a:endParaRPr sz="1400"/>
        </a:p>
      </xdr:txBody>
    </xdr:sp>
    <xdr:clientData fLocksWithSheet="0"/>
  </xdr:oneCellAnchor>
  <xdr:oneCellAnchor>
    <xdr:from>
      <xdr:col>14</xdr:col>
      <xdr:colOff>95250</xdr:colOff>
      <xdr:row>27</xdr:row>
      <xdr:rowOff>47625</xdr:rowOff>
    </xdr:from>
    <xdr:ext cx="142875" cy="495300"/>
    <xdr:pic>
      <xdr:nvPicPr>
        <xdr:cNvPr id="3" name="image1.png" descr="Llave - Iconos gratis de señales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14</xdr:row>
      <xdr:rowOff>95250</xdr:rowOff>
    </xdr:from>
    <xdr:ext cx="1476375" cy="409575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200025</xdr:colOff>
      <xdr:row>14</xdr:row>
      <xdr:rowOff>190500</xdr:rowOff>
    </xdr:from>
    <xdr:ext cx="3962400" cy="228600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0</xdr:row>
      <xdr:rowOff>180975</xdr:rowOff>
    </xdr:from>
    <xdr:ext cx="8248650" cy="1800225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AJ1000"/>
  <sheetViews>
    <sheetView showGridLines="0" workbookViewId="0"/>
  </sheetViews>
  <sheetFormatPr baseColWidth="10" defaultColWidth="11.19921875" defaultRowHeight="15" customHeight="1"/>
  <cols>
    <col min="1" max="3" width="10.59765625" customWidth="1"/>
    <col min="4" max="4" width="29.19921875" customWidth="1"/>
    <col min="5" max="5" width="1.8984375" customWidth="1"/>
    <col min="6" max="10" width="10.59765625" customWidth="1"/>
    <col min="11" max="11" width="20.796875" customWidth="1"/>
    <col min="12" max="12" width="4.8984375" customWidth="1"/>
    <col min="13" max="13" width="10.59765625" customWidth="1"/>
    <col min="14" max="14" width="3.3984375" customWidth="1"/>
    <col min="15" max="15" width="4.19921875" customWidth="1"/>
    <col min="16" max="18" width="10.59765625" customWidth="1"/>
    <col min="19" max="19" width="6.3984375" customWidth="1"/>
    <col min="20" max="20" width="4.19921875" customWidth="1"/>
    <col min="21" max="21" width="1.8984375" customWidth="1"/>
    <col min="22" max="22" width="4.296875" customWidth="1"/>
    <col min="23" max="23" width="1.8984375" customWidth="1"/>
    <col min="24" max="24" width="4.296875" customWidth="1"/>
    <col min="25" max="25" width="1.8984375" customWidth="1"/>
    <col min="26" max="26" width="4.296875" customWidth="1"/>
    <col min="27" max="27" width="1.8984375" customWidth="1"/>
    <col min="28" max="28" width="4.296875" customWidth="1"/>
    <col min="29" max="29" width="1.8984375" customWidth="1"/>
    <col min="30" max="30" width="4.296875" customWidth="1"/>
    <col min="31" max="31" width="1.8984375" customWidth="1"/>
    <col min="32" max="32" width="4.296875" customWidth="1"/>
    <col min="33" max="33" width="10.59765625" customWidth="1"/>
    <col min="34" max="34" width="4.796875" customWidth="1"/>
    <col min="35" max="35" width="4.3984375" customWidth="1"/>
    <col min="36" max="36" width="10.59765625" customWidth="1"/>
  </cols>
  <sheetData>
    <row r="1" spans="4:19" ht="15.75" customHeight="1"/>
    <row r="2" spans="4:19" ht="15.75" customHeight="1">
      <c r="D2" s="1"/>
      <c r="E2" s="1"/>
    </row>
    <row r="3" spans="4:19" ht="15.75" customHeight="1">
      <c r="D3" s="1"/>
      <c r="E3" s="1"/>
      <c r="F3" s="1"/>
      <c r="G3" s="1"/>
      <c r="H3" s="1"/>
      <c r="I3" s="1"/>
    </row>
    <row r="4" spans="4:19" ht="15.75" customHeight="1">
      <c r="D4" s="1"/>
      <c r="E4" s="1"/>
      <c r="F4" s="1"/>
      <c r="G4" s="1"/>
      <c r="H4" s="1"/>
      <c r="I4" s="1"/>
    </row>
    <row r="5" spans="4:19" ht="15.75" customHeight="1">
      <c r="D5" s="1"/>
      <c r="E5" s="1"/>
      <c r="F5" s="1"/>
      <c r="G5" s="1"/>
      <c r="H5" s="1"/>
      <c r="I5" s="1"/>
    </row>
    <row r="6" spans="4:19" ht="15.75" customHeight="1">
      <c r="D6" s="1"/>
      <c r="E6" s="1"/>
    </row>
    <row r="7" spans="4:19" ht="15.75" customHeight="1">
      <c r="D7" s="1"/>
      <c r="E7" s="1"/>
    </row>
    <row r="8" spans="4:19" ht="15.75" customHeight="1">
      <c r="D8" s="1"/>
      <c r="E8" s="1"/>
    </row>
    <row r="9" spans="4:19" ht="15.75" customHeight="1">
      <c r="D9" s="1"/>
      <c r="E9" s="1"/>
    </row>
    <row r="10" spans="4:19" ht="15.75" customHeight="1">
      <c r="D10" s="1"/>
      <c r="E10" s="1"/>
    </row>
    <row r="11" spans="4:19" ht="15.75" customHeight="1">
      <c r="D11" s="1"/>
      <c r="E11" s="1"/>
    </row>
    <row r="12" spans="4:19" ht="15.75" customHeight="1">
      <c r="D12" s="37"/>
      <c r="E12" s="33"/>
      <c r="F12" s="33"/>
      <c r="G12" s="33"/>
      <c r="H12" s="33"/>
      <c r="I12" s="33"/>
      <c r="J12" s="33"/>
      <c r="K12" s="33"/>
      <c r="L12" s="33"/>
      <c r="M12" s="33"/>
    </row>
    <row r="13" spans="4:19" ht="15.75" customHeight="1"/>
    <row r="14" spans="4:19" ht="15.75" customHeight="1">
      <c r="D14" s="2" t="s">
        <v>0</v>
      </c>
      <c r="E14" s="2"/>
      <c r="K14" s="2" t="s">
        <v>1</v>
      </c>
      <c r="S14" s="3" t="s">
        <v>2</v>
      </c>
    </row>
    <row r="15" spans="4:19" ht="15.75" customHeight="1">
      <c r="D15" s="4" t="s">
        <v>3</v>
      </c>
      <c r="E15" s="5" t="s">
        <v>4</v>
      </c>
      <c r="F15" s="6">
        <v>3</v>
      </c>
      <c r="G15" s="6"/>
      <c r="H15" s="6"/>
      <c r="I15" s="6"/>
    </row>
    <row r="16" spans="4:19" ht="15.75" customHeight="1">
      <c r="D16" s="4" t="s">
        <v>5</v>
      </c>
      <c r="E16" s="5" t="s">
        <v>4</v>
      </c>
      <c r="F16" s="7">
        <v>100</v>
      </c>
      <c r="G16" s="7"/>
      <c r="H16" s="7"/>
      <c r="I16" s="7"/>
      <c r="K16" s="30" t="s">
        <v>6</v>
      </c>
      <c r="L16" s="31"/>
      <c r="M16" s="30" t="s">
        <v>7</v>
      </c>
      <c r="N16" s="31"/>
    </row>
    <row r="17" spans="4:36" ht="15.75" customHeight="1">
      <c r="K17" s="9" t="s">
        <v>8</v>
      </c>
      <c r="L17" s="10" t="s">
        <v>9</v>
      </c>
      <c r="M17" s="38">
        <f t="shared" ref="M17:M19" si="0">1/$F$15</f>
        <v>0.33333333333333331</v>
      </c>
      <c r="N17" s="33"/>
    </row>
    <row r="18" spans="4:36" ht="15.75" customHeight="1">
      <c r="D18" s="2" t="s">
        <v>10</v>
      </c>
      <c r="F18" s="6"/>
      <c r="G18" s="6"/>
      <c r="H18" s="6"/>
      <c r="I18" s="6"/>
      <c r="K18" s="12" t="s">
        <v>11</v>
      </c>
      <c r="L18" s="13" t="s">
        <v>12</v>
      </c>
      <c r="M18" s="38">
        <f t="shared" si="0"/>
        <v>0.33333333333333331</v>
      </c>
      <c r="N18" s="33"/>
      <c r="P18" s="5" t="s">
        <v>13</v>
      </c>
      <c r="T18" s="14" t="s">
        <v>14</v>
      </c>
      <c r="U18" s="5" t="s">
        <v>4</v>
      </c>
      <c r="V18" s="14">
        <f>M24</f>
        <v>0.75</v>
      </c>
      <c r="W18" s="5" t="s">
        <v>15</v>
      </c>
      <c r="X18" s="14">
        <f>M17</f>
        <v>0.33333333333333331</v>
      </c>
      <c r="Y18" s="5" t="s">
        <v>16</v>
      </c>
      <c r="Z18" s="14">
        <f>M25</f>
        <v>0.6</v>
      </c>
      <c r="AA18" s="5" t="s">
        <v>15</v>
      </c>
      <c r="AB18" s="14">
        <f>M18</f>
        <v>0.33333333333333331</v>
      </c>
      <c r="AC18" s="5" t="s">
        <v>16</v>
      </c>
      <c r="AD18" s="14">
        <f>M26</f>
        <v>0.55000000000000004</v>
      </c>
      <c r="AE18" s="5" t="s">
        <v>15</v>
      </c>
      <c r="AF18" s="14">
        <f>M19</f>
        <v>0.33333333333333331</v>
      </c>
    </row>
    <row r="19" spans="4:36" ht="15.75" customHeight="1">
      <c r="D19" s="4" t="s">
        <v>17</v>
      </c>
      <c r="E19" s="5" t="s">
        <v>4</v>
      </c>
      <c r="F19" s="6">
        <v>75</v>
      </c>
      <c r="G19" s="6"/>
      <c r="H19" s="6"/>
      <c r="I19" s="6"/>
      <c r="K19" s="12" t="s">
        <v>18</v>
      </c>
      <c r="L19" s="13" t="s">
        <v>19</v>
      </c>
      <c r="M19" s="38">
        <f t="shared" si="0"/>
        <v>0.33333333333333331</v>
      </c>
      <c r="N19" s="33"/>
      <c r="T19" s="15" t="s">
        <v>14</v>
      </c>
      <c r="U19" s="2" t="s">
        <v>4</v>
      </c>
      <c r="V19" s="15">
        <f>(M24*M17)+(M25*M18)+(M26*M19)</f>
        <v>0.6333333333333333</v>
      </c>
    </row>
    <row r="20" spans="4:36" ht="15.75" customHeight="1">
      <c r="D20" s="4" t="s">
        <v>20</v>
      </c>
      <c r="E20" s="5" t="s">
        <v>4</v>
      </c>
      <c r="F20" s="6">
        <v>25</v>
      </c>
      <c r="G20" s="6"/>
      <c r="H20" s="6"/>
      <c r="I20" s="6"/>
    </row>
    <row r="21" spans="4:36" ht="15.75" customHeight="1">
      <c r="F21" s="6"/>
      <c r="G21" s="6"/>
      <c r="H21" s="6"/>
      <c r="I21" s="6"/>
      <c r="K21" s="3" t="s">
        <v>21</v>
      </c>
      <c r="S21" s="3" t="s">
        <v>22</v>
      </c>
    </row>
    <row r="22" spans="4:36" ht="15.75" customHeight="1">
      <c r="D22" s="2" t="s">
        <v>23</v>
      </c>
      <c r="F22" s="6"/>
      <c r="G22" s="6"/>
      <c r="H22" s="6"/>
      <c r="I22" s="6"/>
    </row>
    <row r="23" spans="4:36" ht="15.75" customHeight="1">
      <c r="D23" s="4" t="s">
        <v>17</v>
      </c>
      <c r="E23" s="5" t="s">
        <v>4</v>
      </c>
      <c r="F23" s="6">
        <v>60</v>
      </c>
      <c r="G23" s="6"/>
      <c r="H23" s="6"/>
      <c r="I23" s="6"/>
      <c r="K23" s="30" t="s">
        <v>6</v>
      </c>
      <c r="L23" s="31"/>
      <c r="M23" s="30" t="s">
        <v>7</v>
      </c>
      <c r="N23" s="31"/>
      <c r="T23" s="32" t="s">
        <v>24</v>
      </c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16">
        <f>V19</f>
        <v>0.6333333333333333</v>
      </c>
      <c r="AJ23" s="5" t="s">
        <v>25</v>
      </c>
    </row>
    <row r="24" spans="4:36" ht="15.75" customHeight="1">
      <c r="D24" s="4" t="s">
        <v>20</v>
      </c>
      <c r="E24" s="5" t="s">
        <v>4</v>
      </c>
      <c r="F24" s="6">
        <v>40</v>
      </c>
      <c r="G24" s="6"/>
      <c r="H24" s="6"/>
      <c r="I24" s="6"/>
      <c r="K24" s="12" t="s">
        <v>8</v>
      </c>
      <c r="L24" s="10" t="s">
        <v>26</v>
      </c>
      <c r="M24" s="34">
        <f>F19/F16</f>
        <v>0.75</v>
      </c>
      <c r="N24" s="35"/>
    </row>
    <row r="25" spans="4:36" ht="15.75" customHeight="1">
      <c r="F25" s="6"/>
      <c r="G25" s="6"/>
      <c r="H25" s="6"/>
      <c r="I25" s="6"/>
      <c r="K25" s="12" t="s">
        <v>11</v>
      </c>
      <c r="L25" s="13" t="s">
        <v>27</v>
      </c>
      <c r="M25" s="36">
        <f>F23/F16</f>
        <v>0.6</v>
      </c>
      <c r="N25" s="33"/>
      <c r="P25" s="5" t="s">
        <v>28</v>
      </c>
    </row>
    <row r="26" spans="4:36" ht="15.75" customHeight="1">
      <c r="D26" s="2" t="s">
        <v>29</v>
      </c>
      <c r="F26" s="6"/>
      <c r="G26" s="6"/>
      <c r="H26" s="6"/>
      <c r="I26" s="6"/>
      <c r="K26" s="12" t="s">
        <v>18</v>
      </c>
      <c r="L26" s="13" t="s">
        <v>30</v>
      </c>
      <c r="M26" s="36">
        <f>F27/F16</f>
        <v>0.55000000000000004</v>
      </c>
      <c r="N26" s="33"/>
    </row>
    <row r="27" spans="4:36" ht="15.75" customHeight="1">
      <c r="D27" s="4" t="s">
        <v>17</v>
      </c>
      <c r="E27" s="5" t="s">
        <v>4</v>
      </c>
      <c r="F27" s="6">
        <v>55</v>
      </c>
      <c r="G27" s="6"/>
      <c r="H27" s="6"/>
      <c r="I27" s="6"/>
    </row>
    <row r="28" spans="4:36" ht="15.75" customHeight="1">
      <c r="D28" s="4" t="s">
        <v>20</v>
      </c>
      <c r="E28" s="5" t="s">
        <v>4</v>
      </c>
      <c r="F28" s="6">
        <v>45</v>
      </c>
      <c r="G28" s="6"/>
      <c r="H28" s="6"/>
      <c r="I28" s="6"/>
    </row>
    <row r="29" spans="4:36" ht="15.75" customHeight="1">
      <c r="F29" s="6"/>
      <c r="G29" s="6"/>
      <c r="H29" s="6"/>
      <c r="I29" s="6"/>
    </row>
    <row r="30" spans="4:36" ht="15.75" customHeight="1"/>
    <row r="31" spans="4:36" ht="15.75" customHeight="1"/>
    <row r="32" spans="4:3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M19:N19"/>
    <mergeCell ref="K23:L23"/>
    <mergeCell ref="D12:M12"/>
    <mergeCell ref="K16:L16"/>
    <mergeCell ref="M16:N16"/>
    <mergeCell ref="M17:N17"/>
    <mergeCell ref="M18:N18"/>
    <mergeCell ref="M23:N23"/>
    <mergeCell ref="T23:AH23"/>
    <mergeCell ref="M24:N24"/>
    <mergeCell ref="M25:N25"/>
    <mergeCell ref="M26:N2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AN1000"/>
  <sheetViews>
    <sheetView showGridLines="0" workbookViewId="0"/>
  </sheetViews>
  <sheetFormatPr baseColWidth="10" defaultColWidth="11.19921875" defaultRowHeight="15" customHeight="1"/>
  <cols>
    <col min="1" max="3" width="10.59765625" customWidth="1"/>
    <col min="4" max="4" width="29.19921875" customWidth="1"/>
    <col min="5" max="5" width="1.8984375" customWidth="1"/>
    <col min="6" max="10" width="10.59765625" customWidth="1"/>
    <col min="11" max="11" width="20.796875" customWidth="1"/>
    <col min="12" max="12" width="4.8984375" customWidth="1"/>
    <col min="13" max="13" width="10.59765625" customWidth="1"/>
    <col min="14" max="14" width="3.3984375" customWidth="1"/>
    <col min="15" max="15" width="4.19921875" customWidth="1"/>
    <col min="16" max="16" width="10.59765625" customWidth="1"/>
    <col min="17" max="17" width="15.09765625" customWidth="1"/>
    <col min="18" max="19" width="10.59765625" customWidth="1"/>
    <col min="20" max="20" width="6.3984375" customWidth="1"/>
    <col min="21" max="21" width="4.19921875" customWidth="1"/>
    <col min="22" max="22" width="1.8984375" customWidth="1"/>
    <col min="23" max="23" width="4.296875" customWidth="1"/>
    <col min="24" max="24" width="1.8984375" customWidth="1"/>
    <col min="25" max="25" width="4.296875" customWidth="1"/>
    <col min="26" max="26" width="1.8984375" customWidth="1"/>
    <col min="27" max="27" width="4.296875" customWidth="1"/>
    <col min="28" max="28" width="1.8984375" customWidth="1"/>
    <col min="29" max="29" width="4.296875" customWidth="1"/>
    <col min="30" max="30" width="1.8984375" customWidth="1"/>
    <col min="31" max="31" width="4.296875" customWidth="1"/>
    <col min="32" max="32" width="1.8984375" customWidth="1"/>
    <col min="33" max="33" width="4.296875" customWidth="1"/>
    <col min="34" max="34" width="6.296875" customWidth="1"/>
    <col min="35" max="35" width="11.3984375" customWidth="1"/>
    <col min="36" max="36" width="26.296875" customWidth="1"/>
    <col min="37" max="37" width="4.296875" customWidth="1"/>
    <col min="38" max="38" width="3.796875" customWidth="1"/>
    <col min="39" max="39" width="4.19921875" customWidth="1"/>
    <col min="40" max="40" width="10.59765625" customWidth="1"/>
  </cols>
  <sheetData>
    <row r="1" spans="4:20" ht="15.75" customHeight="1"/>
    <row r="2" spans="4:20" ht="15.75" customHeight="1">
      <c r="D2" s="1"/>
      <c r="E2" s="1"/>
    </row>
    <row r="3" spans="4:20" ht="15.75" customHeight="1">
      <c r="D3" s="1"/>
      <c r="E3" s="1"/>
      <c r="F3" s="1"/>
      <c r="G3" s="1"/>
      <c r="H3" s="1"/>
      <c r="I3" s="1"/>
    </row>
    <row r="4" spans="4:20" ht="15.75" customHeight="1">
      <c r="D4" s="1"/>
      <c r="E4" s="1"/>
      <c r="F4" s="1"/>
      <c r="G4" s="1"/>
      <c r="H4" s="1"/>
      <c r="I4" s="1"/>
    </row>
    <row r="5" spans="4:20" ht="15.75" customHeight="1">
      <c r="D5" s="1"/>
      <c r="E5" s="1"/>
      <c r="F5" s="1"/>
      <c r="G5" s="1"/>
      <c r="H5" s="1"/>
      <c r="I5" s="1"/>
    </row>
    <row r="6" spans="4:20" ht="15.75" customHeight="1">
      <c r="D6" s="1"/>
      <c r="E6" s="1"/>
    </row>
    <row r="7" spans="4:20" ht="15.75" customHeight="1">
      <c r="D7" s="1"/>
      <c r="E7" s="1"/>
    </row>
    <row r="8" spans="4:20" ht="15.75" customHeight="1">
      <c r="D8" s="1"/>
      <c r="E8" s="1"/>
    </row>
    <row r="9" spans="4:20" ht="15.75" customHeight="1">
      <c r="D9" s="1"/>
      <c r="E9" s="1"/>
    </row>
    <row r="10" spans="4:20" ht="15.75" customHeight="1">
      <c r="D10" s="1"/>
      <c r="E10" s="1"/>
    </row>
    <row r="11" spans="4:20" ht="15.75" customHeight="1">
      <c r="D11" s="1"/>
      <c r="E11" s="1"/>
    </row>
    <row r="12" spans="4:20" ht="15.75" customHeight="1">
      <c r="D12" s="37"/>
      <c r="E12" s="33"/>
      <c r="F12" s="33"/>
      <c r="G12" s="33"/>
      <c r="H12" s="33"/>
      <c r="I12" s="33"/>
      <c r="J12" s="33"/>
      <c r="K12" s="33"/>
      <c r="L12" s="33"/>
      <c r="M12" s="33"/>
    </row>
    <row r="13" spans="4:20" ht="15.75" customHeight="1"/>
    <row r="14" spans="4:20" ht="15.75" customHeight="1">
      <c r="D14" s="2" t="s">
        <v>0</v>
      </c>
      <c r="E14" s="2"/>
      <c r="K14" s="2" t="s">
        <v>1</v>
      </c>
      <c r="T14" s="3" t="s">
        <v>2</v>
      </c>
    </row>
    <row r="15" spans="4:20" ht="15.75" customHeight="1">
      <c r="D15" s="4" t="s">
        <v>3</v>
      </c>
      <c r="E15" s="5" t="s">
        <v>4</v>
      </c>
      <c r="F15" s="6">
        <v>3</v>
      </c>
      <c r="G15" s="6"/>
      <c r="H15" s="6"/>
      <c r="I15" s="6"/>
    </row>
    <row r="16" spans="4:20" ht="15" customHeight="1">
      <c r="D16" s="4" t="s">
        <v>5</v>
      </c>
      <c r="E16" s="5" t="s">
        <v>4</v>
      </c>
      <c r="F16" s="7">
        <v>100</v>
      </c>
      <c r="G16" s="7"/>
      <c r="H16" s="7"/>
      <c r="I16" s="7"/>
      <c r="K16" s="39" t="s">
        <v>31</v>
      </c>
      <c r="L16" s="33"/>
      <c r="M16" s="33"/>
      <c r="N16" s="33"/>
      <c r="O16" s="33"/>
      <c r="P16" s="33"/>
      <c r="Q16" s="33"/>
      <c r="R16" s="33"/>
    </row>
    <row r="17" spans="4:40" ht="15.75" customHeight="1">
      <c r="K17" s="33"/>
      <c r="L17" s="33"/>
      <c r="M17" s="33"/>
      <c r="N17" s="33"/>
      <c r="O17" s="33"/>
      <c r="P17" s="33"/>
      <c r="Q17" s="33"/>
      <c r="R17" s="33"/>
    </row>
    <row r="18" spans="4:40" ht="15.75" customHeight="1">
      <c r="D18" s="2" t="s">
        <v>10</v>
      </c>
      <c r="F18" s="6"/>
      <c r="G18" s="6"/>
      <c r="H18" s="6"/>
      <c r="I18" s="6"/>
      <c r="K18" s="33"/>
      <c r="L18" s="33"/>
      <c r="M18" s="33"/>
      <c r="N18" s="33"/>
      <c r="O18" s="33"/>
      <c r="P18" s="33"/>
      <c r="Q18" s="33"/>
      <c r="R18" s="33"/>
      <c r="U18" s="14" t="s">
        <v>14</v>
      </c>
      <c r="V18" s="5" t="s">
        <v>4</v>
      </c>
      <c r="W18" s="14">
        <f>M28</f>
        <v>0.75</v>
      </c>
      <c r="X18" s="5" t="s">
        <v>15</v>
      </c>
      <c r="Y18" s="14">
        <f>M21</f>
        <v>0.8</v>
      </c>
      <c r="Z18" s="5" t="s">
        <v>16</v>
      </c>
      <c r="AA18" s="14">
        <f>M29</f>
        <v>0.6</v>
      </c>
      <c r="AB18" s="5" t="s">
        <v>15</v>
      </c>
      <c r="AC18" s="14">
        <f>M22</f>
        <v>9.9999999999999978E-2</v>
      </c>
      <c r="AD18" s="5" t="s">
        <v>16</v>
      </c>
      <c r="AE18" s="14">
        <f>M30</f>
        <v>0.55000000000000004</v>
      </c>
      <c r="AF18" s="5" t="s">
        <v>15</v>
      </c>
      <c r="AG18" s="14">
        <f>M23</f>
        <v>9.9999999999999978E-2</v>
      </c>
    </row>
    <row r="19" spans="4:40" ht="15.75" customHeight="1">
      <c r="D19" s="4" t="s">
        <v>17</v>
      </c>
      <c r="E19" s="5" t="s">
        <v>4</v>
      </c>
      <c r="F19" s="6">
        <v>75</v>
      </c>
      <c r="G19" s="6"/>
      <c r="H19" s="6"/>
      <c r="I19" s="6"/>
      <c r="U19" s="15" t="s">
        <v>14</v>
      </c>
      <c r="V19" s="2" t="s">
        <v>4</v>
      </c>
      <c r="W19" s="15">
        <f>(M28*M21)+(M29*M22)+(M30*M23)</f>
        <v>0.71500000000000008</v>
      </c>
    </row>
    <row r="20" spans="4:40" ht="15.75" customHeight="1">
      <c r="D20" s="4" t="s">
        <v>20</v>
      </c>
      <c r="E20" s="5" t="s">
        <v>4</v>
      </c>
      <c r="F20" s="6">
        <v>25</v>
      </c>
      <c r="G20" s="6"/>
      <c r="H20" s="6"/>
      <c r="I20" s="6"/>
      <c r="K20" s="30" t="s">
        <v>6</v>
      </c>
      <c r="L20" s="31"/>
      <c r="M20" s="30" t="s">
        <v>7</v>
      </c>
      <c r="N20" s="31"/>
      <c r="Q20" s="2" t="s">
        <v>32</v>
      </c>
      <c r="R20" s="2" t="s">
        <v>7</v>
      </c>
    </row>
    <row r="21" spans="4:40" ht="15.75" customHeight="1">
      <c r="F21" s="6"/>
      <c r="G21" s="6"/>
      <c r="H21" s="6"/>
      <c r="I21" s="6"/>
      <c r="K21" s="9" t="s">
        <v>8</v>
      </c>
      <c r="L21" s="10" t="s">
        <v>9</v>
      </c>
      <c r="M21" s="11">
        <f t="shared" ref="M21:M23" si="0">IF(K21=$Q$21,$R$21,(1-$R$21)/2)</f>
        <v>0.8</v>
      </c>
      <c r="N21" s="11"/>
      <c r="Q21" s="5" t="s">
        <v>8</v>
      </c>
      <c r="R21" s="5">
        <v>0.8</v>
      </c>
      <c r="T21" s="3" t="s">
        <v>22</v>
      </c>
    </row>
    <row r="22" spans="4:40" ht="15.75" customHeight="1">
      <c r="D22" s="2" t="s">
        <v>23</v>
      </c>
      <c r="F22" s="6"/>
      <c r="G22" s="6"/>
      <c r="H22" s="6"/>
      <c r="I22" s="6"/>
      <c r="K22" s="12" t="s">
        <v>11</v>
      </c>
      <c r="L22" s="13" t="s">
        <v>12</v>
      </c>
      <c r="M22" s="11">
        <f t="shared" si="0"/>
        <v>9.9999999999999978E-2</v>
      </c>
      <c r="N22" s="11"/>
    </row>
    <row r="23" spans="4:40" ht="15.75" customHeight="1">
      <c r="D23" s="4" t="s">
        <v>17</v>
      </c>
      <c r="E23" s="5" t="s">
        <v>4</v>
      </c>
      <c r="F23" s="6">
        <v>60</v>
      </c>
      <c r="G23" s="6"/>
      <c r="H23" s="6"/>
      <c r="I23" s="6"/>
      <c r="K23" s="12" t="s">
        <v>18</v>
      </c>
      <c r="L23" s="13" t="s">
        <v>19</v>
      </c>
      <c r="M23" s="11">
        <f t="shared" si="0"/>
        <v>9.9999999999999978E-2</v>
      </c>
      <c r="N23" s="11"/>
      <c r="U23" s="40" t="s">
        <v>33</v>
      </c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" t="str">
        <f>Q21</f>
        <v>caja amarilla</v>
      </c>
      <c r="AJ23" s="6" t="s">
        <v>34</v>
      </c>
      <c r="AK23" s="3">
        <f>R21</f>
        <v>0.8</v>
      </c>
      <c r="AL23" s="6" t="s">
        <v>35</v>
      </c>
      <c r="AM23" s="15">
        <f>W19</f>
        <v>0.71500000000000008</v>
      </c>
      <c r="AN23" s="5" t="s">
        <v>25</v>
      </c>
    </row>
    <row r="24" spans="4:40" ht="15.75" customHeight="1">
      <c r="D24" s="4" t="s">
        <v>20</v>
      </c>
      <c r="E24" s="5" t="s">
        <v>4</v>
      </c>
      <c r="F24" s="6">
        <v>40</v>
      </c>
      <c r="G24" s="6"/>
      <c r="H24" s="6"/>
      <c r="I24" s="6"/>
    </row>
    <row r="25" spans="4:40" ht="15.75" customHeight="1">
      <c r="F25" s="6"/>
      <c r="G25" s="6"/>
      <c r="H25" s="6"/>
      <c r="I25" s="6"/>
      <c r="K25" s="3" t="s">
        <v>21</v>
      </c>
    </row>
    <row r="26" spans="4:40" ht="15.75" customHeight="1">
      <c r="D26" s="2" t="s">
        <v>29</v>
      </c>
      <c r="F26" s="6"/>
      <c r="G26" s="6"/>
      <c r="H26" s="6"/>
      <c r="I26" s="6"/>
    </row>
    <row r="27" spans="4:40" ht="15.75" customHeight="1">
      <c r="D27" s="4" t="s">
        <v>17</v>
      </c>
      <c r="E27" s="5" t="s">
        <v>4</v>
      </c>
      <c r="F27" s="6">
        <v>55</v>
      </c>
      <c r="G27" s="6"/>
      <c r="H27" s="6"/>
      <c r="I27" s="6"/>
      <c r="K27" s="8" t="s">
        <v>6</v>
      </c>
      <c r="L27" s="8"/>
      <c r="M27" s="8" t="s">
        <v>7</v>
      </c>
      <c r="N27" s="8"/>
    </row>
    <row r="28" spans="4:40" ht="15.75" customHeight="1">
      <c r="D28" s="4" t="s">
        <v>20</v>
      </c>
      <c r="E28" s="5" t="s">
        <v>4</v>
      </c>
      <c r="F28" s="6">
        <v>45</v>
      </c>
      <c r="G28" s="6"/>
      <c r="H28" s="6"/>
      <c r="I28" s="6"/>
      <c r="K28" s="12" t="s">
        <v>8</v>
      </c>
      <c r="L28" s="10" t="s">
        <v>26</v>
      </c>
      <c r="M28" s="17">
        <f>F19/F16</f>
        <v>0.75</v>
      </c>
      <c r="N28" s="19"/>
    </row>
    <row r="29" spans="4:40" ht="15.75" customHeight="1">
      <c r="F29" s="6"/>
      <c r="G29" s="6"/>
      <c r="H29" s="6"/>
      <c r="I29" s="6"/>
      <c r="K29" s="12" t="s">
        <v>11</v>
      </c>
      <c r="L29" s="13" t="s">
        <v>27</v>
      </c>
      <c r="M29" s="18">
        <f>F23/F16</f>
        <v>0.6</v>
      </c>
      <c r="N29" s="11"/>
      <c r="P29" s="5" t="s">
        <v>28</v>
      </c>
    </row>
    <row r="30" spans="4:40" ht="15.75" customHeight="1">
      <c r="K30" s="12" t="s">
        <v>18</v>
      </c>
      <c r="L30" s="13" t="s">
        <v>30</v>
      </c>
      <c r="M30" s="18">
        <f>F27/F16</f>
        <v>0.55000000000000004</v>
      </c>
      <c r="N30" s="11"/>
    </row>
    <row r="31" spans="4:40" ht="15.75" customHeight="1"/>
    <row r="32" spans="4:4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D12:M12"/>
    <mergeCell ref="K16:R18"/>
    <mergeCell ref="K20:L20"/>
    <mergeCell ref="M20:N20"/>
    <mergeCell ref="U23:AH23"/>
  </mergeCells>
  <dataValidations count="1">
    <dataValidation type="list" allowBlank="1" showErrorMessage="1" sqref="Q21" xr:uid="{00000000-0002-0000-0100-000000000000}">
      <formula1>$K$21:$K$23</formula1>
    </dataValidation>
  </dataValidation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workbookViewId="0"/>
  </sheetViews>
  <sheetFormatPr baseColWidth="10" defaultColWidth="11.19921875" defaultRowHeight="15" customHeight="1"/>
  <cols>
    <col min="1" max="26" width="10.59765625" customWidth="1"/>
  </cols>
  <sheetData>
    <row r="1" spans="2:8" ht="15.75" customHeight="1"/>
    <row r="2" spans="2:8" ht="15.75" customHeight="1">
      <c r="B2" s="1" t="s">
        <v>36</v>
      </c>
    </row>
    <row r="3" spans="2:8" ht="15.75" customHeight="1">
      <c r="B3" s="1" t="s">
        <v>37</v>
      </c>
    </row>
    <row r="4" spans="2:8" ht="15.75" customHeight="1">
      <c r="B4" s="1" t="s">
        <v>38</v>
      </c>
    </row>
    <row r="5" spans="2:8" ht="15.75" customHeight="1">
      <c r="B5" s="1"/>
    </row>
    <row r="6" spans="2:8" ht="15.75" customHeight="1">
      <c r="B6" s="1"/>
      <c r="C6" s="20"/>
      <c r="D6" s="21"/>
      <c r="E6" s="21" t="s">
        <v>39</v>
      </c>
      <c r="F6" s="21" t="s">
        <v>40</v>
      </c>
      <c r="G6" s="21" t="s">
        <v>41</v>
      </c>
      <c r="H6" s="21" t="s">
        <v>42</v>
      </c>
    </row>
    <row r="7" spans="2:8" ht="15.75" customHeight="1">
      <c r="B7" s="1"/>
      <c r="C7" s="20"/>
      <c r="D7" s="22" t="s">
        <v>43</v>
      </c>
      <c r="E7" s="21">
        <v>0.2</v>
      </c>
      <c r="F7" s="21">
        <v>0.1</v>
      </c>
      <c r="G7" s="21">
        <v>0.6</v>
      </c>
      <c r="H7" s="21">
        <v>0.4</v>
      </c>
    </row>
    <row r="8" spans="2:8" ht="15.75" customHeight="1">
      <c r="B8" s="1"/>
      <c r="C8" s="20"/>
      <c r="D8" s="22" t="s">
        <v>44</v>
      </c>
      <c r="E8" s="21">
        <v>0.2</v>
      </c>
      <c r="F8" s="21">
        <v>0.5</v>
      </c>
      <c r="G8" s="21">
        <v>0.5</v>
      </c>
      <c r="H8" s="21">
        <v>0.3</v>
      </c>
    </row>
    <row r="9" spans="2:8" ht="15.75" customHeight="1">
      <c r="B9" s="1"/>
      <c r="C9" s="20"/>
      <c r="D9" s="22" t="s">
        <v>45</v>
      </c>
      <c r="E9" s="21">
        <v>0.6</v>
      </c>
      <c r="F9" s="21">
        <v>0.3</v>
      </c>
      <c r="G9" s="21">
        <v>0.1</v>
      </c>
      <c r="H9" s="21">
        <v>0.2</v>
      </c>
    </row>
    <row r="10" spans="2:8" ht="15.75" customHeight="1"/>
    <row r="11" spans="2:8" ht="15.75" customHeight="1">
      <c r="B11" s="1" t="s">
        <v>46</v>
      </c>
    </row>
    <row r="12" spans="2:8" ht="15.75" customHeight="1">
      <c r="B12" s="1" t="s">
        <v>47</v>
      </c>
    </row>
    <row r="13" spans="2:8" ht="15.75" customHeight="1">
      <c r="B13" s="23" t="s">
        <v>48</v>
      </c>
    </row>
    <row r="14" spans="2:8" ht="15.75" customHeight="1"/>
    <row r="15" spans="2:8" ht="15.75" customHeight="1">
      <c r="B15" s="1" t="s">
        <v>49</v>
      </c>
    </row>
    <row r="16" spans="2:8" ht="15.75" customHeight="1">
      <c r="B16" s="23" t="s">
        <v>50</v>
      </c>
    </row>
    <row r="17" spans="2:2" ht="15.75" customHeight="1"/>
    <row r="18" spans="2:2" ht="15.75" customHeight="1">
      <c r="B18" s="1" t="s">
        <v>51</v>
      </c>
    </row>
    <row r="19" spans="2:2" ht="15.75" customHeight="1">
      <c r="B19" s="5" t="s">
        <v>52</v>
      </c>
    </row>
    <row r="20" spans="2:2" ht="15.75" customHeight="1"/>
    <row r="21" spans="2:2" ht="15.75" customHeight="1">
      <c r="B21" s="1" t="s">
        <v>53</v>
      </c>
    </row>
    <row r="22" spans="2:2" ht="15.75" customHeight="1">
      <c r="B22" s="23" t="s">
        <v>54</v>
      </c>
    </row>
    <row r="23" spans="2:2" ht="15.75" customHeight="1">
      <c r="B23" s="5" t="s">
        <v>55</v>
      </c>
    </row>
    <row r="24" spans="2:2" ht="15.75" customHeight="1"/>
    <row r="25" spans="2:2" ht="15.75" customHeight="1"/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/>
    <row r="32" spans="2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3" workbookViewId="0">
      <selection activeCell="D12" sqref="D12"/>
    </sheetView>
  </sheetViews>
  <sheetFormatPr baseColWidth="10" defaultColWidth="11.19921875" defaultRowHeight="15" customHeight="1"/>
  <cols>
    <col min="1" max="3" width="5.796875" customWidth="1"/>
    <col min="4" max="4" width="15.796875" customWidth="1"/>
    <col min="5" max="26" width="5.796875" customWidth="1"/>
  </cols>
  <sheetData>
    <row r="1" spans="1:26" ht="15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>
      <c r="A2" s="24"/>
      <c r="B2" s="7" t="s">
        <v>56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24"/>
      <c r="B4" s="41"/>
      <c r="C4" s="41"/>
      <c r="D4" s="41" t="s">
        <v>57</v>
      </c>
      <c r="E4" s="41"/>
      <c r="F4" s="41"/>
      <c r="G4" s="41"/>
      <c r="H4" s="41"/>
      <c r="I4" s="24"/>
      <c r="J4" s="25"/>
      <c r="K4" s="25"/>
      <c r="L4" s="25"/>
      <c r="M4" s="25"/>
      <c r="N4" s="24"/>
      <c r="O4" s="25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24"/>
      <c r="B5" s="41"/>
      <c r="C5" s="41"/>
      <c r="D5" s="41">
        <v>1</v>
      </c>
      <c r="E5" s="41">
        <v>2</v>
      </c>
      <c r="F5" s="41">
        <v>3</v>
      </c>
      <c r="G5" s="41">
        <v>4</v>
      </c>
      <c r="H5" s="41" t="s">
        <v>66</v>
      </c>
      <c r="I5" s="24"/>
      <c r="J5" s="25"/>
      <c r="K5" s="25"/>
      <c r="L5" s="25"/>
      <c r="M5" s="25"/>
      <c r="N5" s="24"/>
      <c r="O5" s="25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24"/>
      <c r="B6" s="41" t="s">
        <v>58</v>
      </c>
      <c r="C6" s="41">
        <v>1</v>
      </c>
      <c r="D6" s="42">
        <v>0.09</v>
      </c>
      <c r="E6" s="42">
        <v>0.05</v>
      </c>
      <c r="F6" s="42">
        <v>0</v>
      </c>
      <c r="G6" s="42">
        <v>0.02</v>
      </c>
      <c r="H6" s="41">
        <f>SUM(D6:G6)</f>
        <v>0.16</v>
      </c>
      <c r="I6" s="24"/>
      <c r="J6" s="25"/>
      <c r="K6" s="25"/>
      <c r="L6" s="25"/>
      <c r="M6" s="25"/>
      <c r="N6" s="24"/>
      <c r="O6" s="25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24"/>
      <c r="B7" s="41"/>
      <c r="C7" s="41">
        <v>2</v>
      </c>
      <c r="D7" s="42">
        <v>0.03</v>
      </c>
      <c r="E7" s="42">
        <v>0.1</v>
      </c>
      <c r="F7" s="42">
        <v>0.08</v>
      </c>
      <c r="G7" s="42">
        <v>0.02</v>
      </c>
      <c r="H7" s="41">
        <f>SUM(D7:G7)</f>
        <v>0.23</v>
      </c>
      <c r="I7" s="24"/>
      <c r="J7" s="25"/>
      <c r="K7" s="25"/>
      <c r="L7" s="25"/>
      <c r="M7" s="25"/>
      <c r="N7" s="24"/>
      <c r="O7" s="25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24"/>
      <c r="B8" s="41"/>
      <c r="C8" s="41">
        <v>3</v>
      </c>
      <c r="D8" s="42">
        <v>0.05</v>
      </c>
      <c r="E8" s="42">
        <v>0.3</v>
      </c>
      <c r="F8" s="42">
        <v>0.06</v>
      </c>
      <c r="G8" s="42">
        <v>0</v>
      </c>
      <c r="H8" s="41">
        <f>SUM(D8:G8)</f>
        <v>0.41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24"/>
      <c r="B9" s="41"/>
      <c r="C9" s="41">
        <v>4</v>
      </c>
      <c r="D9" s="42">
        <v>0.1</v>
      </c>
      <c r="E9" s="42">
        <v>0</v>
      </c>
      <c r="F9" s="42">
        <v>0.03</v>
      </c>
      <c r="G9" s="42">
        <v>7.0000000000000007E-2</v>
      </c>
      <c r="H9" s="41">
        <f>SUM(D9:G9)</f>
        <v>0.2</v>
      </c>
      <c r="I9" s="24"/>
      <c r="J9" s="25"/>
      <c r="K9" s="25"/>
      <c r="L9" s="25"/>
      <c r="M9" s="25"/>
      <c r="N9" s="24"/>
      <c r="O9" s="25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24"/>
      <c r="B10" s="41"/>
      <c r="C10" s="41" t="s">
        <v>66</v>
      </c>
      <c r="D10" s="41">
        <f>SUM(D6:D9)</f>
        <v>0.27</v>
      </c>
      <c r="E10" s="41">
        <f>SUM(E6:E9)</f>
        <v>0.45</v>
      </c>
      <c r="F10" s="41">
        <f>SUM(F6:F9)</f>
        <v>0.17</v>
      </c>
      <c r="G10" s="41">
        <f>SUM(G6:G9)</f>
        <v>0.11000000000000001</v>
      </c>
      <c r="H10" s="41">
        <f>SUM(D10:G10)</f>
        <v>1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24"/>
      <c r="B11" s="24"/>
      <c r="C11" s="24"/>
      <c r="D11" s="7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75" customHeight="1">
      <c r="A12" s="24"/>
      <c r="B12" s="24"/>
      <c r="C12" s="24"/>
      <c r="D12" s="43" t="s">
        <v>59</v>
      </c>
      <c r="E12" s="41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75" customHeight="1">
      <c r="A13" s="24"/>
      <c r="B13" s="24"/>
      <c r="C13" s="24"/>
      <c r="D13" s="42" t="s">
        <v>58</v>
      </c>
      <c r="E13" s="44" t="s">
        <v>67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75" customHeight="1">
      <c r="A14" s="24"/>
      <c r="B14" s="24"/>
      <c r="C14" s="24"/>
      <c r="D14" s="42">
        <v>1</v>
      </c>
      <c r="E14" s="42">
        <v>0.16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customHeight="1">
      <c r="A15" s="24"/>
      <c r="B15" s="24"/>
      <c r="C15" s="24"/>
      <c r="D15" s="42">
        <v>2</v>
      </c>
      <c r="E15" s="42">
        <v>0.23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>
      <c r="A16" s="24"/>
      <c r="B16" s="24"/>
      <c r="C16" s="24"/>
      <c r="D16" s="42">
        <v>3</v>
      </c>
      <c r="E16" s="42">
        <v>0.41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.75" customHeight="1">
      <c r="A17" s="24"/>
      <c r="B17" s="24"/>
      <c r="C17" s="24"/>
      <c r="D17" s="42">
        <v>4</v>
      </c>
      <c r="E17" s="42">
        <v>0.2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24"/>
      <c r="B18" s="24"/>
      <c r="C18" s="24"/>
      <c r="D18" s="41"/>
      <c r="E18" s="41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88.2" customHeight="1">
      <c r="A19" s="24"/>
      <c r="B19" s="24"/>
      <c r="C19" s="24"/>
      <c r="D19" s="45" t="s">
        <v>60</v>
      </c>
      <c r="E19" s="41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24"/>
      <c r="B20" s="24"/>
      <c r="C20" s="24"/>
      <c r="D20" s="42" t="s">
        <v>57</v>
      </c>
      <c r="E20" s="42" t="s">
        <v>67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24"/>
      <c r="B21" s="24"/>
      <c r="C21" s="24"/>
      <c r="D21" s="42">
        <v>1</v>
      </c>
      <c r="E21" s="42">
        <v>0.27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24"/>
      <c r="B22" s="24"/>
      <c r="C22" s="24"/>
      <c r="D22" s="42">
        <v>2</v>
      </c>
      <c r="E22" s="42">
        <v>0.45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>
      <c r="A23" s="24"/>
      <c r="B23" s="24"/>
      <c r="C23" s="24"/>
      <c r="D23" s="42">
        <v>3</v>
      </c>
      <c r="E23" s="42">
        <v>0.17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>
      <c r="A24" s="24"/>
      <c r="B24" s="24"/>
      <c r="C24" s="24"/>
      <c r="D24" s="42">
        <v>4</v>
      </c>
      <c r="E24" s="42">
        <v>0.11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I24" sqref="I24"/>
    </sheetView>
  </sheetViews>
  <sheetFormatPr baseColWidth="10" defaultColWidth="11.19921875" defaultRowHeight="15" customHeight="1"/>
  <cols>
    <col min="1" max="26" width="5.796875" customWidth="1"/>
  </cols>
  <sheetData>
    <row r="1" spans="1:26" ht="15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>
      <c r="A2" s="24"/>
      <c r="B2" s="7" t="s">
        <v>56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24"/>
      <c r="B4" s="41"/>
      <c r="C4" s="41"/>
      <c r="D4" s="41" t="s">
        <v>57</v>
      </c>
      <c r="E4" s="41"/>
      <c r="F4" s="41"/>
      <c r="G4" s="41"/>
      <c r="H4" s="41"/>
      <c r="I4" s="24"/>
      <c r="J4" s="25"/>
      <c r="K4" s="25"/>
      <c r="L4" s="25"/>
      <c r="M4" s="25"/>
      <c r="N4" s="24"/>
      <c r="O4" s="25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24"/>
      <c r="B5" s="41"/>
      <c r="C5" s="41"/>
      <c r="D5" s="41">
        <v>1</v>
      </c>
      <c r="E5" s="41">
        <v>2</v>
      </c>
      <c r="F5" s="41">
        <v>3</v>
      </c>
      <c r="G5" s="41">
        <v>4</v>
      </c>
      <c r="H5" s="41" t="s">
        <v>66</v>
      </c>
      <c r="I5" s="24"/>
      <c r="J5" s="25"/>
      <c r="K5" s="25"/>
      <c r="L5" s="25"/>
      <c r="M5" s="25"/>
      <c r="N5" s="24"/>
      <c r="O5" s="25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24"/>
      <c r="B6" s="41" t="s">
        <v>58</v>
      </c>
      <c r="C6" s="41">
        <v>1</v>
      </c>
      <c r="D6" s="46">
        <v>0.08</v>
      </c>
      <c r="E6" s="46">
        <v>0.09</v>
      </c>
      <c r="F6" s="46">
        <v>0.02</v>
      </c>
      <c r="G6" s="46">
        <v>0.04</v>
      </c>
      <c r="H6" s="47">
        <f>SUM(D6:G6)</f>
        <v>0.22999999999999998</v>
      </c>
      <c r="I6" s="24"/>
      <c r="J6" s="25"/>
      <c r="K6" s="25"/>
      <c r="L6" s="25"/>
      <c r="M6" s="25"/>
      <c r="N6" s="24"/>
      <c r="O6" s="25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24"/>
      <c r="B7" s="41"/>
      <c r="C7" s="41">
        <v>2</v>
      </c>
      <c r="D7" s="46">
        <v>0.09</v>
      </c>
      <c r="E7" s="46">
        <v>2.5000000000000001E-2</v>
      </c>
      <c r="F7" s="46">
        <v>0.12</v>
      </c>
      <c r="G7" s="46">
        <v>0.02</v>
      </c>
      <c r="H7" s="47">
        <f>SUM(D7:G7)</f>
        <v>0.255</v>
      </c>
      <c r="I7" s="24"/>
      <c r="J7" s="25"/>
      <c r="K7" s="25"/>
      <c r="L7" s="25"/>
      <c r="M7" s="25"/>
      <c r="N7" s="24"/>
      <c r="O7" s="25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24"/>
      <c r="B8" s="41"/>
      <c r="C8" s="41">
        <v>3</v>
      </c>
      <c r="D8" s="46">
        <v>0.03</v>
      </c>
      <c r="E8" s="46">
        <v>0.15</v>
      </c>
      <c r="F8" s="46">
        <v>0.08</v>
      </c>
      <c r="G8" s="46">
        <v>0.01</v>
      </c>
      <c r="H8" s="47">
        <f>SUM(D8:G8)</f>
        <v>0.27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24"/>
      <c r="B9" s="41"/>
      <c r="C9" s="41">
        <v>4</v>
      </c>
      <c r="D9" s="46">
        <v>0.06</v>
      </c>
      <c r="E9" s="46">
        <v>0.01</v>
      </c>
      <c r="F9" s="46">
        <v>0.05</v>
      </c>
      <c r="G9" s="46">
        <v>0.12</v>
      </c>
      <c r="H9" s="47">
        <f>SUM(D9:G9)</f>
        <v>0.24</v>
      </c>
      <c r="I9" s="25"/>
      <c r="J9" s="25"/>
      <c r="K9" s="25"/>
      <c r="L9" s="25"/>
      <c r="M9" s="25"/>
      <c r="N9" s="24"/>
      <c r="O9" s="25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24"/>
      <c r="B10" s="41"/>
      <c r="C10" s="41" t="s">
        <v>66</v>
      </c>
      <c r="D10" s="47">
        <f>SUM(D6:D9)</f>
        <v>0.26</v>
      </c>
      <c r="E10" s="47">
        <f>SUM(E6:E9)</f>
        <v>0.27500000000000002</v>
      </c>
      <c r="F10" s="47">
        <f>SUM(F6:F9)</f>
        <v>0.26999999999999996</v>
      </c>
      <c r="G10" s="47">
        <f>SUM(G6:G9)</f>
        <v>0.19</v>
      </c>
      <c r="H10" s="47"/>
      <c r="I10" s="2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24"/>
      <c r="B11" s="24"/>
      <c r="C11" s="24"/>
      <c r="D11" s="7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.75" customHeight="1">
      <c r="A12" s="24"/>
      <c r="B12" s="24"/>
      <c r="C12" s="24"/>
      <c r="D12" s="7" t="s">
        <v>61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75" customHeight="1">
      <c r="A13" s="24"/>
      <c r="B13" s="24"/>
      <c r="C13" s="24"/>
      <c r="D13" s="7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75" customHeight="1">
      <c r="A14" s="24"/>
      <c r="B14" s="24"/>
      <c r="C14" s="41"/>
      <c r="D14" s="41"/>
      <c r="E14" s="41"/>
      <c r="F14" s="41" t="s">
        <v>68</v>
      </c>
      <c r="G14" s="41"/>
      <c r="H14" s="41"/>
      <c r="I14" s="41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customHeight="1">
      <c r="A15" s="24"/>
      <c r="B15" s="24"/>
      <c r="C15" s="41"/>
      <c r="D15" s="41"/>
      <c r="E15" s="41"/>
      <c r="F15" s="41" t="s">
        <v>69</v>
      </c>
      <c r="G15" s="41"/>
      <c r="H15" s="41"/>
      <c r="I15" s="41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>
      <c r="A16" s="24"/>
      <c r="B16" s="24"/>
      <c r="C16" s="41"/>
      <c r="D16" s="41"/>
      <c r="E16" s="41"/>
      <c r="F16" s="41">
        <f>0.23*0.26</f>
        <v>5.9800000000000006E-2</v>
      </c>
      <c r="G16" s="41"/>
      <c r="H16" s="41"/>
      <c r="I16" s="41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.75" customHeight="1">
      <c r="A17" s="24"/>
      <c r="B17" s="24"/>
      <c r="C17" s="24"/>
      <c r="D17" s="24"/>
      <c r="E17" s="24"/>
      <c r="F17" s="24" t="s">
        <v>70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24"/>
      <c r="B18" s="24"/>
      <c r="C18" s="24"/>
      <c r="D18" s="24"/>
      <c r="E18" s="24"/>
      <c r="F18" s="24">
        <f>0.26*0.28</f>
        <v>7.2800000000000004E-2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24"/>
      <c r="B20" s="24"/>
      <c r="C20" s="24"/>
      <c r="D20" s="24"/>
      <c r="E20" s="24"/>
      <c r="H20" s="24"/>
      <c r="J20" s="24"/>
      <c r="K20" s="24"/>
      <c r="L20" s="24" t="s">
        <v>71</v>
      </c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1.19921875" defaultRowHeight="15" customHeight="1"/>
  <cols>
    <col min="1" max="26" width="5.796875" customWidth="1"/>
  </cols>
  <sheetData>
    <row r="1" spans="1:26" ht="15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>
      <c r="A2" s="24"/>
      <c r="B2" s="7" t="s">
        <v>62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24"/>
      <c r="B4" s="24"/>
      <c r="C4" s="24"/>
      <c r="D4" s="24" t="s">
        <v>57</v>
      </c>
      <c r="E4" s="24"/>
      <c r="F4" s="24"/>
      <c r="G4" s="24"/>
      <c r="H4" s="24"/>
      <c r="I4" s="24"/>
      <c r="J4" s="25"/>
      <c r="K4" s="25"/>
      <c r="L4" s="25"/>
      <c r="M4" s="25"/>
      <c r="N4" s="24"/>
      <c r="O4" s="25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24"/>
      <c r="B5" s="24"/>
      <c r="C5" s="24"/>
      <c r="D5" s="24">
        <v>1</v>
      </c>
      <c r="E5" s="24">
        <v>2</v>
      </c>
      <c r="F5" s="24">
        <v>3</v>
      </c>
      <c r="G5" s="24">
        <v>4</v>
      </c>
      <c r="H5" s="24"/>
      <c r="I5" s="24"/>
      <c r="J5" s="25"/>
      <c r="K5" s="25"/>
      <c r="L5" s="25"/>
      <c r="M5" s="25"/>
      <c r="N5" s="24"/>
      <c r="O5" s="25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24"/>
      <c r="B6" s="24" t="s">
        <v>58</v>
      </c>
      <c r="C6" s="24">
        <v>1</v>
      </c>
      <c r="D6" s="26"/>
      <c r="E6" s="26"/>
      <c r="F6" s="26"/>
      <c r="G6" s="26"/>
      <c r="H6" s="24"/>
      <c r="I6" s="24"/>
      <c r="J6" s="25"/>
      <c r="K6" s="25"/>
      <c r="L6" s="25"/>
      <c r="M6" s="25"/>
      <c r="N6" s="24"/>
      <c r="O6" s="25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24"/>
      <c r="B7" s="24"/>
      <c r="C7" s="24">
        <v>2</v>
      </c>
      <c r="D7" s="26"/>
      <c r="E7" s="26"/>
      <c r="F7" s="26"/>
      <c r="G7" s="26"/>
      <c r="H7" s="24"/>
      <c r="I7" s="24"/>
      <c r="J7" s="25"/>
      <c r="K7" s="25"/>
      <c r="L7" s="25"/>
      <c r="M7" s="25"/>
      <c r="N7" s="24"/>
      <c r="O7" s="25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24"/>
      <c r="B8" s="24"/>
      <c r="C8" s="24">
        <v>3</v>
      </c>
      <c r="D8" s="26"/>
      <c r="E8" s="26"/>
      <c r="F8" s="26"/>
      <c r="G8" s="26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24"/>
      <c r="B9" s="24"/>
      <c r="C9" s="24">
        <v>4</v>
      </c>
      <c r="D9" s="26"/>
      <c r="E9" s="26"/>
      <c r="F9" s="26"/>
      <c r="G9" s="26"/>
      <c r="H9" s="24"/>
      <c r="I9" s="25"/>
      <c r="J9" s="25"/>
      <c r="K9" s="25"/>
      <c r="L9" s="25"/>
      <c r="M9" s="25"/>
      <c r="N9" s="24"/>
      <c r="O9" s="25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24"/>
      <c r="B10" s="24"/>
      <c r="C10" s="24"/>
      <c r="D10" s="24"/>
      <c r="E10" s="24"/>
      <c r="F10" s="24"/>
      <c r="G10" s="24"/>
      <c r="H10" s="24"/>
      <c r="I10" s="2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24"/>
      <c r="B11" s="24"/>
      <c r="C11" s="24"/>
      <c r="D11" s="7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.75" customHeight="1">
      <c r="A12" s="24"/>
      <c r="B12" s="24"/>
      <c r="C12" s="27" t="s">
        <v>63</v>
      </c>
      <c r="D12" s="27"/>
      <c r="E12" s="27"/>
      <c r="F12" s="27"/>
      <c r="G12" s="27"/>
      <c r="H12" s="27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75" customHeight="1">
      <c r="A13" s="24"/>
      <c r="B13" s="24"/>
      <c r="C13" s="27"/>
      <c r="D13" s="27"/>
      <c r="E13" s="28">
        <v>1</v>
      </c>
      <c r="F13" s="28">
        <v>2</v>
      </c>
      <c r="G13" s="28">
        <v>3</v>
      </c>
      <c r="H13" s="28">
        <v>4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75" customHeight="1">
      <c r="A14" s="24"/>
      <c r="B14" s="24"/>
      <c r="C14" s="27"/>
      <c r="D14" s="28">
        <v>1</v>
      </c>
      <c r="E14" s="29">
        <v>2.5000000000000001E-2</v>
      </c>
      <c r="F14" s="29">
        <v>0.05</v>
      </c>
      <c r="G14" s="29">
        <v>7.4999999999999997E-2</v>
      </c>
      <c r="H14" s="29">
        <v>0.1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customHeight="1">
      <c r="A15" s="24"/>
      <c r="B15" s="24"/>
      <c r="C15" s="27"/>
      <c r="D15" s="28">
        <v>2</v>
      </c>
      <c r="E15" s="29">
        <v>2.5000000000000001E-2</v>
      </c>
      <c r="F15" s="29">
        <v>0.05</v>
      </c>
      <c r="G15" s="29">
        <v>7.4999999999999997E-2</v>
      </c>
      <c r="H15" s="29">
        <v>0.1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>
      <c r="A16" s="24"/>
      <c r="B16" s="24"/>
      <c r="C16" s="27"/>
      <c r="D16" s="28">
        <v>3</v>
      </c>
      <c r="E16" s="29">
        <v>2.5000000000000001E-2</v>
      </c>
      <c r="F16" s="29">
        <v>0.05</v>
      </c>
      <c r="G16" s="29">
        <v>7.4999999999999997E-2</v>
      </c>
      <c r="H16" s="29">
        <v>0.1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.75" customHeight="1">
      <c r="A17" s="24"/>
      <c r="B17" s="24"/>
      <c r="C17" s="27"/>
      <c r="D17" s="28">
        <v>4</v>
      </c>
      <c r="E17" s="29">
        <v>2.5000000000000001E-2</v>
      </c>
      <c r="F17" s="29">
        <v>0.05</v>
      </c>
      <c r="G17" s="29">
        <v>7.4999999999999997E-2</v>
      </c>
      <c r="H17" s="29">
        <v>0.1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24"/>
      <c r="B18" s="24"/>
      <c r="C18" s="27"/>
      <c r="D18" s="27"/>
      <c r="E18" s="27"/>
      <c r="F18" s="27"/>
      <c r="G18" s="27"/>
      <c r="H18" s="27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24"/>
      <c r="B19" s="24"/>
      <c r="C19" s="27" t="s">
        <v>64</v>
      </c>
      <c r="D19" s="27"/>
      <c r="E19" s="27"/>
      <c r="F19" s="27"/>
      <c r="G19" s="27"/>
      <c r="H19" s="27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24"/>
      <c r="B20" s="24"/>
      <c r="C20" s="27"/>
      <c r="D20" s="27"/>
      <c r="E20" s="28">
        <v>1</v>
      </c>
      <c r="F20" s="28">
        <v>2</v>
      </c>
      <c r="G20" s="28">
        <v>3</v>
      </c>
      <c r="H20" s="28">
        <v>4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24"/>
      <c r="B21" s="24"/>
      <c r="C21" s="27"/>
      <c r="D21" s="28">
        <v>1</v>
      </c>
      <c r="E21" s="29">
        <v>2.5000000000000001E-2</v>
      </c>
      <c r="F21" s="29">
        <v>2.5000000000000001E-2</v>
      </c>
      <c r="G21" s="29">
        <v>2.5000000000000001E-2</v>
      </c>
      <c r="H21" s="29">
        <v>2.5000000000000001E-2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24"/>
      <c r="B22" s="24"/>
      <c r="C22" s="27"/>
      <c r="D22" s="28">
        <v>2</v>
      </c>
      <c r="E22" s="29">
        <v>0.05</v>
      </c>
      <c r="F22" s="29">
        <v>0.05</v>
      </c>
      <c r="G22" s="29">
        <v>0.05</v>
      </c>
      <c r="H22" s="29">
        <v>0.05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>
      <c r="A23" s="24"/>
      <c r="B23" s="24"/>
      <c r="C23" s="27"/>
      <c r="D23" s="28">
        <v>3</v>
      </c>
      <c r="E23" s="29">
        <v>7.4999999999999997E-2</v>
      </c>
      <c r="F23" s="29">
        <v>7.4999999999999997E-2</v>
      </c>
      <c r="G23" s="29">
        <v>7.4999999999999997E-2</v>
      </c>
      <c r="H23" s="29">
        <v>7.4999999999999997E-2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>
      <c r="A24" s="24"/>
      <c r="B24" s="24"/>
      <c r="C24" s="27"/>
      <c r="D24" s="28">
        <v>4</v>
      </c>
      <c r="E24" s="29">
        <v>0.1</v>
      </c>
      <c r="F24" s="29">
        <v>0.1</v>
      </c>
      <c r="G24" s="29">
        <v>0.1</v>
      </c>
      <c r="H24" s="29">
        <v>0.1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>
      <c r="A25" s="24"/>
      <c r="B25" s="24"/>
      <c r="C25" s="27"/>
      <c r="D25" s="27"/>
      <c r="E25" s="27"/>
      <c r="F25" s="27"/>
      <c r="G25" s="27"/>
      <c r="H25" s="27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>
      <c r="A26" s="24"/>
      <c r="B26" s="24"/>
      <c r="C26" s="27" t="s">
        <v>65</v>
      </c>
      <c r="D26" s="27"/>
      <c r="E26" s="27"/>
      <c r="F26" s="27"/>
      <c r="G26" s="27"/>
      <c r="H26" s="27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>
      <c r="A27" s="24"/>
      <c r="B27" s="24"/>
      <c r="C27" s="27"/>
      <c r="D27" s="27"/>
      <c r="E27" s="28">
        <v>1</v>
      </c>
      <c r="F27" s="28">
        <v>2</v>
      </c>
      <c r="G27" s="28">
        <v>3</v>
      </c>
      <c r="H27" s="28">
        <v>4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>
      <c r="A28" s="24"/>
      <c r="B28" s="24"/>
      <c r="C28" s="27"/>
      <c r="D28" s="28">
        <v>1</v>
      </c>
      <c r="E28" s="29">
        <v>4.0000000000000008E-2</v>
      </c>
      <c r="F28" s="29">
        <v>0.12</v>
      </c>
      <c r="G28" s="29">
        <v>0.16</v>
      </c>
      <c r="H28" s="29">
        <v>8.0000000000000016E-2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>
      <c r="A29" s="24"/>
      <c r="B29" s="24"/>
      <c r="C29" s="27"/>
      <c r="D29" s="28">
        <v>2</v>
      </c>
      <c r="E29" s="29">
        <v>0.03</v>
      </c>
      <c r="F29" s="29">
        <v>0.09</v>
      </c>
      <c r="G29" s="29">
        <v>0.12</v>
      </c>
      <c r="H29" s="29">
        <v>0.06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>
      <c r="A30" s="24"/>
      <c r="B30" s="24"/>
      <c r="C30" s="27"/>
      <c r="D30" s="28">
        <v>3</v>
      </c>
      <c r="E30" s="29">
        <v>0.02</v>
      </c>
      <c r="F30" s="29">
        <v>0.06</v>
      </c>
      <c r="G30" s="29">
        <v>8.0000000000000016E-2</v>
      </c>
      <c r="H30" s="29">
        <v>4.0000000000000008E-2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24"/>
      <c r="B31" s="24"/>
      <c r="C31" s="27"/>
      <c r="D31" s="28">
        <v>4</v>
      </c>
      <c r="E31" s="29">
        <v>0.01</v>
      </c>
      <c r="F31" s="29">
        <v>0.03</v>
      </c>
      <c r="G31" s="29">
        <v>4.0000000000000008E-2</v>
      </c>
      <c r="H31" s="29">
        <v>0.02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 1</vt:lpstr>
      <vt:lpstr>Ej 2</vt:lpstr>
      <vt:lpstr>Ej 3</vt:lpstr>
      <vt:lpstr>Ej 4</vt:lpstr>
      <vt:lpstr>Ej 5</vt:lpstr>
      <vt:lpstr>Ej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GUZMAN MAYEN, PEDRO PABLO</cp:lastModifiedBy>
  <dcterms:modified xsi:type="dcterms:W3CDTF">2025-05-15T05:10:46Z</dcterms:modified>
</cp:coreProperties>
</file>