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FFF58C09-2D1E-4419-81B0-9C4EDE09E40F}" xr6:coauthVersionLast="41" xr6:coauthVersionMax="41" xr10:uidLastSave="{00000000-0000-0000-0000-000000000000}"/>
  <bookViews>
    <workbookView xWindow="2550" yWindow="1455" windowWidth="18045" windowHeight="12090" firstSheet="13" activeTab="15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9" r:id="rId19"/>
    <sheet name="30 Noviembre" sheetId="30" r:id="rId20"/>
    <sheet name="15 Diciembre" sheetId="32" r:id="rId21"/>
    <sheet name="30 Diciembre" sheetId="33" r:id="rId22"/>
    <sheet name="Deudas" sheetId="6" r:id="rId23"/>
    <sheet name="Jazz 2" sheetId="28" r:id="rId24"/>
    <sheet name="Laptop" sheetId="20" r:id="rId25"/>
    <sheet name="AT&amp;T" sheetId="21" r:id="rId26"/>
    <sheet name="Jazz" sheetId="19" r:id="rId27"/>
    <sheet name="Neon" sheetId="3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9" l="1"/>
  <c r="D28" i="19" s="1"/>
  <c r="B23" i="33" l="1"/>
  <c r="H10" i="33"/>
  <c r="B10" i="33"/>
  <c r="E9" i="33"/>
  <c r="B23" i="32"/>
  <c r="H10" i="32"/>
  <c r="B10" i="32"/>
  <c r="E18" i="32" s="1"/>
  <c r="E9" i="32"/>
  <c r="C9" i="31"/>
  <c r="B23" i="30"/>
  <c r="E18" i="30" s="1"/>
  <c r="H10" i="30"/>
  <c r="B10" i="30"/>
  <c r="E9" i="30"/>
  <c r="B23" i="29"/>
  <c r="H10" i="29"/>
  <c r="B10" i="29"/>
  <c r="E9" i="29"/>
  <c r="C9" i="28"/>
  <c r="E18" i="33" l="1"/>
  <c r="E18" i="29"/>
  <c r="B23" i="26"/>
  <c r="H10" i="26"/>
  <c r="B10" i="26"/>
  <c r="E9" i="26"/>
  <c r="B23" i="25"/>
  <c r="H10" i="25"/>
  <c r="B10" i="25"/>
  <c r="E9" i="25"/>
  <c r="B23" i="24"/>
  <c r="H10" i="24"/>
  <c r="B10" i="24"/>
  <c r="E9" i="24"/>
  <c r="B23" i="23"/>
  <c r="H10" i="23"/>
  <c r="B10" i="23"/>
  <c r="E9" i="23"/>
  <c r="I18" i="22"/>
  <c r="B23" i="22"/>
  <c r="H10" i="22"/>
  <c r="B10" i="22"/>
  <c r="E9" i="22"/>
  <c r="H10" i="16"/>
  <c r="E18" i="26" l="1"/>
  <c r="E18" i="25"/>
  <c r="E18" i="22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<sst xmlns="http://schemas.openxmlformats.org/spreadsheetml/2006/main" count="811" uniqueCount="125">
  <si>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</si>
  <si>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</si>
  <si>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</si>
  <si>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</si>
  <si>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</si>
  <si>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</si>
  <si>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</si>
  <si>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</si>
  <si>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</si>
  <si>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</si>
  <si>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</si>
  <si>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</si>
  <si>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</si>
  <si>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</si>
  <si>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</si>
  <si>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</si>
  <si>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</si>
  <si>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</si>
  <si>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</si>
  <si>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</si>
  <si>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</si>
  <si>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</si>
  <si>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</si>
  <si>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</si>
  <si>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</si>
  <si>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</si>
  <si>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</si>
  <si>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</si>
  <si>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</si>
  <si>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</si>
  <si>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</si>
  <si>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</si>
  <si>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</si>
  <si>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</si>
  <si>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</si>
  <si>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</si>
  <si>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</si>
  <si>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</si>
  <si>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</si>
  <si>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</si>
  <si>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</si>
  <si>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</si>
  <si>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</si>
  <si>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</si>
  <si>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</si>
  <si>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</si>
  <si>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</si>
  <si>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</si>
  <si>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</si>
  <si>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</si>
  <si>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</si>
  <si>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</si>
  <si>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</si>
  <si>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</si>
  <si>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</si>
  <si>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</si>
  <si>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</si>
  <si>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</si>
  <si>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</si>
  <si>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</si>
  <si>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</si>
  <si>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</si>
  <si>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</si>
  <si>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</si>
  <si>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</si>
  <si>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</si>
  <si>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</si>
  <si>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</si>
  <si>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</si>
  <si>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</si>
  <si>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</si>
  <si>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</si>
  <si>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</si>
  <si>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</si>
  <si>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</si>
  <si>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</si>
  <si>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</si>
  <si>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</si>
  <si>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</si>
  <si>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</si>
  <si>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</si>
  <si>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</si>
  <si>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</si>
  <si>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</si>
  <si>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</si>
  <si>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</si>
  <si>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</si>
  <si>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</si>
  <si>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</si>
  <si>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</si>
  <si>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</si>
  <si>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</si>
  <si>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</si>
  <si>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</si>
  <si>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</si>
  <si>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</si>
  <si>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</si>
  <si>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</si>
  <si>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</si>
  <si>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</si>
  <si>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</si>
  <si>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</si>
  <si>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</si>
  <si>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</si>
  <si>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</si>
  <si>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</si>
  <si>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</si>
  <si>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</si>
  <si>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</si>
  <si>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</si>
  <si>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Guadalajara</t>
  </si>
  <si>
    <t>Deuda Miri</t>
  </si>
  <si>
    <t>Deuda Rafa</t>
  </si>
  <si>
    <t>Auto</t>
  </si>
  <si>
    <t>Cantidad</t>
  </si>
  <si>
    <t>Prestamo 15K</t>
  </si>
  <si>
    <t>Otras-Deudas</t>
  </si>
  <si>
    <t>Otras-deudas</t>
  </si>
  <si>
    <t>Casa</t>
  </si>
  <si>
    <t>Neon</t>
  </si>
  <si>
    <t>30 Septiembre</t>
  </si>
  <si>
    <t>30 Octubre</t>
  </si>
  <si>
    <t>30 Noviembre</t>
  </si>
  <si>
    <t>30 Diciembre</t>
  </si>
  <si>
    <t>Azgand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</si>
</sst>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BD444082-668C-465E-8E5A-2648EDC88476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6CB9F6C8-C941-411B-BA68-51086949A6F0}" name="Concepto"/>
    <tableColumn id="2" xr3:uid="{CA6B8CE4-F92F-4FD1-B7D7-80157B922C6D}" name="Monto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7629009-D81D-4AC6-AAFD-5A6E426D1416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797D763E-C0DE-4D79-AF56-F9CD00E68FE8}" name="Concepto"/>
    <tableColumn id="2" xr3:uid="{43A0B299-263A-4157-801F-40D87D34E2D4}" name="Monto"/>
  </tableColumns>
  <tableStyleInfo name="TableStyleMedium3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A84FDCA-BD7E-4196-892D-B3329C234F27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B99E4110-3259-45B8-848C-54A098843682}" name="Concepto"/>
    <tableColumn id="2" xr3:uid="{3761B08D-82D0-4937-89BC-92D49C0AB4DF}" name="Monto"/>
  </tableColumns>
  <tableStyleInfo name="TableStyleMedium7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4031720E-0F95-4EA7-850B-4816832DE48D}" name="Table813172226303438425560657082889499104109" displayName="Table813172226303438425560657082889499104109" ref="E17:E18" totalsRowShown="0" headerRowDxfId="8" dataDxfId="7">
  <autoFilter ref="E17:E18" xr:uid="{8665EA2E-65C6-43BA-9A71-4634D14F02DB}"/>
  <tableColumns count="1">
    <tableColumn id="1" xr3:uid="{AA136418-89BA-4512-8280-2F80F616CFFF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65772710-F64D-4FB6-BA14-124D521E900F}" name="Table4345464748495156616671838995100105110" displayName="Table4345464748495156616671838995100105110" ref="D2:E9" totalsRowShown="0">
  <autoFilter ref="D2:E9" xr:uid="{35909676-23EE-45B1-96DF-AD227C9C3285}"/>
  <tableColumns count="2">
    <tableColumn id="1" xr3:uid="{20EBF0DB-ACD9-473F-8CA5-BEEC10B00008}" name="Concepto"/>
    <tableColumn id="2" xr3:uid="{FE2066D3-440C-4247-B2CD-238D87E5FF0F}" name="Monto"/>
  </tableColumns>
  <tableStyleInfo name="TableStyleMedium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CFA8894-1C3C-421D-8413-EBEA7B4934DC}" name="Table16101419232731353952576267585919610173112" displayName="Table16101419232731353952576267585919610173112" ref="A2:B10" totalsRowShown="0">
  <autoFilter ref="A2:B10" xr:uid="{118E6C9A-65CE-41B2-9CDA-E2E803A2ACA4}"/>
  <tableColumns count="2">
    <tableColumn id="1" xr3:uid="{44912649-E43E-48ED-8917-D392096A62C4}" name="Concepto"/>
    <tableColumn id="2" xr3:uid="{6F519613-0C35-42ED-B49E-93DE0105E893}" name="Monto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7EBAB4EB-5E5A-41F2-B35A-2D97BEB3C845}" name="Table271115202428323640535863688086929710274113" displayName="Table271115202428323640535863688086929710274113" ref="G2:H10" totalsRowShown="0">
  <autoFilter ref="G2:H10" xr:uid="{55D0E6FB-2E76-4927-9D34-9CAA769EF7F7}"/>
  <tableColumns count="2">
    <tableColumn id="1" xr3:uid="{60989D41-7BB6-48E5-A12D-B8388F3060E0}" name="Concepto"/>
    <tableColumn id="2" xr3:uid="{52FA1AFE-C6CC-4A87-84CB-62802F9DD0CE}" name="Monto"/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423080DD-CE5C-480C-BB58-136905C750E2}" name="Table71216212529333741545964698187939810375114" displayName="Table71216212529333741545964698187939810375114" ref="A17:B23" totalsRowShown="0">
  <autoFilter ref="A17:B23" xr:uid="{5ACFFE3C-8C54-4A57-BCD6-735E5CE8DEA7}"/>
  <tableColumns count="2">
    <tableColumn id="1" xr3:uid="{D40B5449-BE47-4077-BC63-8C4BA29EF00A}" name="Concepto"/>
    <tableColumn id="2" xr3:uid="{408F9E12-BBAB-46FC-BC70-BFFC091A5DA1}" name="Monto"/>
  </tableColumns>
  <tableStyleInfo name="TableStyleMedium7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34FDC91-9B3B-449A-9349-4982300F405D}" name="Table81317222630343842556065708288949910476115" displayName="Table81317222630343842556065708288949910476115" ref="E17:E18" totalsRowShown="0" headerRowDxfId="5" dataDxfId="4">
  <autoFilter ref="E17:E18" xr:uid="{8665EA2E-65C6-43BA-9A71-4634D14F02DB}"/>
  <tableColumns count="1">
    <tableColumn id="1" xr3:uid="{87008DBD-1138-46AC-AEB4-2C20ADBEBD05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7B1E7DE-A265-482D-8830-C92FA0E9E23F}" name="Table434546474849515661667183899510010590116" displayName="Table434546474849515661667183899510010590116" ref="D2:E9" totalsRowShown="0">
  <autoFilter ref="D2:E9" xr:uid="{35909676-23EE-45B1-96DF-AD227C9C3285}"/>
  <tableColumns count="2">
    <tableColumn id="1" xr3:uid="{CDD8F792-B0C8-41ED-9960-F6F2A0326FCF}" name="Concepto"/>
    <tableColumn id="2" xr3:uid="{F9D65851-DEE4-4F7D-B525-0830553B6180}" name="Mont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1D95C88F-0BBF-49F3-85FE-40AC1BE32AB4}" name="Table161014192327313539525762675859196101106117" displayName="Table161014192327313539525762675859196101106117" ref="A2:B10" totalsRowShown="0">
  <autoFilter ref="A2:B10" xr:uid="{118E6C9A-65CE-41B2-9CDA-E2E803A2ACA4}"/>
  <tableColumns count="2">
    <tableColumn id="1" xr3:uid="{CF9FF7F5-1C86-46D0-8FAB-7C7D30923F2A}" name="Concepto"/>
    <tableColumn id="2" xr3:uid="{EEEF9501-7507-4410-8018-7A1C681260F3}" name="Monto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2BD61BFA-F743-4712-A73F-CAAE8DA445E9}" name="Table2711152024283236405358636880869297102107118" displayName="Table2711152024283236405358636880869297102107118" ref="G2:H10" totalsRowShown="0">
  <autoFilter ref="G2:H10" xr:uid="{55D0E6FB-2E76-4927-9D34-9CAA769EF7F7}"/>
  <tableColumns count="2">
    <tableColumn id="1" xr3:uid="{F4D6087E-8D27-45C7-87ED-128D0C3B1D13}" name="Concepto"/>
    <tableColumn id="2" xr3:uid="{18C66E0F-D7B7-4C8F-A592-BC575419BB23}" name="Monto"/>
  </tableColumns>
  <tableStyleInfo name="TableStyleMedium3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D4A4AE6F-D5A5-41CB-B1B7-E520F7E7A0EA}" name="Table712162125293337415459646981879398103108119" displayName="Table712162125293337415459646981879398103108119" ref="A17:B23" totalsRowShown="0">
  <autoFilter ref="A17:B23" xr:uid="{5ACFFE3C-8C54-4A57-BCD6-735E5CE8DEA7}"/>
  <tableColumns count="2">
    <tableColumn id="1" xr3:uid="{174F6A0A-57AF-47D3-B6B1-8EB5665C4CED}" name="Concepto"/>
    <tableColumn id="2" xr3:uid="{B7BB0147-355D-4091-80F0-3E564F5F550F}" name="Monto"/>
  </tableColumns>
  <tableStyleInfo name="TableStyleMedium7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47E7B440-9775-4359-A21B-8717CD3589CE}" name="Table813172226303438425560657082889499104109120" displayName="Table813172226303438425560657082889499104109120" ref="E17:E18" totalsRowShown="0" headerRowDxfId="2" dataDxfId="1">
  <autoFilter ref="E17:E18" xr:uid="{8665EA2E-65C6-43BA-9A71-4634D14F02DB}"/>
  <tableColumns count="1">
    <tableColumn id="1" xr3:uid="{6B7F805A-0C9D-4169-8EB3-B8D113010DB4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E407E054-CDD6-421B-B619-8CE8355F8C8D}" name="Table4345464748495156616671838995100105110121" displayName="Table4345464748495156616671838995100105110121" ref="D2:E9" totalsRowShown="0">
  <autoFilter ref="D2:E9" xr:uid="{35909676-23EE-45B1-96DF-AD227C9C3285}"/>
  <tableColumns count="2">
    <tableColumn id="1" xr3:uid="{35AAB6F5-14B4-4DE1-B7C1-87D815CA055B}" name="Concepto"/>
    <tableColumn id="2" xr3:uid="{1DE8C7BF-C550-40A8-8758-C9657E1609CD}" name="Monto"/>
  </tableColumns>
  <tableStyleInfo name="TableStyleMedium1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C1E6F83D-8473-4577-9A45-6FA8E84217EA}" name="Table172" displayName="Table172" ref="A1:C9" totalsRowShown="0">
  <autoFilter ref="A1:C9" xr:uid="{E85945BF-0347-4283-B4FB-329C892B49AD}"/>
  <tableColumns count="3">
    <tableColumn id="1" xr3:uid="{659E1EC5-6CF7-4805-A951-08AC808E2315}" name="Prestamo 15K"/>
    <tableColumn id="2" xr3:uid="{C7E6EE69-6473-4311-BAE5-E009EBB8AD06}" name="Concepto"/>
    <tableColumn id="3" xr3:uid="{F19288B6-DCEF-4DE5-A666-C4F13D6B6FBE}" name="Cantidad"/>
  </tableColumns>
  <tableStyleInfo name="TableStyleMedium3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60" dataDxfId="59">
  <autoFilter ref="E17:E18" xr:uid="{8665EA2E-65C6-43BA-9A71-4634D14F02DB}"/>
  <tableColumns count="1">
    <tableColumn id="1" xr3:uid="{CE9482A1-3934-4F51-997A-9EFBA1863710}" name="Restante" dataDxfId="58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4177E0B-0B25-4C62-A3A0-BA7129479543}" name="Table76122" displayName="Table76122" ref="A16:E26" totalsRowShown="0">
  <autoFilter ref="A16:E26" xr:uid="{86DE9242-4569-4D2B-AE67-210BAD421B07}"/>
  <tableColumns count="5">
    <tableColumn id="1" xr3:uid="{7953D040-6C9F-472F-9013-11158071C0FE}" name="Prestamo"/>
    <tableColumn id="2" xr3:uid="{496AD683-3162-4ED8-970E-D68E6667AAA6}" name="Numero de abono"/>
    <tableColumn id="3" xr3:uid="{A5948D2C-37BE-445C-A228-F80805DC060D}" name="Fecha"/>
    <tableColumn id="4" xr3:uid="{4DA5AD81-C28F-4EAB-8AAF-C2D1972E8C03}" name="Pago Quincenal"/>
    <tableColumn id="5" xr3:uid="{5E0297A8-C0F5-46B5-880C-91B85136CCA3}" name="Pagado"/>
  </tableColumns>
  <tableStyleInfo name="TableStyleMedium1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28A211B-7C8D-4126-9D65-5F77542B39C1}" name="Table172111" displayName="Table172111" ref="A1:C9" totalsRowShown="0">
  <autoFilter ref="A1:C9" xr:uid="{EF8E7F14-6CB0-4C4A-8A71-BFA9216C82C2}"/>
  <tableColumns count="3">
    <tableColumn id="1" xr3:uid="{6321227C-6519-47A4-B4B0-42E465540374}" name="Neon"/>
    <tableColumn id="2" xr3:uid="{2ED343E1-2965-4190-A788-4786C7867212}" name="Fecha"/>
    <tableColumn id="3" xr3:uid="{3E2B6380-1FA7-4080-B27F-C9EE1AE2F97F}" name="Cantida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57" dataDxfId="56">
  <autoFilter ref="E17:E18" xr:uid="{8665EA2E-65C6-43BA-9A71-4634D14F02DB}"/>
  <tableColumns count="1">
    <tableColumn id="1" xr3:uid="{17B47C4D-B270-4929-9F44-5483826CC1AE}" name="Restante" dataDxfId="55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54" dataDxfId="53">
  <autoFilter ref="E17:E18" xr:uid="{8665EA2E-65C6-43BA-9A71-4634D14F02DB}"/>
  <tableColumns count="1">
    <tableColumn id="1" xr3:uid="{84805B74-C396-407D-B3EF-AA50F3B88793}" name="Restante" dataDxfId="52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51" dataDxfId="50">
  <autoFilter ref="E17:E18" xr:uid="{8665EA2E-65C6-43BA-9A71-4634D14F02DB}"/>
  <tableColumns count="1">
    <tableColumn id="1" xr3:uid="{7FE38D7A-746A-4B78-86EA-E6C48DDBB8A0}" name="Restante" dataDxfId="49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48" dataDxfId="47">
  <autoFilter ref="E17:E18" xr:uid="{8665EA2E-65C6-43BA-9A71-4634D14F02DB}"/>
  <tableColumns count="1">
    <tableColumn id="1" xr3:uid="{291FFC4C-53BF-4611-8650-189C4CE99ED2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45" dataDxfId="44">
  <autoFilter ref="E17:E18" xr:uid="{8665EA2E-65C6-43BA-9A71-4634D14F02DB}"/>
  <tableColumns count="1">
    <tableColumn id="1" xr3:uid="{6A83FD00-1A49-4187-B78E-59E702BF0D8C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66" dataDxfId="65">
  <autoFilter ref="F14:F15" xr:uid="{8665EA2E-65C6-43BA-9A71-4634D14F02DB}"/>
  <tableColumns count="1">
    <tableColumn id="1" xr3:uid="{4A560B8E-4A45-4A34-80BB-77B5C3912F5F}" name="Restante" dataDxfId="64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42" dataDxfId="41">
  <autoFilter ref="E17:E18" xr:uid="{8665EA2E-65C6-43BA-9A71-4634D14F02DB}"/>
  <tableColumns count="1">
    <tableColumn id="1" xr3:uid="{C983AC74-910C-462A-A5AC-E4E7D8251DD7}" name="Restante" dataDxfId="40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9" dataDxfId="38">
  <autoFilter ref="E17:E18" xr:uid="{8665EA2E-65C6-43BA-9A71-4634D14F02DB}"/>
  <tableColumns count="1">
    <tableColumn id="1" xr3:uid="{01FC21D7-E33E-4541-80CD-10112E5DAD8E}" name="Restante" dataDxfId="37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36" dataDxfId="35">
  <autoFilter ref="E17:E18" xr:uid="{8665EA2E-65C6-43BA-9A71-4634D14F02DB}"/>
  <tableColumns count="1">
    <tableColumn id="1" xr3:uid="{3E662EAE-9351-4FAF-8E50-D47E45AE97AC}" name="Restante" dataDxfId="34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33" dataDxfId="32">
  <autoFilter ref="E17:E18" xr:uid="{8665EA2E-65C6-43BA-9A71-4634D14F02DB}"/>
  <tableColumns count="1">
    <tableColumn id="1" xr3:uid="{FB468390-A346-49F3-B226-62B380F4E00B}" name="Restante" dataDxfId="3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30" dataDxfId="29">
  <autoFilter ref="E17:E18" xr:uid="{8665EA2E-65C6-43BA-9A71-4634D14F02DB}"/>
  <tableColumns count="1">
    <tableColumn id="1" xr3:uid="{015756F4-B40A-45B4-A6BD-967346B724AB}" name="Restante" dataDxfId="2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27" dataDxfId="26">
  <autoFilter ref="E17:E18" xr:uid="{8665EA2E-65C6-43BA-9A71-4634D14F02DB}"/>
  <tableColumns count="1">
    <tableColumn id="1" xr3:uid="{36023DA8-4FE9-47DD-B333-A9AFE4EB7204}" name="Restante" dataDxfId="2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24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23" dataDxfId="22">
  <autoFilter ref="E17:E18" xr:uid="{8665EA2E-65C6-43BA-9A71-4634D14F02DB}"/>
  <tableColumns count="1">
    <tableColumn id="1" xr3:uid="{22311529-0E6B-4E18-B7B7-AABA36467ADA}" name="Restante" dataDxfId="2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63" dataDxfId="62">
  <autoFilter ref="F17:F18" xr:uid="{8665EA2E-65C6-43BA-9A71-4634D14F02DB}"/>
  <tableColumns count="1">
    <tableColumn id="1" xr3:uid="{02ABE55D-D08A-4FAB-9216-A7A6F25790A3}" name="Restante" dataDxfId="61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20" dataDxfId="19">
  <autoFilter ref="E17:E18" xr:uid="{8665EA2E-65C6-43BA-9A71-4634D14F02DB}"/>
  <tableColumns count="1">
    <tableColumn id="1" xr3:uid="{823C011F-989F-468A-98EA-B63D69D1F99D}" name="Restante" dataDxfId="1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17" dataDxfId="16">
  <autoFilter ref="E17:E18" xr:uid="{8665EA2E-65C6-43BA-9A71-4634D14F02DB}"/>
  <tableColumns count="1">
    <tableColumn id="1" xr3:uid="{0F94546F-7898-45CB-A1C2-350CAAC13463}" name="Restante" dataDxfId="1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14" dataDxfId="13">
  <autoFilter ref="E17:E18" xr:uid="{8665EA2E-65C6-43BA-9A71-4634D14F02DB}"/>
  <tableColumns count="1">
    <tableColumn id="1" xr3:uid="{2D06AE74-1328-4E8B-B2E7-CA17A939DF7F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30ED15C5-06DC-4E44-B521-5DE98839EFD3}" name="Table16101419232731353952576267585919610173" displayName="Table16101419232731353952576267585919610173" ref="A2:B10" totalsRowShown="0">
  <autoFilter ref="A2:B10" xr:uid="{118E6C9A-65CE-41B2-9CDA-E2E803A2ACA4}"/>
  <tableColumns count="2">
    <tableColumn id="1" xr3:uid="{60BEA906-FF28-4944-A858-8DF6EE279CB2}" name="Concepto"/>
    <tableColumn id="2" xr3:uid="{A183BEF3-89BC-4EA4-B3CA-D0CFB828313D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B70A5B4A-0D4E-46BB-A3D7-76A6C2CFEC15}" name="Table271115202428323640535863688086929710274" displayName="Table271115202428323640535863688086929710274" ref="G2:H10" totalsRowShown="0">
  <autoFilter ref="G2:H10" xr:uid="{55D0E6FB-2E76-4927-9D34-9CAA769EF7F7}"/>
  <tableColumns count="2">
    <tableColumn id="1" xr3:uid="{ED0A147B-3089-45EB-AB2D-A2E1A16A8163}" name="Concepto"/>
    <tableColumn id="2" xr3:uid="{0CF9DF16-D6C0-49D9-8B7D-16F4AF278415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FC5D93F-D0F0-439A-BC2B-0FCF618E09DB}" name="Table71216212529333741545964698187939810375" displayName="Table71216212529333741545964698187939810375" ref="A17:B23" totalsRowShown="0">
  <autoFilter ref="A17:B23" xr:uid="{5ACFFE3C-8C54-4A57-BCD6-735E5CE8DEA7}"/>
  <tableColumns count="2">
    <tableColumn id="1" xr3:uid="{42C531B1-C784-4B9D-861C-43BF12994A6E}" name="Concepto"/>
    <tableColumn id="2" xr3:uid="{43BC3703-F06D-4581-BA97-77A2FCBCC76D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5F9B9B-E896-4352-A1BA-C6D5B3B94CBD}" name="Table81317222630343842556065708288949910476" displayName="Table81317222630343842556065708288949910476" ref="E17:E18" totalsRowShown="0" headerRowDxfId="11" dataDxfId="10">
  <autoFilter ref="E17:E18" xr:uid="{8665EA2E-65C6-43BA-9A71-4634D14F02DB}"/>
  <tableColumns count="1">
    <tableColumn id="1" xr3:uid="{0266BF34-9ADC-4818-9E88-FEA6FD539BF6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B35E77C-BB8D-4BF0-A025-005D8F6CD22E}" name="Table434546474849515661667183899510010590" displayName="Table434546474849515661667183899510010590" ref="D2:E9" totalsRowShown="0">
  <autoFilter ref="D2:E9" xr:uid="{35909676-23EE-45B1-96DF-AD227C9C3285}"/>
  <tableColumns count="2">
    <tableColumn id="1" xr3:uid="{38930260-C22E-447F-BC3C-5F385FDA2E16}" name="Concepto"/>
    <tableColumn id="2" xr3:uid="{88ACDE1C-DE29-4B11-8592-5C39F1030437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table" Target="../tables/table101.xml"/><Relationship Id="rId1" Type="http://schemas.openxmlformats.org/officeDocument/2006/relationships/table" Target="../tables/table100.xml"/><Relationship Id="rId5" Type="http://schemas.openxmlformats.org/officeDocument/2006/relationships/table" Target="../tables/table104.xml"/><Relationship Id="rId4" Type="http://schemas.openxmlformats.org/officeDocument/2006/relationships/table" Target="../tables/table10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2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5" Type="http://schemas.openxmlformats.org/officeDocument/2006/relationships/table" Target="../tables/table114.xml"/><Relationship Id="rId4" Type="http://schemas.openxmlformats.org/officeDocument/2006/relationships/table" Target="../tables/table1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0.xml"/><Relationship Id="rId1" Type="http://schemas.openxmlformats.org/officeDocument/2006/relationships/table" Target="../tables/table1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6" t="s">
        <v>9</v>
      </c>
      <c r="B1" s="16"/>
      <c r="E1" s="17" t="s">
        <v>10</v>
      </c>
      <c r="F1" s="1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7" t="s">
        <v>19</v>
      </c>
      <c r="B13" s="17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110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activeCell="B8" sqref="B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111</v>
      </c>
      <c r="B7" s="6">
        <v>300</v>
      </c>
      <c r="G7" t="s">
        <v>24</v>
      </c>
      <c r="H7" s="6">
        <v>600</v>
      </c>
    </row>
    <row r="8" spans="1:8" x14ac:dyDescent="0.25">
      <c r="A8" t="s">
        <v>112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 s="6">
        <v>850</v>
      </c>
      <c r="D3" t="s">
        <v>8</v>
      </c>
      <c r="E3" s="6">
        <v>1600</v>
      </c>
      <c r="G3" t="s">
        <v>11</v>
      </c>
      <c r="H3" s="6">
        <v>2000</v>
      </c>
    </row>
    <row r="4" spans="1:8" x14ac:dyDescent="0.25">
      <c r="A4" t="s">
        <v>28</v>
      </c>
      <c r="B4" s="6">
        <v>1440</v>
      </c>
      <c r="G4" t="s">
        <v>13</v>
      </c>
    </row>
    <row r="5" spans="1:8" x14ac:dyDescent="0.25">
      <c r="A5" t="s">
        <v>7</v>
      </c>
      <c r="B5" s="6">
        <v>8415</v>
      </c>
      <c r="G5" t="s">
        <v>14</v>
      </c>
    </row>
    <row r="6" spans="1:8" x14ac:dyDescent="0.25">
      <c r="A6" t="s">
        <v>20</v>
      </c>
      <c r="B6" s="6">
        <v>500</v>
      </c>
      <c r="G6" t="s">
        <v>15</v>
      </c>
      <c r="H6" s="6">
        <v>1700</v>
      </c>
    </row>
    <row r="7" spans="1:8" x14ac:dyDescent="0.25">
      <c r="G7" t="s">
        <v>24</v>
      </c>
      <c r="H7" s="6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1600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4300</v>
      </c>
    </row>
    <row r="16" spans="1:8" x14ac:dyDescent="0.25">
      <c r="A16" s="17" t="s">
        <v>19</v>
      </c>
      <c r="B16" s="17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1995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workbookViewId="0">
      <selection activeCell="H6" sqref="H6:H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G3" t="s">
        <v>11</v>
      </c>
      <c r="H3" s="6">
        <v>7150</v>
      </c>
    </row>
    <row r="4" spans="1:9" x14ac:dyDescent="0.25">
      <c r="A4" t="s">
        <v>44</v>
      </c>
      <c r="B4" s="6">
        <v>850</v>
      </c>
      <c r="G4" t="s">
        <v>13</v>
      </c>
      <c r="H4" s="6">
        <v>450</v>
      </c>
    </row>
    <row r="5" spans="1:9" x14ac:dyDescent="0.25">
      <c r="G5" t="s">
        <v>14</v>
      </c>
    </row>
    <row r="6" spans="1:9" x14ac:dyDescent="0.25">
      <c r="G6" t="s">
        <v>15</v>
      </c>
      <c r="H6" s="6">
        <v>2100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</row>
    <row r="10" spans="1:9" x14ac:dyDescent="0.25">
      <c r="A10" t="s">
        <v>5</v>
      </c>
      <c r="B10">
        <f>SUM(B3:B9)</f>
        <v>2300</v>
      </c>
      <c r="G10" t="s">
        <v>5</v>
      </c>
      <c r="H10">
        <f>SUM(H3:H9)</f>
        <v>10700</v>
      </c>
    </row>
    <row r="15" spans="1:9" x14ac:dyDescent="0.25">
      <c r="H15" s="17" t="s">
        <v>107</v>
      </c>
      <c r="I15" s="17"/>
    </row>
    <row r="16" spans="1:9" x14ac:dyDescent="0.25">
      <c r="A16" s="17" t="s">
        <v>19</v>
      </c>
      <c r="B16" s="17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15000</v>
      </c>
      <c r="E18" s="13">
        <f>B23-B10-H10-E9</f>
        <v>2000</v>
      </c>
      <c r="H18">
        <v>3400</v>
      </c>
      <c r="I18">
        <f>(H18*I17)/H17</f>
        <v>4681.9672131147545</v>
      </c>
    </row>
    <row r="23" spans="1:9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D3" t="s">
        <v>113</v>
      </c>
      <c r="E3" s="6">
        <v>2000</v>
      </c>
      <c r="G3" t="s">
        <v>11</v>
      </c>
      <c r="H3" s="6">
        <v>1000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6</v>
      </c>
      <c r="B5" s="6">
        <v>2650</v>
      </c>
      <c r="G5" t="s">
        <v>14</v>
      </c>
      <c r="H5">
        <v>550</v>
      </c>
    </row>
    <row r="6" spans="1:9" x14ac:dyDescent="0.25">
      <c r="A6" t="s">
        <v>18</v>
      </c>
      <c r="B6">
        <v>1100</v>
      </c>
      <c r="G6" t="s">
        <v>15</v>
      </c>
      <c r="H6" s="6">
        <v>2100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2000</v>
      </c>
      <c r="G9" t="s">
        <v>73</v>
      </c>
    </row>
    <row r="10" spans="1:9" x14ac:dyDescent="0.25">
      <c r="A10" t="s">
        <v>5</v>
      </c>
      <c r="B10">
        <f>SUM(B3:B9)</f>
        <v>6050</v>
      </c>
      <c r="G10" t="s">
        <v>5</v>
      </c>
      <c r="H10">
        <f>SUM(H3:H9)</f>
        <v>4950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tabSelected="1" workbookViewId="0">
      <selection activeCell="F13" sqref="F1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D3" t="s">
        <v>113</v>
      </c>
      <c r="E3" s="6">
        <v>1500</v>
      </c>
      <c r="G3" t="s">
        <v>11</v>
      </c>
      <c r="H3" s="6">
        <v>5900</v>
      </c>
    </row>
    <row r="4" spans="1:9" x14ac:dyDescent="0.25">
      <c r="A4" t="s">
        <v>6</v>
      </c>
      <c r="B4" s="6">
        <v>2650</v>
      </c>
      <c r="G4" t="s">
        <v>13</v>
      </c>
    </row>
    <row r="5" spans="1:9" x14ac:dyDescent="0.25">
      <c r="A5" t="s">
        <v>29</v>
      </c>
      <c r="B5">
        <v>1000</v>
      </c>
      <c r="G5" t="s">
        <v>14</v>
      </c>
    </row>
    <row r="6" spans="1:9" x14ac:dyDescent="0.25">
      <c r="A6" t="s">
        <v>124</v>
      </c>
      <c r="B6" s="6">
        <v>600</v>
      </c>
      <c r="G6" t="s">
        <v>15</v>
      </c>
      <c r="H6" s="6">
        <v>1800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5700</v>
      </c>
      <c r="G10" t="s">
        <v>5</v>
      </c>
      <c r="H10">
        <f>SUM(H3:H9)</f>
        <v>8700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19" spans="1:5" x14ac:dyDescent="0.25">
      <c r="A19" t="s">
        <v>7</v>
      </c>
      <c r="B19">
        <v>2900</v>
      </c>
    </row>
    <row r="23" spans="1:5" x14ac:dyDescent="0.25">
      <c r="A23" t="s">
        <v>5</v>
      </c>
      <c r="B23">
        <f>SUM(B18:B22)</f>
        <v>17900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workbookViewId="0">
      <selection activeCell="H4" sqref="H4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3500</v>
      </c>
    </row>
    <row r="4" spans="1:9" x14ac:dyDescent="0.25">
      <c r="A4" t="s">
        <v>6</v>
      </c>
      <c r="B4">
        <v>2650</v>
      </c>
      <c r="G4" t="s">
        <v>13</v>
      </c>
    </row>
    <row r="5" spans="1:9" x14ac:dyDescent="0.25">
      <c r="A5" t="s">
        <v>116</v>
      </c>
      <c r="B5">
        <v>900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3000</v>
      </c>
    </row>
    <row r="4" spans="1:9" x14ac:dyDescent="0.25">
      <c r="A4" t="s">
        <v>6</v>
      </c>
      <c r="B4">
        <v>2650</v>
      </c>
      <c r="G4" t="s">
        <v>13</v>
      </c>
    </row>
    <row r="5" spans="1:9" x14ac:dyDescent="0.25">
      <c r="A5" t="s">
        <v>117</v>
      </c>
      <c r="B5">
        <v>900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9995-7AFA-4020-994D-E08589C59BF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2600</v>
      </c>
    </row>
    <row r="4" spans="1:9" x14ac:dyDescent="0.25">
      <c r="A4" t="s">
        <v>6</v>
      </c>
      <c r="B4">
        <v>2650</v>
      </c>
      <c r="G4" t="s">
        <v>13</v>
      </c>
      <c r="H4">
        <v>400</v>
      </c>
    </row>
    <row r="5" spans="1:9" x14ac:dyDescent="0.25">
      <c r="A5" t="s">
        <v>117</v>
      </c>
      <c r="B5">
        <v>900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6" t="s">
        <v>9</v>
      </c>
      <c r="B1" s="16"/>
      <c r="E1" s="17" t="s">
        <v>10</v>
      </c>
      <c r="F1" s="17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7" t="s">
        <v>19</v>
      </c>
      <c r="B16" s="17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C3C-B62E-49F5-A68F-6241052BDF14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117</v>
      </c>
      <c r="B5">
        <v>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5000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96DF-CDEF-471C-A59C-7B910269B67F}">
  <dimension ref="A1:I23"/>
  <sheetViews>
    <sheetView workbookViewId="0">
      <selection activeCell="E13" sqref="E1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113</v>
      </c>
      <c r="E3">
        <v>1500</v>
      </c>
      <c r="G3" t="s">
        <v>11</v>
      </c>
      <c r="H3">
        <v>1000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117</v>
      </c>
      <c r="B5">
        <v>1900</v>
      </c>
      <c r="G5" t="s">
        <v>14</v>
      </c>
      <c r="H5">
        <v>600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6000</v>
      </c>
      <c r="G10" t="s">
        <v>5</v>
      </c>
      <c r="H10">
        <f>SUM(H3:H9)</f>
        <v>5500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810-9C84-4DE0-9AC5-AAEA1E957A65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117</v>
      </c>
      <c r="B5">
        <v>900</v>
      </c>
      <c r="G5" t="s">
        <v>14</v>
      </c>
      <c r="H5">
        <v>600</v>
      </c>
    </row>
    <row r="6" spans="1:9" x14ac:dyDescent="0.25">
      <c r="A6" t="s">
        <v>54</v>
      </c>
      <c r="B6">
        <v>2950</v>
      </c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96</v>
      </c>
      <c r="H9">
        <v>500</v>
      </c>
    </row>
    <row r="10" spans="1:9" x14ac:dyDescent="0.25">
      <c r="A10" t="s">
        <v>5</v>
      </c>
      <c r="B10">
        <f>SUM(B3:B9)</f>
        <v>6500</v>
      </c>
      <c r="G10" t="s">
        <v>5</v>
      </c>
      <c r="H10">
        <f>SUM(H3:H9)</f>
        <v>6500</v>
      </c>
    </row>
    <row r="15" spans="1:9" x14ac:dyDescent="0.25">
      <c r="H15" s="17"/>
      <c r="I15" s="17"/>
    </row>
    <row r="16" spans="1:9" x14ac:dyDescent="0.25">
      <c r="A16" s="17" t="s">
        <v>19</v>
      </c>
      <c r="B16" s="17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sqref="A1:B1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6" t="s">
        <v>9</v>
      </c>
      <c r="B1" s="16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835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9140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3FE-503D-4498-AA09-7B77DD02E207}">
  <dimension ref="A1:C9"/>
  <sheetViews>
    <sheetView workbookViewId="0"/>
  </sheetViews>
  <sheetFormatPr defaultRowHeight="15" x14ac:dyDescent="0.25"/>
  <cols>
    <col min="1" max="1" width="18.85546875" customWidth="1"/>
    <col min="2" max="3" width="16.85546875" customWidth="1"/>
  </cols>
  <sheetData>
    <row r="1" spans="1:3" x14ac:dyDescent="0.25">
      <c r="A1" t="s">
        <v>115</v>
      </c>
      <c r="B1" t="s">
        <v>0</v>
      </c>
      <c r="C1" t="s">
        <v>114</v>
      </c>
    </row>
    <row r="2" spans="1:3" x14ac:dyDescent="0.25">
      <c r="A2">
        <v>1</v>
      </c>
      <c r="B2" t="s">
        <v>29</v>
      </c>
      <c r="C2">
        <v>3650</v>
      </c>
    </row>
    <row r="3" spans="1:3" x14ac:dyDescent="0.25">
      <c r="A3">
        <v>2</v>
      </c>
      <c r="B3" t="s">
        <v>113</v>
      </c>
      <c r="C3">
        <v>4000</v>
      </c>
    </row>
    <row r="4" spans="1:3" x14ac:dyDescent="0.25">
      <c r="A4">
        <v>3</v>
      </c>
      <c r="B4" t="s">
        <v>7</v>
      </c>
      <c r="C4">
        <v>6700</v>
      </c>
    </row>
    <row r="5" spans="1:3" x14ac:dyDescent="0.25">
      <c r="A5">
        <v>4</v>
      </c>
      <c r="B5" t="s">
        <v>118</v>
      </c>
      <c r="C5">
        <v>650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>
      <selection activeCell="E17" sqref="E1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 s="6">
        <v>10</v>
      </c>
      <c r="C11" s="6" t="s">
        <v>77</v>
      </c>
      <c r="D11" s="6">
        <v>835</v>
      </c>
      <c r="E11" s="6">
        <v>1</v>
      </c>
    </row>
    <row r="12" spans="1:5" x14ac:dyDescent="0.25">
      <c r="B12" s="6">
        <v>11</v>
      </c>
      <c r="C12" s="6" t="s">
        <v>78</v>
      </c>
      <c r="D12" s="6">
        <v>835</v>
      </c>
      <c r="E12" s="6">
        <v>1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835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D3" sqref="D3:D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28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  <row r="16" spans="1:5" x14ac:dyDescent="0.25">
      <c r="A16" t="s">
        <v>63</v>
      </c>
      <c r="B16" t="s">
        <v>66</v>
      </c>
      <c r="C16" t="s">
        <v>65</v>
      </c>
      <c r="D16" t="s">
        <v>64</v>
      </c>
      <c r="E16" t="s">
        <v>70</v>
      </c>
    </row>
    <row r="17" spans="1:4" x14ac:dyDescent="0.25">
      <c r="A17">
        <v>15000</v>
      </c>
      <c r="B17">
        <v>1</v>
      </c>
      <c r="C17" t="s">
        <v>79</v>
      </c>
      <c r="D17">
        <v>2625</v>
      </c>
    </row>
    <row r="18" spans="1:4" x14ac:dyDescent="0.25">
      <c r="B18">
        <v>2</v>
      </c>
      <c r="C18" t="s">
        <v>120</v>
      </c>
      <c r="D18">
        <v>2625</v>
      </c>
    </row>
    <row r="19" spans="1:4" x14ac:dyDescent="0.25">
      <c r="B19">
        <v>3</v>
      </c>
      <c r="C19" t="s">
        <v>80</v>
      </c>
      <c r="D19">
        <v>2625</v>
      </c>
    </row>
    <row r="20" spans="1:4" x14ac:dyDescent="0.25">
      <c r="B20">
        <v>4</v>
      </c>
      <c r="C20" t="s">
        <v>121</v>
      </c>
      <c r="D20">
        <v>2625</v>
      </c>
    </row>
    <row r="21" spans="1:4" x14ac:dyDescent="0.25">
      <c r="B21">
        <v>5</v>
      </c>
      <c r="C21" t="s">
        <v>81</v>
      </c>
      <c r="D21">
        <v>2625</v>
      </c>
    </row>
    <row r="22" spans="1:4" x14ac:dyDescent="0.25">
      <c r="B22">
        <v>6</v>
      </c>
      <c r="C22" t="s">
        <v>122</v>
      </c>
      <c r="D22">
        <v>2625</v>
      </c>
    </row>
    <row r="23" spans="1:4" x14ac:dyDescent="0.25">
      <c r="B23">
        <v>7</v>
      </c>
      <c r="C23" t="s">
        <v>82</v>
      </c>
      <c r="D23">
        <v>2625</v>
      </c>
    </row>
    <row r="24" spans="1:4" x14ac:dyDescent="0.25">
      <c r="B24">
        <v>8</v>
      </c>
      <c r="C24" t="s">
        <v>123</v>
      </c>
      <c r="D24">
        <v>2625</v>
      </c>
    </row>
    <row r="26" spans="1:4" x14ac:dyDescent="0.25">
      <c r="C26" t="s">
        <v>5</v>
      </c>
      <c r="D26">
        <f>SUM(D17:D24)</f>
        <v>21000</v>
      </c>
    </row>
    <row r="28" spans="1:4" x14ac:dyDescent="0.25">
      <c r="C28" t="s">
        <v>12</v>
      </c>
      <c r="D28">
        <f>D26-SUMIFS(D17:D23,E17:E23,"1")</f>
        <v>21000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190C-776A-4E01-8610-73C57EAD3F61}">
  <dimension ref="A1:C9"/>
  <sheetViews>
    <sheetView workbookViewId="0">
      <selection activeCell="C10" sqref="C10"/>
    </sheetView>
  </sheetViews>
  <sheetFormatPr defaultRowHeight="15" x14ac:dyDescent="0.25"/>
  <cols>
    <col min="1" max="3" width="21.140625" customWidth="1"/>
  </cols>
  <sheetData>
    <row r="1" spans="1:3" x14ac:dyDescent="0.25">
      <c r="A1" t="s">
        <v>119</v>
      </c>
      <c r="B1" t="s">
        <v>65</v>
      </c>
      <c r="C1" t="s">
        <v>114</v>
      </c>
    </row>
    <row r="2" spans="1:3" x14ac:dyDescent="0.25">
      <c r="A2">
        <v>1</v>
      </c>
      <c r="B2" s="3">
        <v>43723</v>
      </c>
      <c r="C2">
        <v>6000</v>
      </c>
    </row>
    <row r="3" spans="1:3" x14ac:dyDescent="0.25">
      <c r="A3">
        <v>2</v>
      </c>
      <c r="B3" s="3">
        <v>43753</v>
      </c>
      <c r="C3">
        <v>3000</v>
      </c>
    </row>
    <row r="4" spans="1:3" x14ac:dyDescent="0.25">
      <c r="A4">
        <v>3</v>
      </c>
      <c r="B4" s="3">
        <v>43784</v>
      </c>
      <c r="C4">
        <v>3000</v>
      </c>
    </row>
    <row r="5" spans="1:3" x14ac:dyDescent="0.25">
      <c r="A5">
        <v>4</v>
      </c>
      <c r="B5" s="3">
        <v>43814</v>
      </c>
      <c r="C5">
        <v>3000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7" t="s">
        <v>45</v>
      </c>
      <c r="H16" s="17"/>
    </row>
    <row r="17" spans="1:8" x14ac:dyDescent="0.25">
      <c r="A17" s="17" t="s">
        <v>19</v>
      </c>
      <c r="B17" s="17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7" t="s">
        <v>19</v>
      </c>
      <c r="B16" s="17"/>
      <c r="G16" s="17" t="s">
        <v>45</v>
      </c>
      <c r="H16" s="17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7" t="s">
        <v>19</v>
      </c>
      <c r="B16" s="17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6" t="s">
        <v>9</v>
      </c>
      <c r="B1" s="16"/>
      <c r="D1" s="17" t="s">
        <v>41</v>
      </c>
      <c r="E1" s="17"/>
      <c r="G1" s="17" t="s">
        <v>10</v>
      </c>
      <c r="H1" s="17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7" t="s">
        <v>91</v>
      </c>
      <c r="H14" s="17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7" t="s">
        <v>19</v>
      </c>
      <c r="B16" s="17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7" t="s">
        <v>94</v>
      </c>
      <c r="E21" s="17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30 Noviembre</vt:lpstr>
      <vt:lpstr>15 Diciembre</vt:lpstr>
      <vt:lpstr>30 Diciembre</vt:lpstr>
      <vt:lpstr>Deudas</vt:lpstr>
      <vt:lpstr>Jazz 2</vt:lpstr>
      <vt:lpstr>Laptop</vt:lpstr>
      <vt:lpstr>AT&amp;T</vt:lpstr>
      <vt:lpstr>Jazz</vt:lpstr>
      <vt:lpstr>Neon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2019-09-27T22:11:30Z</dcterms:modified>
</cp:coreProperties>
</file>