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7530" tabRatio="854" activeTab="5"/>
  </bookViews>
  <sheets>
    <sheet name="Analitica" sheetId="1" r:id="rId1"/>
    <sheet name="trapecio" sheetId="2" r:id="rId2"/>
    <sheet name="mtrapecio" sheetId="3" r:id="rId3"/>
    <sheet name="simpson1_3" sheetId="4" r:id="rId4"/>
    <sheet name="msimpson1_3" sheetId="5" r:id="rId5"/>
    <sheet name="simpson3_8" sheetId="6" r:id="rId6"/>
  </sheets>
  <calcPr calcId="144525"/>
</workbook>
</file>

<file path=xl/sharedStrings.xml><?xml version="1.0" encoding="utf-8"?>
<sst xmlns="http://schemas.openxmlformats.org/spreadsheetml/2006/main" count="113" uniqueCount="62">
  <si>
    <t>Metodo Analitico</t>
  </si>
  <si>
    <t>a</t>
  </si>
  <si>
    <t>b</t>
  </si>
  <si>
    <t>(x-((x^2)/2)-(x^4)+((x^6)/3)</t>
  </si>
  <si>
    <t>f(a)</t>
  </si>
  <si>
    <t>f(b)</t>
  </si>
  <si>
    <t>regla de trapecio</t>
  </si>
  <si>
    <t>ejemplo</t>
  </si>
  <si>
    <t xml:space="preserve">f(x)= </t>
  </si>
  <si>
    <t>(1-x-4x3+2x5)</t>
  </si>
  <si>
    <t>f(a)=</t>
  </si>
  <si>
    <t>Valor verdadero</t>
  </si>
  <si>
    <t>f(b)=</t>
  </si>
  <si>
    <t>I=</t>
  </si>
  <si>
    <t>Et</t>
  </si>
  <si>
    <t>Et%</t>
  </si>
  <si>
    <t>En f(a) y f(b) se cambian las x por su valor correspondiente</t>
  </si>
  <si>
    <t>I se sigue la formula de b-a por las sumas de las funciones entre dos.</t>
  </si>
  <si>
    <t>multiple de regla de trapecio</t>
  </si>
  <si>
    <t>n</t>
  </si>
  <si>
    <t>h=</t>
  </si>
  <si>
    <t>f(x0)=</t>
  </si>
  <si>
    <t>x0 = a = -2</t>
  </si>
  <si>
    <t>Se dividira en trozos y se le sumara el</t>
  </si>
  <si>
    <t>f(x1)=</t>
  </si>
  <si>
    <t>x1=x0+h=-2+3=1</t>
  </si>
  <si>
    <t>incremento hasta llegar de a hasta b</t>
  </si>
  <si>
    <t>f(x2)=</t>
  </si>
  <si>
    <t>x2=x1+h=1+3=4</t>
  </si>
  <si>
    <t>I</t>
  </si>
  <si>
    <t>En f(x0) y f(x1) y f(x2) se cambian las x por su valor correspondiente</t>
  </si>
  <si>
    <t>Et=</t>
  </si>
  <si>
    <t>I se hara bajo b-a por la f(x0) mas mutipilcar por 2 la sumatoria de todos menos el ultimo</t>
  </si>
  <si>
    <t>y al fina sumar f(xn) todo eso dividido entre 2 por n.</t>
  </si>
  <si>
    <t>regla de simpson 1/3</t>
  </si>
  <si>
    <t>x0=a=-2</t>
  </si>
  <si>
    <t>Se divira en trozos</t>
  </si>
  <si>
    <t>x1=b+a/2=1</t>
  </si>
  <si>
    <t>hasta que a mas el incremento</t>
  </si>
  <si>
    <t>x2=b=4</t>
  </si>
  <si>
    <t>o el valor anterior mas increm-</t>
  </si>
  <si>
    <t>ento alcancen el b</t>
  </si>
  <si>
    <t>i=</t>
  </si>
  <si>
    <t>I utiliza la formula de b-a por f(x0) mas 4 por f(x1) mas f(x2)</t>
  </si>
  <si>
    <t>multiple de regla de simpson 1/3</t>
  </si>
  <si>
    <t>x0=a=0</t>
  </si>
  <si>
    <t xml:space="preserve">se parte en trozos hasta que a mas el </t>
  </si>
  <si>
    <t>x1=x0+h</t>
  </si>
  <si>
    <t>incremento o el valor anterior mas el</t>
  </si>
  <si>
    <t>x2=x1+h</t>
  </si>
  <si>
    <t>incremento alcancen al valor b.</t>
  </si>
  <si>
    <t>f(x3)=</t>
  </si>
  <si>
    <t>x3=x2+h</t>
  </si>
  <si>
    <t>f(x4)=</t>
  </si>
  <si>
    <t>x4=x3+h</t>
  </si>
  <si>
    <t xml:space="preserve">I utiliza la formula de b menos a por f(x0) mas 4 por la sumatoria de las </t>
  </si>
  <si>
    <t>f's impares + 2 por la sumatoria de los f's pares mas f(xn) que la final</t>
  </si>
  <si>
    <t>Et%=</t>
  </si>
  <si>
    <t>todo eso dividido entre 3 por n.</t>
  </si>
  <si>
    <t>regla de simpson 3/8</t>
  </si>
  <si>
    <t>I sencillamente resta el valor mas grande menos el pequeño por f(x0) + 3 por f(x1) + 3 por f(x2) + f(x3)</t>
  </si>
  <si>
    <t>todo eso entre 8.</t>
  </si>
</sst>
</file>

<file path=xl/styles.xml><?xml version="1.0" encoding="utf-8"?>
<styleSheet xmlns="http://schemas.openxmlformats.org/spreadsheetml/2006/main">
  <numFmts count="5">
    <numFmt numFmtId="176" formatCode="0.000%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5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8" fillId="8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0" fillId="17" borderId="6" applyNumberFormat="false" applyFont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8" borderId="4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4" borderId="3" applyNumberForma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1" xfId="0" applyFill="true" applyBorder="true" applyAlignment="true">
      <alignment vertical="center"/>
    </xf>
    <xf numFmtId="0" fontId="0" fillId="0" borderId="0" xfId="0" applyFill="true" applyAlignment="true">
      <alignment vertical="center"/>
    </xf>
    <xf numFmtId="0" fontId="0" fillId="0" borderId="0" xfId="0" applyFill="true" applyBorder="true" applyAlignment="true">
      <alignment vertical="center"/>
    </xf>
    <xf numFmtId="0" fontId="0" fillId="0" borderId="1" xfId="0" applyBorder="true">
      <alignment vertical="center"/>
    </xf>
    <xf numFmtId="0" fontId="0" fillId="0" borderId="1" xfId="0" applyFill="true" applyBorder="true" applyAlignment="true">
      <alignment horizontal="center" vertical="center"/>
    </xf>
    <xf numFmtId="176" fontId="0" fillId="0" borderId="0" xfId="47" applyNumberFormat="true">
      <alignment vertical="center"/>
    </xf>
    <xf numFmtId="0" fontId="0" fillId="0" borderId="1" xfId="0" applyBorder="true">
      <alignment vertical="center"/>
    </xf>
    <xf numFmtId="0" fontId="0" fillId="0" borderId="0" xfId="0" applyAlignment="true">
      <alignment vertical="center" wrapText="true"/>
    </xf>
    <xf numFmtId="0" fontId="0" fillId="0" borderId="0" xfId="0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0</xdr:row>
      <xdr:rowOff>172720</xdr:rowOff>
    </xdr:from>
    <xdr:to>
      <xdr:col>11</xdr:col>
      <xdr:colOff>228600</xdr:colOff>
      <xdr:row>4</xdr:row>
      <xdr:rowOff>54610</xdr:rowOff>
    </xdr:to>
    <xdr:pic>
      <xdr:nvPicPr>
        <xdr:cNvPr id="2" name="Picture 1" descr="Captura de pantalla_2021-05-30_00-34-50"/>
        <xdr:cNvPicPr>
          <a:picLocks noChangeAspect="true"/>
        </xdr:cNvPicPr>
      </xdr:nvPicPr>
      <xdr:blipFill>
        <a:blip r:embed="rId1"/>
        <a:srcRect l="43939" t="35377" r="35606" b="53235"/>
        <a:stretch>
          <a:fillRect/>
        </a:stretch>
      </xdr:blipFill>
      <xdr:spPr>
        <a:xfrm>
          <a:off x="5372100" y="172720"/>
          <a:ext cx="2057400" cy="6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5</xdr:row>
      <xdr:rowOff>95250</xdr:rowOff>
    </xdr:from>
    <xdr:to>
      <xdr:col>19</xdr:col>
      <xdr:colOff>152400</xdr:colOff>
      <xdr:row>12</xdr:row>
      <xdr:rowOff>53975</xdr:rowOff>
    </xdr:to>
    <xdr:pic>
      <xdr:nvPicPr>
        <xdr:cNvPr id="2" name="Picture 1" descr="Captura de pantalla_2021-05-30_00-50-58"/>
        <xdr:cNvPicPr>
          <a:picLocks noChangeAspect="true"/>
        </xdr:cNvPicPr>
      </xdr:nvPicPr>
      <xdr:blipFill>
        <a:blip r:embed="rId1"/>
        <a:srcRect l="5114" t="52892" r="38826" b="24256"/>
        <a:stretch>
          <a:fillRect/>
        </a:stretch>
      </xdr:blipFill>
      <xdr:spPr>
        <a:xfrm>
          <a:off x="6343650" y="1047750"/>
          <a:ext cx="5638800" cy="1292225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</xdr:row>
      <xdr:rowOff>47625</xdr:rowOff>
    </xdr:from>
    <xdr:to>
      <xdr:col>13</xdr:col>
      <xdr:colOff>200025</xdr:colOff>
      <xdr:row>4</xdr:row>
      <xdr:rowOff>120015</xdr:rowOff>
    </xdr:to>
    <xdr:pic>
      <xdr:nvPicPr>
        <xdr:cNvPr id="3" name="Picture 2" descr="Captura de pantalla_2021-05-30_00-34-50"/>
        <xdr:cNvPicPr>
          <a:picLocks noChangeAspect="true"/>
        </xdr:cNvPicPr>
      </xdr:nvPicPr>
      <xdr:blipFill>
        <a:blip r:embed="rId2"/>
        <a:srcRect l="43939" t="35377" r="35606" b="53235"/>
        <a:stretch>
          <a:fillRect/>
        </a:stretch>
      </xdr:blipFill>
      <xdr:spPr>
        <a:xfrm>
          <a:off x="6315075" y="238125"/>
          <a:ext cx="2057400" cy="643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561975</xdr:colOff>
      <xdr:row>6</xdr:row>
      <xdr:rowOff>104775</xdr:rowOff>
    </xdr:from>
    <xdr:to>
      <xdr:col>18</xdr:col>
      <xdr:colOff>247650</xdr:colOff>
      <xdr:row>12</xdr:row>
      <xdr:rowOff>24765</xdr:rowOff>
    </xdr:to>
    <xdr:pic>
      <xdr:nvPicPr>
        <xdr:cNvPr id="2" name="Picture 1" descr="Captura de pantalla_2021-05-30_03-13-18"/>
        <xdr:cNvPicPr>
          <a:picLocks noChangeAspect="true"/>
        </xdr:cNvPicPr>
      </xdr:nvPicPr>
      <xdr:blipFill>
        <a:blip r:embed="rId1"/>
        <a:srcRect l="11932" t="32236" r="24148" b="41274"/>
        <a:stretch>
          <a:fillRect/>
        </a:stretch>
      </xdr:blipFill>
      <xdr:spPr>
        <a:xfrm>
          <a:off x="6905625" y="1247775"/>
          <a:ext cx="4562475" cy="106299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</xdr:row>
      <xdr:rowOff>47625</xdr:rowOff>
    </xdr:from>
    <xdr:to>
      <xdr:col>14</xdr:col>
      <xdr:colOff>238125</xdr:colOff>
      <xdr:row>5</xdr:row>
      <xdr:rowOff>120015</xdr:rowOff>
    </xdr:to>
    <xdr:pic>
      <xdr:nvPicPr>
        <xdr:cNvPr id="3" name="Picture 2" descr="Captura de pantalla_2021-05-30_00-34-50"/>
        <xdr:cNvPicPr>
          <a:picLocks noChangeAspect="true"/>
        </xdr:cNvPicPr>
      </xdr:nvPicPr>
      <xdr:blipFill>
        <a:blip r:embed="rId2"/>
        <a:srcRect l="43939" t="35377" r="35606" b="53235"/>
        <a:stretch>
          <a:fillRect/>
        </a:stretch>
      </xdr:blipFill>
      <xdr:spPr>
        <a:xfrm>
          <a:off x="6962775" y="428625"/>
          <a:ext cx="2057400" cy="643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142240</xdr:colOff>
      <xdr:row>6</xdr:row>
      <xdr:rowOff>0</xdr:rowOff>
    </xdr:from>
    <xdr:to>
      <xdr:col>17</xdr:col>
      <xdr:colOff>571500</xdr:colOff>
      <xdr:row>13</xdr:row>
      <xdr:rowOff>57150</xdr:rowOff>
    </xdr:to>
    <xdr:pic>
      <xdr:nvPicPr>
        <xdr:cNvPr id="2" name="Picture 1" descr="Captura de pantalla_2021-05-30_23-20-57"/>
        <xdr:cNvPicPr>
          <a:picLocks noChangeAspect="true"/>
        </xdr:cNvPicPr>
      </xdr:nvPicPr>
      <xdr:blipFill>
        <a:blip r:embed="rId1"/>
        <a:srcRect l="5019" t="58290" r="34375" b="9773"/>
        <a:stretch>
          <a:fillRect/>
        </a:stretch>
      </xdr:blipFill>
      <xdr:spPr>
        <a:xfrm>
          <a:off x="6485890" y="1143000"/>
          <a:ext cx="4696460" cy="13906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228600</xdr:colOff>
      <xdr:row>5</xdr:row>
      <xdr:rowOff>72390</xdr:rowOff>
    </xdr:to>
    <xdr:pic>
      <xdr:nvPicPr>
        <xdr:cNvPr id="3" name="Picture 2" descr="Captura de pantalla_2021-05-30_00-34-50"/>
        <xdr:cNvPicPr>
          <a:picLocks noChangeAspect="true"/>
        </xdr:cNvPicPr>
      </xdr:nvPicPr>
      <xdr:blipFill>
        <a:blip r:embed="rId2"/>
        <a:srcRect l="43939" t="35377" r="35606" b="53235"/>
        <a:stretch>
          <a:fillRect/>
        </a:stretch>
      </xdr:blipFill>
      <xdr:spPr>
        <a:xfrm>
          <a:off x="6343650" y="381000"/>
          <a:ext cx="2057400" cy="643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466725</xdr:colOff>
      <xdr:row>8</xdr:row>
      <xdr:rowOff>0</xdr:rowOff>
    </xdr:from>
    <xdr:to>
      <xdr:col>18</xdr:col>
      <xdr:colOff>457835</xdr:colOff>
      <xdr:row>14</xdr:row>
      <xdr:rowOff>188595</xdr:rowOff>
    </xdr:to>
    <xdr:pic>
      <xdr:nvPicPr>
        <xdr:cNvPr id="2" name="Picture 1" descr="Captura de pantalla_2021-05-30_23-34-02"/>
        <xdr:cNvPicPr>
          <a:picLocks noChangeAspect="true"/>
        </xdr:cNvPicPr>
      </xdr:nvPicPr>
      <xdr:blipFill>
        <a:blip r:embed="rId1"/>
        <a:srcRect l="7197" t="25940" r="11553" b="34531"/>
        <a:stretch>
          <a:fillRect/>
        </a:stretch>
      </xdr:blipFill>
      <xdr:spPr>
        <a:xfrm>
          <a:off x="6810375" y="1524000"/>
          <a:ext cx="4867910" cy="13315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228600</xdr:colOff>
      <xdr:row>5</xdr:row>
      <xdr:rowOff>72390</xdr:rowOff>
    </xdr:to>
    <xdr:pic>
      <xdr:nvPicPr>
        <xdr:cNvPr id="3" name="Picture 2" descr="Captura de pantalla_2021-05-30_00-34-50"/>
        <xdr:cNvPicPr>
          <a:picLocks noChangeAspect="true"/>
        </xdr:cNvPicPr>
      </xdr:nvPicPr>
      <xdr:blipFill>
        <a:blip r:embed="rId2"/>
        <a:srcRect l="43939" t="35377" r="35606" b="53235"/>
        <a:stretch>
          <a:fillRect/>
        </a:stretch>
      </xdr:blipFill>
      <xdr:spPr>
        <a:xfrm>
          <a:off x="6343650" y="381000"/>
          <a:ext cx="2057400" cy="643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9525</xdr:colOff>
      <xdr:row>7</xdr:row>
      <xdr:rowOff>104775</xdr:rowOff>
    </xdr:from>
    <xdr:to>
      <xdr:col>17</xdr:col>
      <xdr:colOff>342900</xdr:colOff>
      <xdr:row>11</xdr:row>
      <xdr:rowOff>82550</xdr:rowOff>
    </xdr:to>
    <xdr:pic>
      <xdr:nvPicPr>
        <xdr:cNvPr id="2" name="Picture 1" descr="Captura de pantalla_2021-05-30_23-54-54"/>
        <xdr:cNvPicPr>
          <a:picLocks noChangeAspect="true"/>
        </xdr:cNvPicPr>
      </xdr:nvPicPr>
      <xdr:blipFill>
        <a:blip r:embed="rId1"/>
        <a:srcRect l="7008" t="40763" r="41193" b="46154"/>
        <a:stretch>
          <a:fillRect/>
        </a:stretch>
      </xdr:blipFill>
      <xdr:spPr>
        <a:xfrm>
          <a:off x="5743575" y="1438275"/>
          <a:ext cx="5210175" cy="7397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12</xdr:col>
      <xdr:colOff>228600</xdr:colOff>
      <xdr:row>5</xdr:row>
      <xdr:rowOff>72390</xdr:rowOff>
    </xdr:to>
    <xdr:pic>
      <xdr:nvPicPr>
        <xdr:cNvPr id="3" name="Picture 2" descr="Captura de pantalla_2021-05-30_00-34-50"/>
        <xdr:cNvPicPr>
          <a:picLocks noChangeAspect="true"/>
        </xdr:cNvPicPr>
      </xdr:nvPicPr>
      <xdr:blipFill>
        <a:blip r:embed="rId2"/>
        <a:srcRect l="43939" t="35377" r="35606" b="53235"/>
        <a:stretch>
          <a:fillRect/>
        </a:stretch>
      </xdr:blipFill>
      <xdr:spPr>
        <a:xfrm>
          <a:off x="5734050" y="381000"/>
          <a:ext cx="2057400" cy="6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3"/>
  <sheetViews>
    <sheetView workbookViewId="0">
      <selection activeCell="H19" sqref="H19"/>
    </sheetView>
  </sheetViews>
  <sheetFormatPr defaultColWidth="9.14285714285714" defaultRowHeight="15"/>
  <cols>
    <col min="3" max="4" width="12.8571428571429"/>
  </cols>
  <sheetData>
    <row r="2" spans="3:7">
      <c r="C2" s="1" t="s">
        <v>0</v>
      </c>
      <c r="D2" s="1"/>
      <c r="F2" s="8" t="s">
        <v>1</v>
      </c>
      <c r="G2" s="8" t="s">
        <v>2</v>
      </c>
    </row>
    <row r="3" spans="6:7">
      <c r="F3" s="8">
        <v>4</v>
      </c>
      <c r="G3" s="8">
        <v>-2</v>
      </c>
    </row>
    <row r="4" spans="3:5">
      <c r="C4" s="8" t="s">
        <v>3</v>
      </c>
      <c r="D4" s="8"/>
      <c r="E4" s="8"/>
    </row>
    <row r="5" spans="3:5">
      <c r="C5" s="8" t="s">
        <v>4</v>
      </c>
      <c r="D5" s="8" t="s">
        <v>5</v>
      </c>
      <c r="E5" s="8"/>
    </row>
    <row r="6" spans="3:5">
      <c r="C6" s="8">
        <f>(F3-((F3^2)/2)-(F3^4)+((F3^6)/3))</f>
        <v>1105.33333333333</v>
      </c>
      <c r="D6" s="8">
        <f>(G3-((G3^2)/2)-(G3^4)+((G3^6)/3))</f>
        <v>1.33333333333333</v>
      </c>
      <c r="E6" s="8">
        <f>C6-D6</f>
        <v>1104</v>
      </c>
    </row>
    <row r="9" spans="9:10">
      <c r="I9" s="9"/>
      <c r="J9" s="9"/>
    </row>
    <row r="10" spans="9:10">
      <c r="I10" s="9"/>
      <c r="J10" s="9"/>
    </row>
    <row r="11" spans="9:10">
      <c r="I11" s="10"/>
      <c r="J11" s="9"/>
    </row>
    <row r="12" spans="9:10">
      <c r="I12" s="9"/>
      <c r="J12" s="9"/>
    </row>
    <row r="13" spans="9:10">
      <c r="I13" s="9"/>
      <c r="J13" s="9"/>
    </row>
  </sheetData>
  <mergeCells count="1">
    <mergeCell ref="C2:D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6"/>
  <sheetViews>
    <sheetView workbookViewId="0">
      <selection activeCell="C8" sqref="C8"/>
    </sheetView>
  </sheetViews>
  <sheetFormatPr defaultColWidth="9.14285714285714" defaultRowHeight="15"/>
  <cols>
    <col min="3" max="3" width="12.8571428571429"/>
  </cols>
  <sheetData>
    <row r="2" spans="1:16">
      <c r="A2" s="3"/>
      <c r="B2" s="3"/>
      <c r="C2" s="6" t="s">
        <v>6</v>
      </c>
      <c r="D2" s="6"/>
      <c r="E2" s="3"/>
      <c r="F2" s="3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</row>
    <row r="3" spans="1:16">
      <c r="A3" s="2" t="s">
        <v>1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2">
        <v>-2</v>
      </c>
      <c r="B4" s="2">
        <v>4</v>
      </c>
      <c r="C4" s="3"/>
      <c r="D4" s="3" t="s">
        <v>8</v>
      </c>
      <c r="E4" s="3" t="s">
        <v>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/>
      <c r="B6" s="2" t="s">
        <v>10</v>
      </c>
      <c r="C6" s="2">
        <f>(1-A4-(4*(A4^3))+(2*(A4^5)))</f>
        <v>-29</v>
      </c>
      <c r="D6" s="3"/>
      <c r="E6" s="2" t="s">
        <v>11</v>
      </c>
      <c r="F6" s="2"/>
      <c r="G6" s="2">
        <v>1104</v>
      </c>
      <c r="H6" s="3"/>
      <c r="I6" s="3"/>
      <c r="J6" s="3"/>
      <c r="K6" s="3"/>
      <c r="L6" s="3"/>
      <c r="M6" s="3"/>
      <c r="N6" s="3"/>
      <c r="O6" s="3"/>
      <c r="P6" s="3"/>
    </row>
    <row r="7" spans="1:16">
      <c r="A7" s="3"/>
      <c r="B7" s="2" t="s">
        <v>12</v>
      </c>
      <c r="C7" s="2">
        <f>(1-B4-(4*(B4^3))+(2*(B4^5)))</f>
        <v>1789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/>
      <c r="B8" s="2" t="s">
        <v>13</v>
      </c>
      <c r="C8" s="2">
        <f>(B4-A4)*((C6+C7)/2)</f>
        <v>5280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B9" s="2" t="s">
        <v>14</v>
      </c>
      <c r="C9" s="2">
        <f>(ABS(G6-C8)/G6)</f>
        <v>3.78260869565217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2" t="s">
        <v>15</v>
      </c>
      <c r="C10" s="2">
        <f>C9*100</f>
        <v>378.260869565217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/>
      <c r="B12" s="3" t="s">
        <v>16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/>
      <c r="B13" s="3" t="s">
        <v>17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</sheetData>
  <mergeCells count="1">
    <mergeCell ref="C2:D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5"/>
  <sheetViews>
    <sheetView workbookViewId="0">
      <selection activeCell="G18" sqref="G18"/>
    </sheetView>
  </sheetViews>
  <sheetFormatPr defaultColWidth="9.14285714285714" defaultRowHeight="15"/>
  <cols>
    <col min="3" max="3" width="12.8571428571429"/>
  </cols>
  <sheetData>
    <row r="2" spans="3:5">
      <c r="C2" s="1" t="s">
        <v>18</v>
      </c>
      <c r="D2" s="1"/>
      <c r="E2" s="1"/>
    </row>
    <row r="3" spans="1:9">
      <c r="A3" s="2" t="s">
        <v>1</v>
      </c>
      <c r="B3" s="2" t="s">
        <v>2</v>
      </c>
      <c r="C3" s="3"/>
      <c r="D3" s="3"/>
      <c r="E3" s="3"/>
      <c r="F3" s="3"/>
      <c r="G3" s="3"/>
      <c r="H3" s="3"/>
      <c r="I3" s="3"/>
    </row>
    <row r="4" spans="1:9">
      <c r="A4" s="2">
        <v>-2</v>
      </c>
      <c r="B4" s="2">
        <v>4</v>
      </c>
      <c r="C4" s="3"/>
      <c r="D4" s="3" t="s">
        <v>8</v>
      </c>
      <c r="E4" s="3" t="s">
        <v>9</v>
      </c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2" t="s">
        <v>19</v>
      </c>
    </row>
    <row r="6" spans="1:9">
      <c r="A6" s="3"/>
      <c r="B6" s="4"/>
      <c r="C6" s="4"/>
      <c r="D6" s="3"/>
      <c r="E6" s="2" t="s">
        <v>11</v>
      </c>
      <c r="F6" s="2"/>
      <c r="G6" s="2">
        <v>1104</v>
      </c>
      <c r="H6" s="3"/>
      <c r="I6" s="2">
        <v>2</v>
      </c>
    </row>
    <row r="7" spans="1:9">
      <c r="A7" s="3"/>
      <c r="B7" s="4"/>
      <c r="C7" s="4"/>
      <c r="D7" s="3"/>
      <c r="E7" s="3"/>
      <c r="F7" s="3"/>
      <c r="G7" s="3"/>
      <c r="H7" s="3"/>
      <c r="I7" s="3"/>
    </row>
    <row r="8" spans="1:9">
      <c r="A8" s="3"/>
      <c r="B8" s="2" t="s">
        <v>20</v>
      </c>
      <c r="C8" s="2">
        <f>(B4-A4)/2</f>
        <v>3</v>
      </c>
      <c r="D8" s="3"/>
      <c r="E8" s="3"/>
      <c r="F8" s="3"/>
      <c r="G8" s="3"/>
      <c r="H8" s="3"/>
      <c r="I8" s="3"/>
    </row>
    <row r="9" spans="1:9">
      <c r="A9" s="3"/>
      <c r="B9" s="2" t="s">
        <v>21</v>
      </c>
      <c r="C9" s="2">
        <f>(1-E9-(4*(E9^3))+(2*(E9^5)))</f>
        <v>-29</v>
      </c>
      <c r="D9" s="3"/>
      <c r="E9" s="2">
        <f>A4</f>
        <v>-2</v>
      </c>
      <c r="F9" s="2" t="s">
        <v>22</v>
      </c>
      <c r="G9" s="3"/>
      <c r="H9" s="3" t="s">
        <v>23</v>
      </c>
      <c r="I9" s="3"/>
    </row>
    <row r="10" spans="1:9">
      <c r="A10" s="3"/>
      <c r="B10" s="2" t="s">
        <v>24</v>
      </c>
      <c r="C10" s="2">
        <f>(1-E10-(4*(E10^3))+(2*(E10^5)))</f>
        <v>-2</v>
      </c>
      <c r="D10" s="3"/>
      <c r="E10" s="2">
        <f>E9+C8</f>
        <v>1</v>
      </c>
      <c r="F10" s="2" t="s">
        <v>25</v>
      </c>
      <c r="G10" s="3"/>
      <c r="H10" s="3" t="s">
        <v>26</v>
      </c>
      <c r="I10" s="3"/>
    </row>
    <row r="11" spans="1:9">
      <c r="A11" s="3"/>
      <c r="B11" s="2" t="s">
        <v>27</v>
      </c>
      <c r="C11" s="2">
        <f>(1-E11-(4*(E11^3))+(2*(E11^5)))</f>
        <v>1789</v>
      </c>
      <c r="D11" s="3"/>
      <c r="E11" s="2">
        <f>E10+C8</f>
        <v>4</v>
      </c>
      <c r="F11" s="2" t="s">
        <v>28</v>
      </c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2" t="s">
        <v>29</v>
      </c>
      <c r="C13" s="2">
        <f>(B4-A4)*(C9+(2*C10)+C11)/(2*I6)</f>
        <v>2634</v>
      </c>
      <c r="D13" s="3"/>
      <c r="E13" s="3" t="s">
        <v>30</v>
      </c>
      <c r="F13" s="3"/>
      <c r="G13" s="3"/>
      <c r="H13" s="3"/>
      <c r="I13" s="3"/>
    </row>
    <row r="14" spans="1:9">
      <c r="A14" s="3"/>
      <c r="B14" s="2" t="s">
        <v>31</v>
      </c>
      <c r="C14" s="2">
        <f>ABS((G6-C13)/G6)</f>
        <v>1.38586956521739</v>
      </c>
      <c r="D14" s="3"/>
      <c r="E14" s="3" t="s">
        <v>32</v>
      </c>
      <c r="F14" s="3"/>
      <c r="G14" s="3"/>
      <c r="H14" s="3"/>
      <c r="I14" s="3"/>
    </row>
    <row r="15" spans="1:9">
      <c r="A15" s="3"/>
      <c r="B15" s="2" t="s">
        <v>15</v>
      </c>
      <c r="C15" s="2">
        <f>C14*100</f>
        <v>138.586956521739</v>
      </c>
      <c r="D15" s="3"/>
      <c r="E15" s="3" t="s">
        <v>33</v>
      </c>
      <c r="F15" s="3"/>
      <c r="G15" s="3"/>
      <c r="H15" s="3"/>
      <c r="I15" s="3"/>
    </row>
  </sheetData>
  <mergeCells count="1">
    <mergeCell ref="C2:E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G16" sqref="G16"/>
    </sheetView>
  </sheetViews>
  <sheetFormatPr defaultColWidth="9.14285714285714" defaultRowHeight="15"/>
  <cols>
    <col min="2" max="2" width="12.8571428571429"/>
  </cols>
  <sheetData>
    <row r="2" spans="3:5">
      <c r="C2" s="1" t="s">
        <v>34</v>
      </c>
      <c r="D2" s="1"/>
      <c r="E2" s="1"/>
    </row>
    <row r="3" spans="1:9">
      <c r="A3" s="2" t="s">
        <v>1</v>
      </c>
      <c r="B3" s="2" t="s">
        <v>2</v>
      </c>
      <c r="C3" s="3"/>
      <c r="D3" s="3"/>
      <c r="E3" s="3"/>
      <c r="F3" s="3"/>
      <c r="G3" s="3"/>
      <c r="H3" s="3"/>
      <c r="I3" s="3"/>
    </row>
    <row r="4" spans="1:9">
      <c r="A4" s="2">
        <v>-2</v>
      </c>
      <c r="B4" s="2">
        <v>4</v>
      </c>
      <c r="C4" s="3"/>
      <c r="D4" s="3" t="s">
        <v>8</v>
      </c>
      <c r="E4" s="3" t="s">
        <v>9</v>
      </c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2" t="s">
        <v>19</v>
      </c>
    </row>
    <row r="6" spans="1:9">
      <c r="A6" s="3"/>
      <c r="B6" s="4"/>
      <c r="C6" s="4"/>
      <c r="D6" s="3"/>
      <c r="E6" s="2" t="s">
        <v>11</v>
      </c>
      <c r="F6" s="2"/>
      <c r="G6" s="2">
        <v>1104</v>
      </c>
      <c r="H6" s="3"/>
      <c r="I6" s="2"/>
    </row>
    <row r="8" spans="1:8">
      <c r="A8" s="5" t="s">
        <v>21</v>
      </c>
      <c r="B8" s="5">
        <f>(1-E8-(4*(E8^3))+(2*(E8^5)))</f>
        <v>-29</v>
      </c>
      <c r="E8" s="5">
        <f>A4</f>
        <v>-2</v>
      </c>
      <c r="F8" s="5" t="s">
        <v>35</v>
      </c>
      <c r="H8" t="s">
        <v>36</v>
      </c>
    </row>
    <row r="9" spans="1:8">
      <c r="A9" s="5" t="s">
        <v>24</v>
      </c>
      <c r="B9" s="5">
        <f>(1-E9-(4*(E9^3))+(2*(E9^5)))</f>
        <v>-2</v>
      </c>
      <c r="E9" s="5">
        <f>(B4+A4)/2</f>
        <v>1</v>
      </c>
      <c r="F9" s="5" t="s">
        <v>37</v>
      </c>
      <c r="H9" t="s">
        <v>38</v>
      </c>
    </row>
    <row r="10" spans="1:8">
      <c r="A10" s="5" t="s">
        <v>27</v>
      </c>
      <c r="B10" s="5">
        <f>(1-E10-(4*(E10^3))+(2*(E10^5)))</f>
        <v>1789</v>
      </c>
      <c r="E10" s="5">
        <f>B4</f>
        <v>4</v>
      </c>
      <c r="F10" s="5" t="s">
        <v>39</v>
      </c>
      <c r="H10" t="s">
        <v>40</v>
      </c>
    </row>
    <row r="11" spans="8:8">
      <c r="H11" t="s">
        <v>41</v>
      </c>
    </row>
    <row r="12" spans="1:2">
      <c r="A12" s="5" t="s">
        <v>42</v>
      </c>
      <c r="B12" s="5">
        <f>(B4-A4)*((B8+(4*B9)+B10)/6)</f>
        <v>1752</v>
      </c>
    </row>
    <row r="13" spans="1:4">
      <c r="A13" s="5" t="s">
        <v>14</v>
      </c>
      <c r="B13" s="5">
        <f>ABS((G6-B12)/G6)</f>
        <v>0.58695652173913</v>
      </c>
      <c r="D13" t="s">
        <v>43</v>
      </c>
    </row>
    <row r="14" spans="1:2">
      <c r="A14" s="5" t="s">
        <v>15</v>
      </c>
      <c r="B14" s="5">
        <f>B13*100</f>
        <v>58.695652173913</v>
      </c>
    </row>
  </sheetData>
  <mergeCells count="1">
    <mergeCell ref="C2:E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topLeftCell="A2" workbookViewId="0">
      <selection activeCell="E14" sqref="E14"/>
    </sheetView>
  </sheetViews>
  <sheetFormatPr defaultColWidth="9.14285714285714" defaultRowHeight="15"/>
  <cols>
    <col min="2" max="2" width="12.8571428571429"/>
  </cols>
  <sheetData>
    <row r="2" spans="3:6">
      <c r="C2" s="1" t="s">
        <v>44</v>
      </c>
      <c r="D2" s="1"/>
      <c r="E2" s="1"/>
      <c r="F2" s="1"/>
    </row>
    <row r="3" spans="1:8">
      <c r="A3" s="2" t="s">
        <v>1</v>
      </c>
      <c r="B3" s="2" t="s">
        <v>2</v>
      </c>
      <c r="C3" s="3"/>
      <c r="D3" s="3"/>
      <c r="E3" s="3"/>
      <c r="F3" s="3"/>
      <c r="G3" s="3"/>
      <c r="H3" s="3"/>
    </row>
    <row r="4" spans="1:8">
      <c r="A4" s="2">
        <v>-2</v>
      </c>
      <c r="B4" s="2">
        <v>4</v>
      </c>
      <c r="C4" s="3"/>
      <c r="D4" s="3" t="s">
        <v>8</v>
      </c>
      <c r="E4" s="3" t="s">
        <v>9</v>
      </c>
      <c r="F4" s="3"/>
      <c r="G4" s="3"/>
      <c r="H4" s="3"/>
    </row>
    <row r="5" spans="1:9">
      <c r="A5" s="3"/>
      <c r="B5" s="3"/>
      <c r="C5" s="3"/>
      <c r="D5" s="3"/>
      <c r="E5" s="3"/>
      <c r="F5" s="3"/>
      <c r="G5" s="3"/>
      <c r="H5" s="3"/>
      <c r="I5" s="5" t="s">
        <v>19</v>
      </c>
    </row>
    <row r="6" spans="1:9">
      <c r="A6" s="3"/>
      <c r="B6" s="4"/>
      <c r="C6" s="4"/>
      <c r="D6" s="3"/>
      <c r="E6" s="2" t="s">
        <v>11</v>
      </c>
      <c r="F6" s="2"/>
      <c r="G6" s="2">
        <v>1104</v>
      </c>
      <c r="H6" s="3"/>
      <c r="I6" s="5">
        <v>4</v>
      </c>
    </row>
    <row r="8" spans="1:2">
      <c r="A8" s="5" t="s">
        <v>20</v>
      </c>
      <c r="B8" s="5">
        <f>(B4-A4)/I6</f>
        <v>1.5</v>
      </c>
    </row>
    <row r="9" spans="1:7">
      <c r="A9" s="5" t="s">
        <v>21</v>
      </c>
      <c r="B9" s="5">
        <f>(1-E9-(4*(E9^3))+(2*(E9^5)))</f>
        <v>-29</v>
      </c>
      <c r="E9" s="5">
        <f>A4</f>
        <v>-2</v>
      </c>
      <c r="F9" s="5" t="s">
        <v>45</v>
      </c>
      <c r="G9" t="s">
        <v>46</v>
      </c>
    </row>
    <row r="10" spans="1:7">
      <c r="A10" s="5" t="s">
        <v>24</v>
      </c>
      <c r="B10" s="5">
        <f>(1-E10-(4*(E10^3))+(2*(E10^5)))</f>
        <v>1.9375</v>
      </c>
      <c r="E10" s="5">
        <f>E9+B8</f>
        <v>-0.5</v>
      </c>
      <c r="F10" s="5" t="s">
        <v>47</v>
      </c>
      <c r="G10" t="s">
        <v>48</v>
      </c>
    </row>
    <row r="11" spans="1:7">
      <c r="A11" s="5" t="s">
        <v>27</v>
      </c>
      <c r="B11" s="5">
        <f>(1-E11-(4*(E11^3))+(2*(E11^5)))</f>
        <v>-2</v>
      </c>
      <c r="E11" s="5">
        <f>E10+B8</f>
        <v>1</v>
      </c>
      <c r="F11" s="5" t="s">
        <v>49</v>
      </c>
      <c r="G11" t="s">
        <v>50</v>
      </c>
    </row>
    <row r="12" spans="1:6">
      <c r="A12" s="5" t="s">
        <v>51</v>
      </c>
      <c r="B12" s="5">
        <f>(1-E12-(4*(E12^3))+(2*(E12^5)))</f>
        <v>131.3125</v>
      </c>
      <c r="E12" s="5">
        <f>E11+B8</f>
        <v>2.5</v>
      </c>
      <c r="F12" s="5" t="s">
        <v>52</v>
      </c>
    </row>
    <row r="13" spans="1:6">
      <c r="A13" s="5" t="s">
        <v>53</v>
      </c>
      <c r="B13" s="5">
        <f>(1-E13-(4*(E13^3))+(2*(E13^5)))</f>
        <v>1789</v>
      </c>
      <c r="E13" s="5">
        <f>E12+B8</f>
        <v>4</v>
      </c>
      <c r="F13" s="5" t="s">
        <v>54</v>
      </c>
    </row>
    <row r="15" spans="1:4">
      <c r="A15" s="5" t="s">
        <v>13</v>
      </c>
      <c r="B15" s="5">
        <f>(B4-A4)*((B9+(4*(B10+B12))+(2*(B11))+B13)/(3*I6))</f>
        <v>1144.5</v>
      </c>
      <c r="D15" t="s">
        <v>55</v>
      </c>
    </row>
    <row r="16" spans="1:4">
      <c r="A16" s="5" t="s">
        <v>31</v>
      </c>
      <c r="B16" s="5">
        <f>ABS((G6-B15)/G6)</f>
        <v>0.0366847826086957</v>
      </c>
      <c r="D16" t="s">
        <v>56</v>
      </c>
    </row>
    <row r="17" spans="1:4">
      <c r="A17" s="5" t="s">
        <v>57</v>
      </c>
      <c r="B17" s="5">
        <f>B16*100</f>
        <v>3.66847826086957</v>
      </c>
      <c r="D17" t="s">
        <v>58</v>
      </c>
    </row>
  </sheetData>
  <mergeCells count="1">
    <mergeCell ref="C2:F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tabSelected="1" workbookViewId="0">
      <selection activeCell="E12" sqref="E12"/>
    </sheetView>
  </sheetViews>
  <sheetFormatPr defaultColWidth="9.14285714285714" defaultRowHeight="15" outlineLevelCol="7"/>
  <cols>
    <col min="2" max="2" width="12.8571428571429"/>
  </cols>
  <sheetData>
    <row r="2" spans="3:5">
      <c r="C2" s="1" t="s">
        <v>59</v>
      </c>
      <c r="D2" s="1"/>
      <c r="E2" s="1"/>
    </row>
    <row r="3" spans="1:8">
      <c r="A3" s="2" t="s">
        <v>1</v>
      </c>
      <c r="B3" s="2" t="s">
        <v>2</v>
      </c>
      <c r="C3" s="3"/>
      <c r="D3" s="3"/>
      <c r="E3" s="3"/>
      <c r="F3" s="3"/>
      <c r="G3" s="3"/>
      <c r="H3" s="3"/>
    </row>
    <row r="4" spans="1:8">
      <c r="A4" s="2">
        <v>-2</v>
      </c>
      <c r="B4" s="2">
        <v>4</v>
      </c>
      <c r="C4" s="3"/>
      <c r="D4" s="3" t="s">
        <v>8</v>
      </c>
      <c r="E4" s="3" t="s">
        <v>9</v>
      </c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>
      <c r="A6" s="3"/>
      <c r="B6" s="4"/>
      <c r="C6" s="4"/>
      <c r="D6" s="3"/>
      <c r="E6" s="2" t="s">
        <v>11</v>
      </c>
      <c r="F6" s="2"/>
      <c r="G6" s="2">
        <v>1104</v>
      </c>
      <c r="H6" s="3"/>
    </row>
    <row r="7" spans="1:2">
      <c r="A7" s="5" t="s">
        <v>20</v>
      </c>
      <c r="B7" s="5">
        <f>(B4-A4)/3</f>
        <v>2</v>
      </c>
    </row>
    <row r="8" spans="1:6">
      <c r="A8" s="5" t="s">
        <v>21</v>
      </c>
      <c r="B8" s="5">
        <f>(1-E8-(4*(E8^3))+(2*(E8^5)))</f>
        <v>-29</v>
      </c>
      <c r="E8" s="5">
        <f>A4</f>
        <v>-2</v>
      </c>
      <c r="F8" s="5" t="s">
        <v>45</v>
      </c>
    </row>
    <row r="9" spans="1:6">
      <c r="A9" s="5" t="s">
        <v>24</v>
      </c>
      <c r="B9" s="5">
        <f>(1-E9-(4*(E9^3))+(2*(E9^5)))</f>
        <v>1</v>
      </c>
      <c r="E9" s="5">
        <f>E8+B7</f>
        <v>0</v>
      </c>
      <c r="F9" s="5" t="s">
        <v>47</v>
      </c>
    </row>
    <row r="10" spans="1:6">
      <c r="A10" s="5" t="s">
        <v>27</v>
      </c>
      <c r="B10" s="5">
        <f>(1-E10-(4*(E10^3))+(2*(E10^5)))</f>
        <v>31</v>
      </c>
      <c r="E10" s="5">
        <f>E9+B7</f>
        <v>2</v>
      </c>
      <c r="F10" s="5" t="s">
        <v>49</v>
      </c>
    </row>
    <row r="11" spans="1:6">
      <c r="A11" s="5" t="s">
        <v>51</v>
      </c>
      <c r="B11" s="5">
        <f>(1-E11-(4*(E11^3))+(2*(E11^5)))</f>
        <v>1789</v>
      </c>
      <c r="E11" s="5">
        <f>E10+B7</f>
        <v>4</v>
      </c>
      <c r="F11" s="5" t="s">
        <v>52</v>
      </c>
    </row>
    <row r="12" spans="7:7">
      <c r="G12" t="s">
        <v>46</v>
      </c>
    </row>
    <row r="13" spans="1:7">
      <c r="A13" s="5" t="s">
        <v>13</v>
      </c>
      <c r="B13" s="5">
        <f>(B4-A4)*((B8+(3*B9)+(3*B10)+B11)/8)</f>
        <v>1392</v>
      </c>
      <c r="G13" t="s">
        <v>48</v>
      </c>
    </row>
    <row r="14" spans="1:7">
      <c r="A14" s="5" t="s">
        <v>31</v>
      </c>
      <c r="B14" s="5">
        <f>ABS((G6-B13)/G6)</f>
        <v>0.260869565217391</v>
      </c>
      <c r="G14" t="s">
        <v>50</v>
      </c>
    </row>
    <row r="15" spans="1:2">
      <c r="A15" s="5" t="s">
        <v>57</v>
      </c>
      <c r="B15" s="5">
        <f>B14*100</f>
        <v>26.0869565217391</v>
      </c>
    </row>
    <row r="16" spans="4:4">
      <c r="D16" t="s">
        <v>60</v>
      </c>
    </row>
    <row r="17" spans="4:4">
      <c r="D17" t="s">
        <v>61</v>
      </c>
    </row>
  </sheetData>
  <mergeCells count="1">
    <mergeCell ref="C2:E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Analitica</vt:lpstr>
      <vt:lpstr>trapecio</vt:lpstr>
      <vt:lpstr>mtrapecio</vt:lpstr>
      <vt:lpstr>simpson1_3</vt:lpstr>
      <vt:lpstr>msimpson1_3</vt:lpstr>
      <vt:lpstr>simpson3_8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josue-user</dc:creator>
  <cp:lastModifiedBy>josue-user</cp:lastModifiedBy>
  <dcterms:created xsi:type="dcterms:W3CDTF">2021-05-29T12:28:00Z</dcterms:created>
  <dcterms:modified xsi:type="dcterms:W3CDTF">2021-06-02T11:28:18Z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