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7530" tabRatio="672" activeTab="5"/>
  </bookViews>
  <sheets>
    <sheet name="Ejemplo" sheetId="1" r:id="rId1"/>
    <sheet name="Problema-a" sheetId="3" r:id="rId2"/>
    <sheet name="Problema-b" sheetId="2" r:id="rId3"/>
    <sheet name="Problema-c" sheetId="4" r:id="rId4"/>
    <sheet name="Examen" sheetId="5" r:id="rId5"/>
    <sheet name="Examen (2)" sheetId="6" r:id="rId6"/>
  </sheets>
  <calcPr calcId="144525"/>
</workbook>
</file>

<file path=xl/sharedStrings.xml><?xml version="1.0" encoding="utf-8"?>
<sst xmlns="http://schemas.openxmlformats.org/spreadsheetml/2006/main" count="172" uniqueCount="40">
  <si>
    <t>Diferenciacion numerica</t>
  </si>
  <si>
    <t>x=</t>
  </si>
  <si>
    <t xml:space="preserve">f(x)= </t>
  </si>
  <si>
    <t>(-0.1x^4-0.15x^3-0.5x^2-0.25x+1.2)</t>
  </si>
  <si>
    <t>h=</t>
  </si>
  <si>
    <t>V. Verdadero=</t>
  </si>
  <si>
    <t>Xi-2</t>
  </si>
  <si>
    <t>f(Xi-2)</t>
  </si>
  <si>
    <t xml:space="preserve">Xi-1 </t>
  </si>
  <si>
    <t>f(Xi-1)</t>
  </si>
  <si>
    <t>Xi</t>
  </si>
  <si>
    <t>f(Xi)</t>
  </si>
  <si>
    <t>Xi+1</t>
  </si>
  <si>
    <t>f(Xi+1)</t>
  </si>
  <si>
    <t>Xi+2</t>
  </si>
  <si>
    <t>f(Xi+2)</t>
  </si>
  <si>
    <t>Integral mayor</t>
  </si>
  <si>
    <t>integral menor</t>
  </si>
  <si>
    <t>mayor-menor</t>
  </si>
  <si>
    <t>integral</t>
  </si>
  <si>
    <t>Diferencias</t>
  </si>
  <si>
    <t>((-(x)^5)/50)-(3*((x)^4)/80)-(((x)^3)/6)-(((x)^2)/8)+1.2*(x)</t>
  </si>
  <si>
    <t>Hacia adelante</t>
  </si>
  <si>
    <t>Centrada</t>
  </si>
  <si>
    <t>Hacia atras</t>
  </si>
  <si>
    <t>derivada</t>
  </si>
  <si>
    <t>f'(x)</t>
  </si>
  <si>
    <r>
      <rPr>
        <sz val="11"/>
        <color theme="1"/>
        <rFont val="Calibri"/>
        <charset val="134"/>
        <scheme val="minor"/>
      </rPr>
      <t>|</t>
    </r>
    <r>
      <rPr>
        <sz val="11"/>
        <color theme="1"/>
        <rFont val="Arial"/>
        <charset val="134"/>
      </rPr>
      <t>ε</t>
    </r>
    <r>
      <rPr>
        <sz val="11"/>
        <color theme="1"/>
        <rFont val="Calibri"/>
        <charset val="134"/>
        <scheme val="minor"/>
      </rPr>
      <t>t|=</t>
    </r>
  </si>
  <si>
    <t>(-(2/5)*(x)^3)-((9/20)*(x)^2)-(x)-(1/4)</t>
  </si>
  <si>
    <t xml:space="preserve">   en x=0, h= 0.5</t>
  </si>
  <si>
    <t>en x=0, h= 0.5</t>
  </si>
  <si>
    <t>y=</t>
  </si>
  <si>
    <t>(x)^3+4*(x)-15</t>
  </si>
  <si>
    <t>v.Verdadero=</t>
  </si>
  <si>
    <t>segunda vista</t>
  </si>
  <si>
    <t>(x)^2+cos(x)</t>
  </si>
  <si>
    <t>EXP(x)+x</t>
  </si>
  <si>
    <t>EXP(x)-(2x^2)+(3x)-1</t>
  </si>
  <si>
    <t>LN(x)</t>
  </si>
  <si>
    <t>1/x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</si>
</sst>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2.75"/>
      <color rgb="FF333333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22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21" fillId="0" borderId="12" applyNumberFormat="false" applyFill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15" fillId="0" borderId="9" applyNumberFormat="false" applyFill="false" applyAlignment="false" applyProtection="false">
      <alignment vertical="center"/>
    </xf>
    <xf numFmtId="0" fontId="12" fillId="3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0" fillId="6" borderId="7" applyNumberFormat="false" applyFont="false" applyAlignment="false" applyProtection="false">
      <alignment vertical="center"/>
    </xf>
    <xf numFmtId="0" fontId="10" fillId="5" borderId="5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3" borderId="5" applyNumberFormat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8" fillId="0" borderId="11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16" borderId="10" applyNumberFormat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0" fontId="1" fillId="0" borderId="0" xfId="0" applyFont="true">
      <alignment vertical="center"/>
    </xf>
    <xf numFmtId="0" fontId="0" fillId="0" borderId="1" xfId="0" applyBorder="true">
      <alignment vertical="center"/>
    </xf>
    <xf numFmtId="0" fontId="0" fillId="0" borderId="2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1" xfId="0" applyFont="true" applyBorder="true">
      <alignment vertical="center"/>
    </xf>
    <xf numFmtId="0" fontId="2" fillId="0" borderId="0" xfId="0" applyFont="true">
      <alignment vertical="center"/>
    </xf>
    <xf numFmtId="0" fontId="0" fillId="0" borderId="0" xfId="0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NULL" TargetMode="Externa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28575</xdr:colOff>
      <xdr:row>0</xdr:row>
      <xdr:rowOff>161925</xdr:rowOff>
    </xdr:from>
    <xdr:to>
      <xdr:col>24</xdr:col>
      <xdr:colOff>257175</xdr:colOff>
      <xdr:row>7</xdr:row>
      <xdr:rowOff>15875</xdr:rowOff>
    </xdr:to>
    <xdr:pic>
      <xdr:nvPicPr>
        <xdr:cNvPr id="3" name="Picture 2" descr="Captura de pantalla_2021-05-11_21-52-57"/>
        <xdr:cNvPicPr>
          <a:picLocks noChangeAspect="true"/>
        </xdr:cNvPicPr>
      </xdr:nvPicPr>
      <xdr:blipFill>
        <a:blip r:embed="rId1"/>
        <a:srcRect l="7197" t="46154" b="32004"/>
        <a:stretch>
          <a:fillRect/>
        </a:stretch>
      </xdr:blipFill>
      <xdr:spPr>
        <a:xfrm>
          <a:off x="7743825" y="161925"/>
          <a:ext cx="9334500" cy="1235075"/>
        </a:xfrm>
        <a:prstGeom prst="rect">
          <a:avLst/>
        </a:prstGeom>
      </xdr:spPr>
    </xdr:pic>
    <xdr:clientData/>
  </xdr:two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4" name="Text Box 3"/>
        <xdr:cNvSpPr txBox="true"/>
      </xdr:nvSpPr>
      <xdr:spPr>
        <a:xfrm>
          <a:off x="5868670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5" name="Text Box 4"/>
        <xdr:cNvSpPr txBox="true"/>
      </xdr:nvSpPr>
      <xdr:spPr>
        <a:xfrm>
          <a:off x="5868670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6" name="Text Box 5"/>
        <xdr:cNvSpPr txBox="true"/>
      </xdr:nvSpPr>
      <xdr:spPr>
        <a:xfrm>
          <a:off x="5868670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twoCellAnchor>
    <xdr:from>
      <xdr:col>16</xdr:col>
      <xdr:colOff>161290</xdr:colOff>
      <xdr:row>5</xdr:row>
      <xdr:rowOff>171450</xdr:rowOff>
    </xdr:from>
    <xdr:to>
      <xdr:col>16</xdr:col>
      <xdr:colOff>237490</xdr:colOff>
      <xdr:row>6</xdr:row>
      <xdr:rowOff>57150</xdr:rowOff>
    </xdr:to>
    <xdr:sp>
      <xdr:nvSpPr>
        <xdr:cNvPr id="7" name="Text Box 6"/>
        <xdr:cNvSpPr txBox="true"/>
      </xdr:nvSpPr>
      <xdr:spPr>
        <a:xfrm flipH="true" flipV="true">
          <a:off x="11857990" y="1171575"/>
          <a:ext cx="7620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124460</xdr:colOff>
      <xdr:row>1</xdr:row>
      <xdr:rowOff>209550</xdr:rowOff>
    </xdr:to>
    <xdr:pic>
      <xdr:nvPicPr>
        <xdr:cNvPr id="2" name="Picture 1"/>
        <xdr:cNvPicPr>
          <a:picLocks noChangeAspect="true"/>
        </xdr:cNvPicPr>
      </xdr:nvPicPr>
      <xdr:blipFill>
        <a:blip r:embed="rId1" r:link="rId2"/>
        <a:stretch>
          <a:fillRect/>
        </a:stretch>
      </xdr:blipFill>
      <xdr:spPr>
        <a:xfrm>
          <a:off x="3990975" y="190500"/>
          <a:ext cx="134366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28575</xdr:colOff>
      <xdr:row>0</xdr:row>
      <xdr:rowOff>161925</xdr:rowOff>
    </xdr:from>
    <xdr:to>
      <xdr:col>27</xdr:col>
      <xdr:colOff>66675</xdr:colOff>
      <xdr:row>7</xdr:row>
      <xdr:rowOff>15875</xdr:rowOff>
    </xdr:to>
    <xdr:pic>
      <xdr:nvPicPr>
        <xdr:cNvPr id="3" name="Picture 2" descr="Captura de pantalla_2021-05-11_21-52-57"/>
        <xdr:cNvPicPr>
          <a:picLocks noChangeAspect="true"/>
        </xdr:cNvPicPr>
      </xdr:nvPicPr>
      <xdr:blipFill>
        <a:blip r:embed="rId3"/>
        <a:srcRect l="7197" t="46154" b="32004"/>
        <a:stretch>
          <a:fillRect/>
        </a:stretch>
      </xdr:blipFill>
      <xdr:spPr>
        <a:xfrm>
          <a:off x="7677150" y="161925"/>
          <a:ext cx="9334500" cy="1235075"/>
        </a:xfrm>
        <a:prstGeom prst="rect">
          <a:avLst/>
        </a:prstGeom>
      </xdr:spPr>
    </xdr:pic>
    <xdr:clientData/>
  </xdr:two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4" name="Text Box 3"/>
        <xdr:cNvSpPr txBox="true"/>
      </xdr:nvSpPr>
      <xdr:spPr>
        <a:xfrm>
          <a:off x="5925820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5" name="Text Box 4"/>
        <xdr:cNvSpPr txBox="true"/>
      </xdr:nvSpPr>
      <xdr:spPr>
        <a:xfrm>
          <a:off x="5925820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6" name="Text Box 5"/>
        <xdr:cNvSpPr txBox="true"/>
      </xdr:nvSpPr>
      <xdr:spPr>
        <a:xfrm>
          <a:off x="5925820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106045</xdr:colOff>
      <xdr:row>9</xdr:row>
      <xdr:rowOff>53340</xdr:rowOff>
    </xdr:from>
    <xdr:ext cx="309880" cy="262890"/>
    <xdr:sp>
      <xdr:nvSpPr>
        <xdr:cNvPr id="3" name="Text Box 2"/>
        <xdr:cNvSpPr txBox="true"/>
      </xdr:nvSpPr>
      <xdr:spPr>
        <a:xfrm>
          <a:off x="6583045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4" name="Text Box 3"/>
        <xdr:cNvSpPr txBox="true"/>
      </xdr:nvSpPr>
      <xdr:spPr>
        <a:xfrm>
          <a:off x="6583045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5" name="Text Box 4"/>
        <xdr:cNvSpPr txBox="true"/>
      </xdr:nvSpPr>
      <xdr:spPr>
        <a:xfrm>
          <a:off x="6583045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106045</xdr:colOff>
      <xdr:row>9</xdr:row>
      <xdr:rowOff>53340</xdr:rowOff>
    </xdr:from>
    <xdr:ext cx="309880" cy="262890"/>
    <xdr:sp>
      <xdr:nvSpPr>
        <xdr:cNvPr id="2" name="Text Box 1"/>
        <xdr:cNvSpPr txBox="true"/>
      </xdr:nvSpPr>
      <xdr:spPr>
        <a:xfrm>
          <a:off x="7325995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3" name="Text Box 2"/>
        <xdr:cNvSpPr txBox="true"/>
      </xdr:nvSpPr>
      <xdr:spPr>
        <a:xfrm>
          <a:off x="7325995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4" name="Text Box 3"/>
        <xdr:cNvSpPr txBox="true"/>
      </xdr:nvSpPr>
      <xdr:spPr>
        <a:xfrm>
          <a:off x="7325995" y="1815465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106045</xdr:colOff>
      <xdr:row>9</xdr:row>
      <xdr:rowOff>53340</xdr:rowOff>
    </xdr:from>
    <xdr:ext cx="309880" cy="262890"/>
    <xdr:sp>
      <xdr:nvSpPr>
        <xdr:cNvPr id="2" name="Text Box 1"/>
        <xdr:cNvSpPr txBox="true"/>
      </xdr:nvSpPr>
      <xdr:spPr>
        <a:xfrm>
          <a:off x="7630795" y="1844040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3" name="Text Box 2"/>
        <xdr:cNvSpPr txBox="true"/>
      </xdr:nvSpPr>
      <xdr:spPr>
        <a:xfrm>
          <a:off x="7630795" y="1844040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4" name="Text Box 3"/>
        <xdr:cNvSpPr txBox="true"/>
      </xdr:nvSpPr>
      <xdr:spPr>
        <a:xfrm>
          <a:off x="7630795" y="1844040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106045</xdr:colOff>
      <xdr:row>9</xdr:row>
      <xdr:rowOff>53340</xdr:rowOff>
    </xdr:from>
    <xdr:ext cx="309880" cy="262890"/>
    <xdr:sp>
      <xdr:nvSpPr>
        <xdr:cNvPr id="2" name="Text Box 1"/>
        <xdr:cNvSpPr txBox="true"/>
      </xdr:nvSpPr>
      <xdr:spPr>
        <a:xfrm>
          <a:off x="7630795" y="1844040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3" name="Text Box 2"/>
        <xdr:cNvSpPr txBox="true"/>
      </xdr:nvSpPr>
      <xdr:spPr>
        <a:xfrm>
          <a:off x="7630795" y="1844040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9</xdr:col>
      <xdr:colOff>106045</xdr:colOff>
      <xdr:row>9</xdr:row>
      <xdr:rowOff>53340</xdr:rowOff>
    </xdr:from>
    <xdr:ext cx="309880" cy="262890"/>
    <xdr:sp>
      <xdr:nvSpPr>
        <xdr:cNvPr id="4" name="Text Box 3"/>
        <xdr:cNvSpPr txBox="true"/>
      </xdr:nvSpPr>
      <xdr:spPr>
        <a:xfrm>
          <a:off x="7630795" y="1844040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15"/>
  <sheetViews>
    <sheetView topLeftCell="B1" workbookViewId="0">
      <selection activeCell="B15" sqref="B15"/>
    </sheetView>
  </sheetViews>
  <sheetFormatPr defaultColWidth="9.14285714285714" defaultRowHeight="15"/>
  <cols>
    <col min="2" max="2" width="11.7142857142857"/>
    <col min="3" max="3" width="12.8571428571429"/>
    <col min="5" max="5" width="9.14285714285714" customWidth="true"/>
    <col min="6" max="6" width="7.71428571428571" customWidth="true"/>
    <col min="7" max="7" width="9.42857142857143" customWidth="true"/>
    <col min="8" max="8" width="8.14285714285714" customWidth="true"/>
    <col min="9" max="9" width="9.14285714285714" customWidth="true"/>
    <col min="10" max="10" width="7.28571428571429" customWidth="true"/>
    <col min="11" max="11" width="12.8571428571429"/>
    <col min="14" max="14" width="22.2857142857143" customWidth="true"/>
    <col min="15" max="15" width="13.8571428571429" customWidth="true"/>
    <col min="16" max="16" width="14.4285714285714" customWidth="true"/>
    <col min="17" max="17" width="12.8571428571429" customWidth="true"/>
  </cols>
  <sheetData>
    <row r="2" ht="18.75" spans="3:10">
      <c r="C2" s="1" t="s">
        <v>0</v>
      </c>
      <c r="D2" s="1"/>
      <c r="E2" s="1"/>
      <c r="G2" s="8"/>
      <c r="J2" s="8"/>
    </row>
    <row r="3" spans="8:9">
      <c r="H3" t="s">
        <v>1</v>
      </c>
      <c r="I3">
        <v>0.5</v>
      </c>
    </row>
    <row r="4" spans="3:9">
      <c r="C4" t="s">
        <v>2</v>
      </c>
      <c r="D4" t="s">
        <v>3</v>
      </c>
      <c r="H4" t="s">
        <v>4</v>
      </c>
      <c r="I4">
        <v>0.25</v>
      </c>
    </row>
    <row r="5" spans="3:5">
      <c r="C5" t="s">
        <v>5</v>
      </c>
      <c r="E5" s="3">
        <v>-0.9125</v>
      </c>
    </row>
    <row r="8" spans="2:11"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" t="s">
        <v>15</v>
      </c>
    </row>
    <row r="9" spans="2:11">
      <c r="B9" s="3">
        <f>D9-I4</f>
        <v>0</v>
      </c>
      <c r="C9" s="3">
        <f>(-0.1*(B9)^4-0.15*(B9)^3-0.5*(B9)^2-0.25*(B9)+1.2)</f>
        <v>1.2</v>
      </c>
      <c r="D9" s="3">
        <f>F9-I4</f>
        <v>0.25</v>
      </c>
      <c r="E9" s="3">
        <f>((-0.1*(D9)^4)-(0.15*(D9)^3)-(0.5*(D9)^2)-(0.25*(D9))+1.2)</f>
        <v>1.103515625</v>
      </c>
      <c r="F9" s="3">
        <f>I3</f>
        <v>0.5</v>
      </c>
      <c r="G9" s="3">
        <f t="shared" ref="F9:K9" si="0">((-0.1*(F9)^4)-(0.15*(F9)^3)-(0.5*(F9)^2)-(0.25*(F9))+1.2)</f>
        <v>0.925</v>
      </c>
      <c r="H9" s="3">
        <f>F9+I4</f>
        <v>0.75</v>
      </c>
      <c r="I9" s="3">
        <f t="shared" si="0"/>
        <v>0.636328125</v>
      </c>
      <c r="J9" s="3">
        <f>H9+I4</f>
        <v>1</v>
      </c>
      <c r="K9" s="3">
        <f t="shared" si="0"/>
        <v>0.2</v>
      </c>
    </row>
    <row r="10" spans="2:18">
      <c r="B10" s="3"/>
      <c r="C10" s="3"/>
      <c r="D10" s="3"/>
      <c r="E10" s="3"/>
      <c r="F10" s="3"/>
      <c r="G10" s="3"/>
      <c r="H10" s="3"/>
      <c r="I10" s="3"/>
      <c r="J10" s="3"/>
      <c r="K10" s="3"/>
      <c r="O10" s="3" t="s">
        <v>16</v>
      </c>
      <c r="P10" s="3" t="s">
        <v>17</v>
      </c>
      <c r="Q10" s="3" t="s">
        <v>18</v>
      </c>
      <c r="R10" s="3"/>
    </row>
    <row r="11" spans="14:18">
      <c r="N11" t="s">
        <v>19</v>
      </c>
      <c r="O11" s="3">
        <f>((-(I3)^5)/50)-(3*((I3)^4)/80)-(((I3)^3)/6)-(((I3)^2)/8)+1.2*(I3)</f>
        <v>0.544947916666667</v>
      </c>
      <c r="P11" s="3">
        <f>((-(I4)^5)/50)-(3*((I4)^4)/80)-(((I4)^3)/6)-(((I4)^2)/8)+1.2*(I4)</f>
        <v>0.289417317708333</v>
      </c>
      <c r="Q11" s="3">
        <f>O11-P11</f>
        <v>0.255530598958333</v>
      </c>
      <c r="R11" s="3"/>
    </row>
    <row r="12" spans="2:14">
      <c r="B12" s="1" t="s">
        <v>20</v>
      </c>
      <c r="C12" s="1"/>
      <c r="D12" s="1"/>
      <c r="E12" s="1"/>
      <c r="F12" s="1"/>
      <c r="G12" s="1"/>
      <c r="H12" s="9"/>
      <c r="I12" s="9"/>
      <c r="J12" s="9"/>
      <c r="K12" s="9"/>
      <c r="N12" t="s">
        <v>21</v>
      </c>
    </row>
    <row r="13" spans="2:17">
      <c r="B13" s="1" t="s">
        <v>22</v>
      </c>
      <c r="C13" s="1"/>
      <c r="D13" s="1" t="s">
        <v>23</v>
      </c>
      <c r="E13" s="1"/>
      <c r="F13" s="1" t="s">
        <v>24</v>
      </c>
      <c r="G13" s="1"/>
      <c r="N13" t="s">
        <v>25</v>
      </c>
      <c r="O13" s="3">
        <f>(-(2/5)*(I3)^3)-((9/20)*(I3)^2)-(I3)-(1/4)</f>
        <v>-0.9125</v>
      </c>
      <c r="P13" s="3">
        <f>(-(2/5)*(I4)^3)-((9/20)*(I4)^2)-(I4)-(1/4)</f>
        <v>-0.534375</v>
      </c>
      <c r="Q13" s="3">
        <f>O13-P13</f>
        <v>-0.378125</v>
      </c>
    </row>
    <row r="14" spans="2:14">
      <c r="B14" s="3" t="s">
        <v>26</v>
      </c>
      <c r="C14" s="7" t="s">
        <v>27</v>
      </c>
      <c r="D14" s="3" t="s">
        <v>26</v>
      </c>
      <c r="E14" s="7" t="s">
        <v>27</v>
      </c>
      <c r="F14" s="3" t="s">
        <v>26</v>
      </c>
      <c r="G14" s="7" t="s">
        <v>27</v>
      </c>
      <c r="N14" t="s">
        <v>28</v>
      </c>
    </row>
    <row r="15" spans="2:7">
      <c r="B15" s="3">
        <f>(-1*(K9)+4*(I9)-3*(G9))/(2*(I4))</f>
        <v>-0.859375000000001</v>
      </c>
      <c r="C15" s="3">
        <f>(ABS((E5-B15)/E5))*100</f>
        <v>5.82191780821907</v>
      </c>
      <c r="D15" s="3">
        <f>(-1*(K9)+8*(I9)-8*(E9)+C9)/(12*(I4))</f>
        <v>-0.9125</v>
      </c>
      <c r="E15" s="3">
        <f>(ABS((E5-D15)/E5))*100</f>
        <v>0</v>
      </c>
      <c r="F15" s="3">
        <f>(3*(G9)-4*(E9)+1*(C9))/(2*(I4))</f>
        <v>-0.878125</v>
      </c>
      <c r="G15" s="3">
        <f>(ABS((E5-F15)/E5))*100</f>
        <v>3.7671232876712</v>
      </c>
    </row>
  </sheetData>
  <mergeCells count="5">
    <mergeCell ref="C2:E2"/>
    <mergeCell ref="B12:G12"/>
    <mergeCell ref="B13:C13"/>
    <mergeCell ref="D13:E13"/>
    <mergeCell ref="F13:G1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6"/>
  <sheetViews>
    <sheetView workbookViewId="0">
      <selection activeCell="B15" sqref="B15"/>
    </sheetView>
  </sheetViews>
  <sheetFormatPr defaultColWidth="9.14285714285714" defaultRowHeight="15"/>
  <cols>
    <col min="2" max="2" width="13.7142857142857" customWidth="true"/>
    <col min="4" max="4" width="9.57142857142857"/>
    <col min="15" max="15" width="9.57142857142857"/>
    <col min="17" max="17" width="9.57142857142857"/>
    <col min="18" max="18" width="10.5714285714286"/>
  </cols>
  <sheetData>
    <row r="2" ht="18.75" spans="3:10">
      <c r="C2" s="1" t="s">
        <v>0</v>
      </c>
      <c r="D2" s="1"/>
      <c r="E2" s="1"/>
      <c r="G2" s="8" t="s">
        <v>29</v>
      </c>
      <c r="J2" s="8" t="s">
        <v>30</v>
      </c>
    </row>
    <row r="4" spans="3:7">
      <c r="C4" t="s">
        <v>31</v>
      </c>
      <c r="D4" t="s">
        <v>32</v>
      </c>
      <c r="F4" s="3" t="s">
        <v>1</v>
      </c>
      <c r="G4" s="3">
        <v>0</v>
      </c>
    </row>
    <row r="5" spans="2:7">
      <c r="B5" t="s">
        <v>33</v>
      </c>
      <c r="D5" s="3">
        <f>N13</f>
        <v>4</v>
      </c>
      <c r="F5" s="3" t="s">
        <v>4</v>
      </c>
      <c r="G5" s="3">
        <v>0.5</v>
      </c>
    </row>
    <row r="8" spans="2:11"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" t="s">
        <v>15</v>
      </c>
    </row>
    <row r="9" spans="2:11">
      <c r="B9" s="3">
        <f>D9-G5</f>
        <v>-1</v>
      </c>
      <c r="C9" s="3">
        <f>(B9)^3+(4*(B9))-15</f>
        <v>-20</v>
      </c>
      <c r="D9" s="3">
        <f>F9-G5</f>
        <v>-0.5</v>
      </c>
      <c r="E9" s="3">
        <f>(D9)^3+(4*(D9))-15</f>
        <v>-17.125</v>
      </c>
      <c r="F9" s="3">
        <f>G4</f>
        <v>0</v>
      </c>
      <c r="G9" s="3">
        <f>(F9)^3+(4*(F9))-15</f>
        <v>-15</v>
      </c>
      <c r="H9" s="3">
        <f>F9+G5</f>
        <v>0.5</v>
      </c>
      <c r="I9" s="3">
        <f>(H9)^3+(4*(H9))-15</f>
        <v>-12.875</v>
      </c>
      <c r="J9" s="3">
        <f>H9+G5</f>
        <v>1</v>
      </c>
      <c r="K9" s="3">
        <f>(J9)^3+4*(J9)-15</f>
        <v>-10</v>
      </c>
    </row>
    <row r="10" spans="2:11">
      <c r="B10" s="3"/>
      <c r="C10" s="3"/>
      <c r="D10" s="3"/>
      <c r="E10" s="3"/>
      <c r="F10" s="3"/>
      <c r="G10" s="3"/>
      <c r="H10" s="3"/>
      <c r="I10" s="3"/>
      <c r="J10" s="3"/>
      <c r="K10" s="3"/>
    </row>
    <row r="12" spans="2:14">
      <c r="B12" s="4" t="s">
        <v>20</v>
      </c>
      <c r="C12" s="5"/>
      <c r="D12" s="5"/>
      <c r="E12" s="5"/>
      <c r="F12" s="5"/>
      <c r="G12" s="6"/>
      <c r="H12" s="9"/>
      <c r="I12" s="9"/>
      <c r="J12" s="9"/>
      <c r="K12" s="9"/>
      <c r="N12" s="3" t="s">
        <v>25</v>
      </c>
    </row>
    <row r="13" spans="2:14">
      <c r="B13" s="4" t="s">
        <v>22</v>
      </c>
      <c r="C13" s="6"/>
      <c r="D13" s="1" t="s">
        <v>23</v>
      </c>
      <c r="E13" s="1"/>
      <c r="F13" s="1" t="s">
        <v>24</v>
      </c>
      <c r="G13" s="1"/>
      <c r="N13" s="3">
        <f>3*G4+4</f>
        <v>4</v>
      </c>
    </row>
    <row r="14" spans="2:7">
      <c r="B14" s="3" t="s">
        <v>26</v>
      </c>
      <c r="C14" s="7" t="s">
        <v>27</v>
      </c>
      <c r="D14" s="3" t="s">
        <v>26</v>
      </c>
      <c r="E14" s="7" t="s">
        <v>27</v>
      </c>
      <c r="F14" s="3" t="s">
        <v>26</v>
      </c>
      <c r="G14" s="7" t="s">
        <v>27</v>
      </c>
    </row>
    <row r="15" spans="2:7">
      <c r="B15" s="3">
        <f>(-1*(K9)+4*(I9)-3*(G9))/(2*(G5))</f>
        <v>3.5</v>
      </c>
      <c r="C15" s="3">
        <f>(ABS((D5-B15)/D5))*100</f>
        <v>12.5</v>
      </c>
      <c r="D15" s="3">
        <f>(-1*(K9)+8*(I9)-8*(E9)+C9)/(12*(G5))</f>
        <v>4</v>
      </c>
      <c r="E15" s="3">
        <f>(ABS((D5-D15)/D5))*100</f>
        <v>0</v>
      </c>
      <c r="F15" s="3">
        <f>(3*(G9)-4*(E9)+1*(C9))/(2*(G5))</f>
        <v>3.5</v>
      </c>
      <c r="G15" s="3">
        <f>(ABS((D5-F15)/D5))*100</f>
        <v>12.5</v>
      </c>
    </row>
    <row r="16" spans="2:8">
      <c r="B16" s="3">
        <f>((-1*(K9))+(4*(I9))-(3*(G9)))/(2*(G5))</f>
        <v>3.5</v>
      </c>
      <c r="C16" s="3"/>
      <c r="D16" s="3">
        <f>((-1*(K9))+(8*(I9))-(8*(E9))+C9)/(12*(G5))</f>
        <v>4</v>
      </c>
      <c r="E16" s="3"/>
      <c r="F16" s="3"/>
      <c r="G16" s="3"/>
      <c r="H16" t="s">
        <v>34</v>
      </c>
    </row>
  </sheetData>
  <mergeCells count="5">
    <mergeCell ref="C2:E2"/>
    <mergeCell ref="B12:G12"/>
    <mergeCell ref="B13:C13"/>
    <mergeCell ref="D13:E13"/>
    <mergeCell ref="F13:G13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5"/>
  <sheetViews>
    <sheetView workbookViewId="0">
      <selection activeCell="B15" sqref="B15"/>
    </sheetView>
  </sheetViews>
  <sheetFormatPr defaultColWidth="9.14285714285714" defaultRowHeight="15"/>
  <cols>
    <col min="2" max="4" width="12.8571428571429"/>
    <col min="6" max="6" width="12.8571428571429"/>
    <col min="14" max="15" width="12.8571428571429"/>
    <col min="16" max="16" width="11.7142857142857"/>
  </cols>
  <sheetData>
    <row r="2" ht="18.75" spans="3:10">
      <c r="C2" s="1" t="s">
        <v>0</v>
      </c>
      <c r="D2" s="1"/>
      <c r="E2" s="1"/>
      <c r="G2" s="8"/>
      <c r="J2" s="8"/>
    </row>
    <row r="4" spans="2:7">
      <c r="B4" t="s">
        <v>31</v>
      </c>
      <c r="C4" t="s">
        <v>35</v>
      </c>
      <c r="F4" s="3" t="s">
        <v>1</v>
      </c>
      <c r="G4" s="3">
        <v>0.4</v>
      </c>
    </row>
    <row r="5" spans="2:7">
      <c r="B5" t="s">
        <v>33</v>
      </c>
      <c r="D5" s="3">
        <f>N12</f>
        <v>0.41058165769135</v>
      </c>
      <c r="F5" s="3" t="s">
        <v>4</v>
      </c>
      <c r="G5" s="3">
        <v>0.1</v>
      </c>
    </row>
    <row r="8" spans="2:11"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" t="s">
        <v>15</v>
      </c>
    </row>
    <row r="9" spans="2:11">
      <c r="B9" s="3">
        <f>D9-G5</f>
        <v>0.2</v>
      </c>
      <c r="C9" s="3">
        <f>((B9)^2)+COS(B9)</f>
        <v>1.02006657784124</v>
      </c>
      <c r="D9" s="3">
        <f>F9-G5</f>
        <v>0.3</v>
      </c>
      <c r="E9" s="3">
        <f t="shared" ref="C9:G9" si="0">(D9)^2+COS(D9)</f>
        <v>1.04533648912561</v>
      </c>
      <c r="F9" s="3">
        <f>G4</f>
        <v>0.4</v>
      </c>
      <c r="G9" s="3">
        <f t="shared" si="0"/>
        <v>1.08106099400289</v>
      </c>
      <c r="H9" s="3">
        <f>F9+G5</f>
        <v>0.5</v>
      </c>
      <c r="I9" s="3">
        <f>(H9)^2+COS(H9)</f>
        <v>1.12758256189037</v>
      </c>
      <c r="J9" s="3">
        <f>H9+G5</f>
        <v>0.6</v>
      </c>
      <c r="K9" s="3">
        <f>(J9)^2+COS(J9)</f>
        <v>1.18533561490968</v>
      </c>
    </row>
    <row r="10" spans="2:11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4:14">
      <c r="N11" s="3" t="s">
        <v>25</v>
      </c>
    </row>
    <row r="12" spans="2:14">
      <c r="B12" s="4" t="s">
        <v>20</v>
      </c>
      <c r="C12" s="5"/>
      <c r="D12" s="5"/>
      <c r="E12" s="5"/>
      <c r="F12" s="5"/>
      <c r="G12" s="6"/>
      <c r="H12" s="9"/>
      <c r="I12" s="9"/>
      <c r="J12" s="9"/>
      <c r="K12" s="9"/>
      <c r="N12" s="3">
        <f>(2*G4)-SIN(G4)</f>
        <v>0.41058165769135</v>
      </c>
    </row>
    <row r="13" spans="2:7">
      <c r="B13" s="4" t="s">
        <v>22</v>
      </c>
      <c r="C13" s="6"/>
      <c r="D13" s="1" t="s">
        <v>23</v>
      </c>
      <c r="E13" s="1"/>
      <c r="F13" s="1" t="s">
        <v>24</v>
      </c>
      <c r="G13" s="1"/>
    </row>
    <row r="14" spans="2:7">
      <c r="B14" s="3" t="s">
        <v>26</v>
      </c>
      <c r="C14" s="7" t="s">
        <v>27</v>
      </c>
      <c r="D14" s="3" t="s">
        <v>26</v>
      </c>
      <c r="E14" s="7" t="s">
        <v>27</v>
      </c>
      <c r="F14" s="3" t="s">
        <v>26</v>
      </c>
      <c r="G14" s="7" t="s">
        <v>27</v>
      </c>
    </row>
    <row r="15" spans="2:7">
      <c r="B15" s="3">
        <f>(-1*(K9)+4*(I9)-3*(G9))/(2*(G5))</f>
        <v>0.409058253215724</v>
      </c>
      <c r="C15" s="3">
        <f>(ABS((D5-B15)/D5))*100</f>
        <v>0.371035687320145</v>
      </c>
      <c r="D15" s="3">
        <f>(-1*(K9)+8*(I9)-8*(E9)+C9)/(12*(G5))</f>
        <v>0.41058295420806</v>
      </c>
      <c r="E15" s="3">
        <f>(ABS((D5-D15)/D5))*100</f>
        <v>0.000315775604244438</v>
      </c>
      <c r="F15" s="3">
        <f>(3*(G9)-4*(E9)+1*(C9))/(2*(G5))</f>
        <v>0.409518016737358</v>
      </c>
      <c r="G15" s="3">
        <f>(ABS((D5-F15)/D5))*100</f>
        <v>0.259057104492259</v>
      </c>
    </row>
  </sheetData>
  <mergeCells count="5">
    <mergeCell ref="C2:E2"/>
    <mergeCell ref="B12:G12"/>
    <mergeCell ref="B13:C13"/>
    <mergeCell ref="D13:E13"/>
    <mergeCell ref="F13:G13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5"/>
  <sheetViews>
    <sheetView workbookViewId="0">
      <selection activeCell="B15" sqref="B15"/>
    </sheetView>
  </sheetViews>
  <sheetFormatPr defaultColWidth="9.14285714285714" defaultRowHeight="15"/>
  <cols>
    <col min="2" max="7" width="12.8571428571429"/>
    <col min="9" max="9" width="12.8571428571429"/>
    <col min="11" max="11" width="12.8571428571429"/>
    <col min="13" max="15" width="12.8571428571429"/>
  </cols>
  <sheetData>
    <row r="2" ht="18.75" spans="3:10">
      <c r="C2" s="1" t="s">
        <v>0</v>
      </c>
      <c r="D2" s="1"/>
      <c r="E2" s="1"/>
      <c r="G2" s="8"/>
      <c r="J2" s="8"/>
    </row>
    <row r="4" spans="2:7">
      <c r="B4" t="s">
        <v>31</v>
      </c>
      <c r="C4" t="s">
        <v>36</v>
      </c>
      <c r="F4" s="3" t="s">
        <v>1</v>
      </c>
      <c r="G4" s="3">
        <v>2</v>
      </c>
    </row>
    <row r="5" spans="2:7">
      <c r="B5" t="s">
        <v>33</v>
      </c>
      <c r="D5" s="3">
        <f>M8</f>
        <v>8.38905609893065</v>
      </c>
      <c r="F5" s="3" t="s">
        <v>4</v>
      </c>
      <c r="G5" s="3">
        <v>0.2</v>
      </c>
    </row>
    <row r="7" spans="13:13">
      <c r="M7" s="3" t="s">
        <v>25</v>
      </c>
    </row>
    <row r="8" spans="2:13"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" t="s">
        <v>15</v>
      </c>
      <c r="M8" s="3">
        <f>EXP(G4)+1</f>
        <v>8.38905609893065</v>
      </c>
    </row>
    <row r="9" spans="2:11">
      <c r="B9" s="3">
        <f>D9-G5</f>
        <v>1.6</v>
      </c>
      <c r="C9" s="3">
        <f>EXP(B9)+B9</f>
        <v>6.55303242439511</v>
      </c>
      <c r="D9" s="3">
        <f>F9-G5</f>
        <v>1.8</v>
      </c>
      <c r="E9" s="3">
        <f>EXP(D9)+D9</f>
        <v>7.84964746441295</v>
      </c>
      <c r="F9" s="3">
        <f>G4</f>
        <v>2</v>
      </c>
      <c r="G9" s="3">
        <f t="shared" ref="G9:K9" si="0">EXP(F9)+F9</f>
        <v>9.38905609893065</v>
      </c>
      <c r="H9" s="3">
        <f>F9+G5</f>
        <v>2.2</v>
      </c>
      <c r="I9" s="3">
        <f t="shared" si="0"/>
        <v>11.2250134994341</v>
      </c>
      <c r="J9" s="3">
        <f>H9+G5</f>
        <v>2.4</v>
      </c>
      <c r="K9" s="3">
        <f t="shared" si="0"/>
        <v>13.4231763806416</v>
      </c>
    </row>
    <row r="10" spans="2:11">
      <c r="B10" s="3"/>
      <c r="C10" s="3"/>
      <c r="D10" s="3"/>
      <c r="E10" s="3"/>
      <c r="F10" s="3"/>
      <c r="G10" s="3"/>
      <c r="H10" s="3"/>
      <c r="I10" s="3"/>
      <c r="J10" s="3"/>
      <c r="K10" s="3"/>
    </row>
    <row r="12" spans="2:11">
      <c r="B12" s="4" t="s">
        <v>20</v>
      </c>
      <c r="C12" s="5"/>
      <c r="D12" s="5"/>
      <c r="E12" s="5"/>
      <c r="F12" s="5"/>
      <c r="G12" s="6"/>
      <c r="H12" s="9"/>
      <c r="I12" s="9"/>
      <c r="J12" s="9"/>
      <c r="K12" s="9"/>
    </row>
    <row r="13" spans="2:7">
      <c r="B13" s="4" t="s">
        <v>22</v>
      </c>
      <c r="C13" s="6"/>
      <c r="D13" s="1" t="s">
        <v>23</v>
      </c>
      <c r="E13" s="1"/>
      <c r="F13" s="1" t="s">
        <v>24</v>
      </c>
      <c r="G13" s="1"/>
    </row>
    <row r="14" spans="2:7">
      <c r="B14" s="3" t="s">
        <v>26</v>
      </c>
      <c r="C14" s="7" t="s">
        <v>27</v>
      </c>
      <c r="D14" s="3" t="s">
        <v>26</v>
      </c>
      <c r="E14" s="7" t="s">
        <v>27</v>
      </c>
      <c r="F14" s="3" t="s">
        <v>26</v>
      </c>
      <c r="G14" s="7" t="s">
        <v>27</v>
      </c>
    </row>
    <row r="15" spans="2:7">
      <c r="B15" s="3">
        <f>(-1*(K9)+4*(I9)-3*(G9))/(2*(G5))</f>
        <v>8.27427330075734</v>
      </c>
      <c r="C15" s="3">
        <f>(ABS((D5-B15)/D5))*100</f>
        <v>1.36824449401336</v>
      </c>
      <c r="D15" s="3">
        <f>(-1*(K9)+8*(I9)-8*(E9)+C9)/(12*(G5))</f>
        <v>8.38866013496788</v>
      </c>
      <c r="E15" s="3">
        <f>(ABS((D5-D15)/D5))*100</f>
        <v>0.00472000613776643</v>
      </c>
      <c r="F15" s="3">
        <f>(3*(G9)-4*(E9)+1*(C9))/(2*(G5))</f>
        <v>8.3040271588382</v>
      </c>
      <c r="G15" s="3">
        <f>(ABS((D5-F15)/D5))*100</f>
        <v>1.01356981154636</v>
      </c>
    </row>
  </sheetData>
  <mergeCells count="5">
    <mergeCell ref="C2:E2"/>
    <mergeCell ref="B12:G12"/>
    <mergeCell ref="B13:C13"/>
    <mergeCell ref="D13:E13"/>
    <mergeCell ref="F13:G13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5"/>
  <sheetViews>
    <sheetView workbookViewId="0">
      <selection activeCell="H23" sqref="H23"/>
    </sheetView>
  </sheetViews>
  <sheetFormatPr defaultColWidth="9.14285714285714" defaultRowHeight="15"/>
  <cols>
    <col min="2" max="2" width="12.8571428571429"/>
    <col min="3" max="3" width="14"/>
    <col min="4" max="4" width="16.2857142857143"/>
    <col min="5" max="7" width="12.8571428571429"/>
    <col min="9" max="9" width="12.8571428571429"/>
    <col min="11" max="11" width="12.8571428571429"/>
    <col min="13" max="15" width="12.8571428571429"/>
  </cols>
  <sheetData>
    <row r="2" ht="18.75" spans="3:10">
      <c r="C2" s="1" t="s">
        <v>0</v>
      </c>
      <c r="D2" s="1"/>
      <c r="E2" s="1"/>
      <c r="G2" s="8"/>
      <c r="J2" s="8"/>
    </row>
    <row r="4" spans="2:7">
      <c r="B4" t="s">
        <v>31</v>
      </c>
      <c r="C4" t="s">
        <v>37</v>
      </c>
      <c r="F4" s="3" t="s">
        <v>1</v>
      </c>
      <c r="G4" s="3">
        <v>0.2</v>
      </c>
    </row>
    <row r="5" ht="17.25" spans="2:7">
      <c r="B5" t="s">
        <v>33</v>
      </c>
      <c r="D5" s="2">
        <v>3.421402758</v>
      </c>
      <c r="F5" s="3" t="s">
        <v>4</v>
      </c>
      <c r="G5" s="3">
        <v>0.2</v>
      </c>
    </row>
    <row r="7" spans="13:13">
      <c r="M7" s="3" t="s">
        <v>25</v>
      </c>
    </row>
    <row r="8" spans="2:13"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" t="s">
        <v>15</v>
      </c>
      <c r="M8" s="3"/>
    </row>
    <row r="9" spans="2:11">
      <c r="B9" s="3">
        <f>D9-G5</f>
        <v>-0.2</v>
      </c>
      <c r="C9" s="3">
        <f t="shared" ref="C9:G9" si="0">EXP(B9)-(2*(B9)^2)+(3*(B9))-1</f>
        <v>-0.861269246922018</v>
      </c>
      <c r="D9" s="3">
        <f>F9-G5</f>
        <v>0</v>
      </c>
      <c r="E9" s="3">
        <f t="shared" si="0"/>
        <v>0</v>
      </c>
      <c r="F9" s="3">
        <f>G4</f>
        <v>0.2</v>
      </c>
      <c r="G9" s="3">
        <f t="shared" ref="G9:K9" si="1">EXP(F9)-(2*(F9)^2)+(3*(F9))-1</f>
        <v>0.74140275816017</v>
      </c>
      <c r="H9" s="3">
        <f>F9+G5</f>
        <v>0.4</v>
      </c>
      <c r="I9" s="3">
        <f t="shared" si="1"/>
        <v>1.37182469764127</v>
      </c>
      <c r="J9" s="3">
        <f>H9+G5</f>
        <v>0.6</v>
      </c>
      <c r="K9" s="3">
        <f>EXP(J9)-(2*(J9)^2)+(3*(J9))-1</f>
        <v>1.90211880039051</v>
      </c>
    </row>
    <row r="10" spans="2:11">
      <c r="B10" s="3"/>
      <c r="C10" s="3"/>
      <c r="D10" s="3"/>
      <c r="E10" s="3"/>
      <c r="F10" s="3"/>
      <c r="G10" s="3"/>
      <c r="H10" s="3"/>
      <c r="I10" s="3"/>
      <c r="J10" s="3"/>
      <c r="K10" s="3"/>
    </row>
    <row r="12" spans="2:11">
      <c r="B12" s="4" t="s">
        <v>20</v>
      </c>
      <c r="C12" s="5"/>
      <c r="D12" s="5"/>
      <c r="E12" s="5"/>
      <c r="F12" s="5"/>
      <c r="G12" s="6"/>
      <c r="H12" s="9"/>
      <c r="I12" s="9"/>
      <c r="J12" s="9"/>
      <c r="K12" s="9"/>
    </row>
    <row r="13" spans="2:7">
      <c r="B13" s="4" t="s">
        <v>22</v>
      </c>
      <c r="C13" s="6"/>
      <c r="D13" s="1" t="s">
        <v>23</v>
      </c>
      <c r="E13" s="1"/>
      <c r="F13" s="1" t="s">
        <v>24</v>
      </c>
      <c r="G13" s="1"/>
    </row>
    <row r="14" spans="2:7">
      <c r="B14" s="3" t="s">
        <v>26</v>
      </c>
      <c r="C14" s="7" t="s">
        <v>27</v>
      </c>
      <c r="D14" s="3" t="s">
        <v>26</v>
      </c>
      <c r="E14" s="7" t="s">
        <v>27</v>
      </c>
      <c r="F14" s="3" t="s">
        <v>26</v>
      </c>
      <c r="G14" s="7" t="s">
        <v>27</v>
      </c>
    </row>
    <row r="15" spans="2:7">
      <c r="B15" s="3">
        <f>(-1*(K9)+4*(I9)-3*(G9))/(2*(G5))</f>
        <v>3.40242928923516</v>
      </c>
      <c r="C15" s="3">
        <f>(ABS((D5-B15)/D5))*100</f>
        <v>0.554552331510226</v>
      </c>
      <c r="D15" s="3">
        <f>(-1*(K9)+8*(I9)-8*(E9)+C9)/(12*(G5))</f>
        <v>3.42133730575735</v>
      </c>
      <c r="E15" s="3">
        <f>(ABS((D5-D15)/D5))*100</f>
        <v>0.0019130236129104</v>
      </c>
      <c r="F15" s="3">
        <f>(3*(G9)-4*(E9)+1*(C9))/(2*(G5))</f>
        <v>3.40734756889623</v>
      </c>
      <c r="G15" s="3">
        <f>(ABS((D5-F15)/D5))*100</f>
        <v>0.410801945807415</v>
      </c>
    </row>
  </sheetData>
  <mergeCells count="5">
    <mergeCell ref="C2:E2"/>
    <mergeCell ref="B12:G12"/>
    <mergeCell ref="B13:C13"/>
    <mergeCell ref="D13:E13"/>
    <mergeCell ref="F13:G13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5"/>
  <sheetViews>
    <sheetView tabSelected="1" workbookViewId="0">
      <selection activeCell="E19" sqref="E19"/>
    </sheetView>
  </sheetViews>
  <sheetFormatPr defaultColWidth="9.14285714285714" defaultRowHeight="15"/>
  <cols>
    <col min="2" max="2" width="12.8571428571429"/>
    <col min="3" max="3" width="14"/>
    <col min="4" max="4" width="16.2857142857143"/>
    <col min="5" max="7" width="12.8571428571429"/>
    <col min="9" max="9" width="12.8571428571429"/>
    <col min="11" max="11" width="12.8571428571429"/>
    <col min="13" max="15" width="12.8571428571429"/>
  </cols>
  <sheetData>
    <row r="2" ht="18.75" spans="3:10">
      <c r="C2" s="1" t="s">
        <v>0</v>
      </c>
      <c r="D2" s="1"/>
      <c r="E2" s="1"/>
      <c r="G2" s="8"/>
      <c r="J2" s="8"/>
    </row>
    <row r="4" spans="2:7">
      <c r="B4" t="s">
        <v>31</v>
      </c>
      <c r="C4" t="s">
        <v>38</v>
      </c>
      <c r="F4" s="3" t="s">
        <v>1</v>
      </c>
      <c r="G4" s="3">
        <v>1.8</v>
      </c>
    </row>
    <row r="5" ht="17.25" spans="2:7">
      <c r="B5" t="s">
        <v>33</v>
      </c>
      <c r="D5" s="2">
        <f>1/G4</f>
        <v>0.555555555555556</v>
      </c>
      <c r="F5" s="3" t="s">
        <v>4</v>
      </c>
      <c r="G5" s="3">
        <v>0.1</v>
      </c>
    </row>
    <row r="7" spans="13:13">
      <c r="M7" s="3" t="s">
        <v>25</v>
      </c>
    </row>
    <row r="8" spans="2:13"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" t="s">
        <v>15</v>
      </c>
      <c r="M8" s="3" t="s">
        <v>39</v>
      </c>
    </row>
    <row r="9" spans="2:11">
      <c r="B9" s="3">
        <f>D9-G5</f>
        <v>1.6</v>
      </c>
      <c r="C9" s="3">
        <f>LN(B9)</f>
        <v>0.470003629245735</v>
      </c>
      <c r="D9" s="3">
        <f>F9-G5</f>
        <v>1.7</v>
      </c>
      <c r="E9" s="3">
        <f t="shared" ref="E9:I9" si="0">LN(D9)</f>
        <v>0.53062825106217</v>
      </c>
      <c r="F9" s="3">
        <f>G4</f>
        <v>1.8</v>
      </c>
      <c r="G9" s="3">
        <f t="shared" si="0"/>
        <v>0.587786664902119</v>
      </c>
      <c r="H9" s="3">
        <f>F9+G5</f>
        <v>1.9</v>
      </c>
      <c r="I9" s="3">
        <f t="shared" si="0"/>
        <v>0.641853886172395</v>
      </c>
      <c r="J9" s="3">
        <f>H9+G5</f>
        <v>2</v>
      </c>
      <c r="K9" s="3">
        <f>LN(J9)</f>
        <v>0.693147180559945</v>
      </c>
    </row>
    <row r="10" spans="2:11">
      <c r="B10" s="3"/>
      <c r="C10" s="3"/>
      <c r="D10" s="3"/>
      <c r="E10" s="3"/>
      <c r="F10" s="3"/>
      <c r="G10" s="3"/>
      <c r="H10" s="3"/>
      <c r="I10" s="3"/>
      <c r="J10" s="3"/>
      <c r="K10" s="3"/>
    </row>
    <row r="12" spans="2:11">
      <c r="B12" s="4" t="s">
        <v>20</v>
      </c>
      <c r="C12" s="5"/>
      <c r="D12" s="5"/>
      <c r="E12" s="5"/>
      <c r="F12" s="5"/>
      <c r="G12" s="6"/>
      <c r="H12" s="9"/>
      <c r="I12" s="9"/>
      <c r="J12" s="9"/>
      <c r="K12" s="9"/>
    </row>
    <row r="13" spans="2:7">
      <c r="B13" s="4" t="s">
        <v>22</v>
      </c>
      <c r="C13" s="6"/>
      <c r="D13" s="1" t="s">
        <v>23</v>
      </c>
      <c r="E13" s="1"/>
      <c r="F13" s="1" t="s">
        <v>24</v>
      </c>
      <c r="G13" s="1"/>
    </row>
    <row r="14" spans="2:7">
      <c r="B14" s="3" t="s">
        <v>26</v>
      </c>
      <c r="C14" s="7" t="s">
        <v>27</v>
      </c>
      <c r="D14" s="3" t="s">
        <v>26</v>
      </c>
      <c r="E14" s="7" t="s">
        <v>27</v>
      </c>
      <c r="F14" s="3" t="s">
        <v>26</v>
      </c>
      <c r="G14" s="7" t="s">
        <v>27</v>
      </c>
    </row>
    <row r="15" spans="2:7">
      <c r="B15" s="3">
        <f>(-1*(K9)+4*(I9)-3*(G9))/(2*(G5))</f>
        <v>0.554541847116383</v>
      </c>
      <c r="C15" s="3">
        <f>(ABS((D5-B15)/D5))*100</f>
        <v>0.182467519051026</v>
      </c>
      <c r="D15" s="3">
        <f>(-1*(K9)+8*(I9)-8*(E9)+C9)/(12*(G5))</f>
        <v>0.555551274639654</v>
      </c>
      <c r="E15" s="3">
        <f>(ABS((D5-D15)/D5))*100</f>
        <v>0.000770564862198064</v>
      </c>
      <c r="F15" s="3">
        <f>(3*(G9)-4*(E9)+1*(C9))/(2*(G5))</f>
        <v>0.554253098517056</v>
      </c>
      <c r="G15" s="3">
        <f>(ABS((D5-F15)/D5))*100</f>
        <v>0.234442266929973</v>
      </c>
    </row>
  </sheetData>
  <mergeCells count="5">
    <mergeCell ref="C2:E2"/>
    <mergeCell ref="B12:G12"/>
    <mergeCell ref="B13:C13"/>
    <mergeCell ref="D13:E13"/>
    <mergeCell ref="F13:G1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Ejemplo</vt:lpstr>
      <vt:lpstr>Problema-a</vt:lpstr>
      <vt:lpstr>Problema-b</vt:lpstr>
      <vt:lpstr>Problema-c</vt:lpstr>
      <vt:lpstr>Examen</vt:lpstr>
      <vt:lpstr>Examen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josue-user</dc:creator>
  <cp:lastModifiedBy>josue-user</cp:lastModifiedBy>
  <dcterms:created xsi:type="dcterms:W3CDTF">2021-05-10T19:44:00Z</dcterms:created>
  <dcterms:modified xsi:type="dcterms:W3CDTF">2021-06-03T09:00:32Z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