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5096c947f53e26/Documents/Exported Files/Work Accomplishments-Portfolio/Power BI Dashboards/Crew Planning/"/>
    </mc:Choice>
  </mc:AlternateContent>
  <xr:revisionPtr revIDLastSave="0" documentId="8_{A9AAB901-4253-40C3-82CC-EFCE5F10A0F5}" xr6:coauthVersionLast="47" xr6:coauthVersionMax="47" xr10:uidLastSave="{00000000-0000-0000-0000-000000000000}"/>
  <bookViews>
    <workbookView xWindow="-96" yWindow="-96" windowWidth="23232" windowHeight="12432" xr2:uid="{E401A678-1642-4E48-95FE-0F56B3512E2A}"/>
  </bookViews>
  <sheets>
    <sheet name="Crew Input Data" sheetId="17" r:id="rId1"/>
    <sheet name="Forecast Input Data" sheetId="19" r:id="rId2"/>
    <sheet name="XLOOPUP" sheetId="22" state="hidden" r:id="rId3"/>
  </sheets>
  <definedNames>
    <definedName name="Actual_Apr_2022">#REF!</definedName>
    <definedName name="Actual_Aug_2022">#REF!</definedName>
    <definedName name="Actual_Dec_2022">#REF!</definedName>
    <definedName name="Actual_Feb_2022">#REF!</definedName>
    <definedName name="Actual_Jan_2022">#REF!</definedName>
    <definedName name="Actual_Jul_2022">#REF!</definedName>
    <definedName name="Actual_Jun_2022">#REF!</definedName>
    <definedName name="Actual_Mar_2022">#REF!</definedName>
    <definedName name="Actual_May_2022">#REF!</definedName>
    <definedName name="Actual_Nov_2022">#REF!</definedName>
    <definedName name="Actual_Oct_2022">#REF!</definedName>
    <definedName name="Actual_Sep_2022">#REF!</definedName>
    <definedName name="Comments">#REF!</definedName>
    <definedName name="DC">#REF!</definedName>
    <definedName name="Diversified">#REF!</definedName>
    <definedName name="Forecast_Apr_2023">#REF!</definedName>
    <definedName name="Forecast_Apr_2024">#REF!</definedName>
    <definedName name="Forecast_Apr_2025">#REF!</definedName>
    <definedName name="Forecast_Aug_2023">#REF!</definedName>
    <definedName name="Forecast_Aug_2024">#REF!</definedName>
    <definedName name="Forecast_Aug_2025">#REF!</definedName>
    <definedName name="Forecast_Dec_2023">#REF!</definedName>
    <definedName name="Forecast_Dec_2024">#REF!</definedName>
    <definedName name="Forecast_Dec_2025">#REF!</definedName>
    <definedName name="Forecast_Feb_2023">#REF!</definedName>
    <definedName name="Forecast_Feb_2024">#REF!</definedName>
    <definedName name="Forecast_Feb_2025">#REF!</definedName>
    <definedName name="Forecast_Jan_2023">#REF!</definedName>
    <definedName name="Forecast_Jan_2024">#REF!</definedName>
    <definedName name="Forecast_Jan_2025">#REF!</definedName>
    <definedName name="Forecast_Jul_2023">#REF!</definedName>
    <definedName name="Forecast_Jul_2024">#REF!</definedName>
    <definedName name="Forecast_Jul_2025">#REF!</definedName>
    <definedName name="Forecast_Jun_2023">#REF!</definedName>
    <definedName name="Forecast_Jun_2024">#REF!</definedName>
    <definedName name="Forecast_Jun_2025">#REF!</definedName>
    <definedName name="Forecast_Mar_2023">#REF!</definedName>
    <definedName name="Forecast_Mar_2024">#REF!</definedName>
    <definedName name="Forecast_Mar_2025">#REF!</definedName>
    <definedName name="Forecast_May_2023">#REF!</definedName>
    <definedName name="Forecast_May_2024">#REF!</definedName>
    <definedName name="Forecast_May_2025">#REF!</definedName>
    <definedName name="Forecast_Nov_2023">#REF!</definedName>
    <definedName name="Forecast_Nov_2024">#REF!</definedName>
    <definedName name="Forecast_Nov_2025">#REF!</definedName>
    <definedName name="Forecast_Oct_2023">#REF!</definedName>
    <definedName name="Forecast_Oct_2024">#REF!</definedName>
    <definedName name="Forecast_Oct_2025">#REF!</definedName>
    <definedName name="Forecast_Sep_2023">#REF!</definedName>
    <definedName name="Forecast_Sep_2024">#REF!</definedName>
    <definedName name="Forecast_Sep_2025">#REF!</definedName>
    <definedName name="Supplier_ID">#REF!</definedName>
    <definedName name="Supplier_Name">#REF!</definedName>
    <definedName name="Work_Typ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9" l="1"/>
  <c r="G5" i="19"/>
  <c r="G6" i="19"/>
  <c r="G7" i="19"/>
  <c r="G8" i="19"/>
  <c r="G9" i="19"/>
  <c r="G10" i="19"/>
  <c r="G11" i="19"/>
  <c r="G12" i="19"/>
  <c r="G13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5" i="19"/>
  <c r="F4" i="19"/>
  <c r="E39" i="22"/>
  <c r="J5" i="22"/>
  <c r="E40" i="22" s="1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4" i="22"/>
  <c r="E47" i="22" s="1"/>
  <c r="E49" i="22" l="1"/>
  <c r="E41" i="22"/>
  <c r="E46" i="22"/>
  <c r="E53" i="22"/>
  <c r="E45" i="22"/>
  <c r="E52" i="22"/>
  <c r="E51" i="22"/>
  <c r="E43" i="22"/>
  <c r="E54" i="22"/>
  <c r="E44" i="22"/>
  <c r="E50" i="22"/>
  <c r="E42" i="22"/>
  <c r="E48" i="22"/>
  <c r="E55" i="22"/>
</calcChain>
</file>

<file path=xl/sharedStrings.xml><?xml version="1.0" encoding="utf-8"?>
<sst xmlns="http://schemas.openxmlformats.org/spreadsheetml/2006/main" count="477" uniqueCount="118">
  <si>
    <t>DC</t>
  </si>
  <si>
    <t>MD</t>
  </si>
  <si>
    <t>VA</t>
  </si>
  <si>
    <t>Work Type</t>
  </si>
  <si>
    <t>Jurisdiction</t>
  </si>
  <si>
    <t>Supplier ID</t>
  </si>
  <si>
    <t>Supplier Name</t>
  </si>
  <si>
    <t>Diversified</t>
  </si>
  <si>
    <t>Comments</t>
  </si>
  <si>
    <t>Jan-2022</t>
  </si>
  <si>
    <t>Feb-2022</t>
  </si>
  <si>
    <t>Mar-2022</t>
  </si>
  <si>
    <t>Apr-2022</t>
  </si>
  <si>
    <t>May-2022</t>
  </si>
  <si>
    <t>Jun-2022</t>
  </si>
  <si>
    <t>Jul-2022</t>
  </si>
  <si>
    <t>Aug-2022</t>
  </si>
  <si>
    <t>Sep-2022</t>
  </si>
  <si>
    <t>Oct-2022</t>
  </si>
  <si>
    <t>Nov-2022</t>
  </si>
  <si>
    <t>Dec-2022</t>
  </si>
  <si>
    <t>Jan-2023</t>
  </si>
  <si>
    <t>Feb-2023</t>
  </si>
  <si>
    <t>Mar-2023</t>
  </si>
  <si>
    <t>Apr-2023</t>
  </si>
  <si>
    <t>May-2023</t>
  </si>
  <si>
    <t>Jun-2023</t>
  </si>
  <si>
    <t>Jul-2023</t>
  </si>
  <si>
    <t>Aug-2023</t>
  </si>
  <si>
    <t>Sep-2023</t>
  </si>
  <si>
    <t>Oct-2023</t>
  </si>
  <si>
    <t>Nov-2023</t>
  </si>
  <si>
    <t>Dec-2023</t>
  </si>
  <si>
    <t>Jan-2024</t>
  </si>
  <si>
    <t>Feb-2024</t>
  </si>
  <si>
    <t>Mar-2024</t>
  </si>
  <si>
    <t>Apr-2024</t>
  </si>
  <si>
    <t>May-2024</t>
  </si>
  <si>
    <t>Jun-2024</t>
  </si>
  <si>
    <t>Jul-2024</t>
  </si>
  <si>
    <t>Aug-2024</t>
  </si>
  <si>
    <t>Sep-2024</t>
  </si>
  <si>
    <t>Oct-2024</t>
  </si>
  <si>
    <t>Nov-2024</t>
  </si>
  <si>
    <t>Dec-2024</t>
  </si>
  <si>
    <t>Jan-2025</t>
  </si>
  <si>
    <t>Feb-2025</t>
  </si>
  <si>
    <t>Mar-2025</t>
  </si>
  <si>
    <t>Apr-2025</t>
  </si>
  <si>
    <t>May-2025</t>
  </si>
  <si>
    <t>Jun-2025</t>
  </si>
  <si>
    <t>Jul-2025</t>
  </si>
  <si>
    <t>Aug-2025</t>
  </si>
  <si>
    <t>Sep-2025</t>
  </si>
  <si>
    <t>Oct-2025</t>
  </si>
  <si>
    <t>Nov-2025</t>
  </si>
  <si>
    <t>Dec-2025</t>
  </si>
  <si>
    <t>New Bus</t>
  </si>
  <si>
    <t>103432</t>
  </si>
  <si>
    <t>MILLER PIPELINE CORP</t>
  </si>
  <si>
    <t>128282</t>
  </si>
  <si>
    <t>PRECISION PIPELINE SOLUTIONS</t>
  </si>
  <si>
    <t/>
  </si>
  <si>
    <t>ARP</t>
  </si>
  <si>
    <t>122304</t>
  </si>
  <si>
    <t>INFRASOURCE CONSTRUCTION, LLC</t>
  </si>
  <si>
    <t>Repl/AOP/EMMR</t>
  </si>
  <si>
    <t>TBD</t>
  </si>
  <si>
    <t>101709</t>
  </si>
  <si>
    <t>NORTHERN PIPELINE CONSTRUCTION INC</t>
  </si>
  <si>
    <t>125971</t>
  </si>
  <si>
    <t>FERGUSON TRENCHING COMPANY</t>
  </si>
  <si>
    <t>FERGUSON TRENCHING COMPANY (Southern)</t>
  </si>
  <si>
    <t>128838</t>
  </si>
  <si>
    <t>SKODA CONTRACTING CO., INC.</t>
  </si>
  <si>
    <t>DAY AND SONS INC</t>
  </si>
  <si>
    <t>INTREN, LLC.</t>
  </si>
  <si>
    <t>BENTON-GEORGIA, INC.</t>
  </si>
  <si>
    <t>NORTHERN PIPELINE CONSTRUCTION INC (Shenandoah)</t>
  </si>
  <si>
    <t>129246</t>
  </si>
  <si>
    <t>THE FISHEL COMPANY  (Shenandoah)</t>
  </si>
  <si>
    <t>THE FISHEL COMPANY</t>
  </si>
  <si>
    <t>130376</t>
  </si>
  <si>
    <t>R.B. HINKLE CONSTRUCTION, INC.</t>
  </si>
  <si>
    <t>NORTHERN PIPELINE CONSTRUCTION INC (Frederick)</t>
  </si>
  <si>
    <t>MISC</t>
  </si>
  <si>
    <t>Vendors ID</t>
  </si>
  <si>
    <t>Vendor Name</t>
  </si>
  <si>
    <t>From 'Crew Input'</t>
  </si>
  <si>
    <t>From 'Forecast Input'</t>
  </si>
  <si>
    <t>Real State</t>
  </si>
  <si>
    <t>Fake State</t>
  </si>
  <si>
    <t>NV</t>
  </si>
  <si>
    <t>CA</t>
  </si>
  <si>
    <t>GA</t>
  </si>
  <si>
    <t>Tom Brady</t>
  </si>
  <si>
    <t>Michael Jordan</t>
  </si>
  <si>
    <t>Mario Lopez</t>
  </si>
  <si>
    <t>Chris Pratt</t>
  </si>
  <si>
    <t>Josh Allen</t>
  </si>
  <si>
    <t>Denzel Washington</t>
  </si>
  <si>
    <t>Robert Downey Jr.</t>
  </si>
  <si>
    <t>Matthew McChonaughey</t>
  </si>
  <si>
    <t>Christian Bale</t>
  </si>
  <si>
    <t>Leonardo DiCaprio</t>
  </si>
  <si>
    <t>Vin Dessel</t>
  </si>
  <si>
    <t>Seth Rogan</t>
  </si>
  <si>
    <t>Chris Rock</t>
  </si>
  <si>
    <t>George Lopez</t>
  </si>
  <si>
    <t>New Contract</t>
  </si>
  <si>
    <t>Active Contract</t>
  </si>
  <si>
    <t>Renewing Contract</t>
  </si>
  <si>
    <t>Simu Liu</t>
  </si>
  <si>
    <t>Yash Dowda</t>
  </si>
  <si>
    <t>Master List</t>
  </si>
  <si>
    <t>Athlete</t>
  </si>
  <si>
    <t>Actor</t>
  </si>
  <si>
    <t>Comedian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</si>
</sst>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m\-yyyy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sz val="8"/>
      <name val="Calibri"/>
      <family val="2"/>
      <scheme val="minor"/>
    </font>
    <font>
      <b/>
      <sz val="10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3C4C5E"/>
        <bgColor rgb="FF000000"/>
      </patternFill>
    </fill>
    <fill>
      <patternFill patternType="solid">
        <fgColor rgb="FF58708A"/>
        <bgColor rgb="FF000000"/>
      </patternFill>
    </fill>
    <fill>
      <patternFill patternType="solid">
        <fgColor rgb="FF1C222A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theme="4" tint="0.39997558519241921"/>
      </right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6" fillId="11" borderId="1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 wrapText="1"/>
    </xf>
    <xf numFmtId="0" fontId="4" fillId="10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8" fillId="6" borderId="0" xfId="0" applyFont="1" applyFill="1"/>
    <xf numFmtId="0" fontId="8" fillId="6" borderId="2" xfId="0" applyFont="1" applyFill="1" applyBorder="1"/>
    <xf numFmtId="165" fontId="8" fillId="6" borderId="2" xfId="0" applyNumberFormat="1" applyFont="1" applyFill="1" applyBorder="1" applyAlignment="1">
      <alignment horizontal="center"/>
    </xf>
    <xf numFmtId="10" fontId="1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8" fillId="6" borderId="10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15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rgb="FF000000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none"/>
      </font>
      <fill>
        <patternFill patternType="solid">
          <fgColor rgb="FF000000"/>
          <bgColor rgb="FF58708A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5" formatCode="mmm\-yyyy"/>
      <fill>
        <patternFill patternType="solid">
          <fgColor rgb="FF000000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rgb="FF000000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none"/>
      </font>
      <fill>
        <patternFill patternType="solid">
          <fgColor rgb="FF000000"/>
          <bgColor rgb="FF58708A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5" formatCode="mmm\-yyyy"/>
      <fill>
        <patternFill patternType="solid">
          <fgColor rgb="FF000000"/>
          <bgColor theme="4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C222A"/>
      <color rgb="FF303C4A"/>
      <color rgb="FF58708A"/>
      <color rgb="FF3C4C5E"/>
      <color rgb="FFD9D9D9"/>
      <color rgb="FF9DAF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D360C9-48EF-4881-A34E-DCE67295A0CB}" name="Table1" displayName="Table1" ref="B3:BC46" totalsRowShown="0" headerRowDxfId="114" dataDxfId="113" tableBorderDxfId="112">
  <autoFilter ref="B3:BC46" xr:uid="{59D360C9-48EF-4881-A34E-DCE67295A0CB}"/>
  <tableColumns count="54">
    <tableColumn id="1" xr3:uid="{FA8AD292-6F7C-49F8-8171-9582B4B089D4}" name="Jurisdiction" dataDxfId="111"/>
    <tableColumn id="2" xr3:uid="{7ED9F5AD-8862-4263-A1D6-78C34A0A4C9A}" name="Work Type" dataDxfId="110"/>
    <tableColumn id="3" xr3:uid="{33865CA4-910B-4215-8870-F44D5B34D8EC}" name="Supplier ID" dataDxfId="109"/>
    <tableColumn id="4" xr3:uid="{369692A3-A747-4307-A7AE-BB260CFB8BBE}" name="Supplier Name" dataDxfId="108"/>
    <tableColumn id="5" xr3:uid="{0A5A7329-1E18-4F2E-9842-68E6056213D4}" name="Diversified" dataDxfId="107"/>
    <tableColumn id="6" xr3:uid="{26D06548-3BEB-476C-B34E-899462DEFA8E}" name="Comments" dataDxfId="106"/>
    <tableColumn id="7" xr3:uid="{29B62C31-D0A0-4993-A403-6B6BA94BAC48}" name="Jan-2022" dataDxfId="105"/>
    <tableColumn id="8" xr3:uid="{69759023-54C3-4635-A1CA-F56D6CAB010B}" name="Feb-2022" dataDxfId="104"/>
    <tableColumn id="9" xr3:uid="{D9576266-01A2-48C7-81F9-38148FB75F32}" name="Mar-2022" dataDxfId="103"/>
    <tableColumn id="10" xr3:uid="{528BCF11-2538-49CF-8F4D-749D46EE27CB}" name="Apr-2022" dataDxfId="102"/>
    <tableColumn id="11" xr3:uid="{E69944F4-62A9-416D-9B50-16DC68213011}" name="May-2022" dataDxfId="101"/>
    <tableColumn id="12" xr3:uid="{003A5DEE-2588-4302-9BC9-C88CEAE01217}" name="Jun-2022" dataDxfId="100"/>
    <tableColumn id="13" xr3:uid="{902CCE26-3081-44D6-9237-F122DFAEE43F}" name="Jul-2022" dataDxfId="99"/>
    <tableColumn id="14" xr3:uid="{274A256A-BDEE-4190-91BB-D7E3FD42B027}" name="Aug-2022" dataDxfId="98"/>
    <tableColumn id="15" xr3:uid="{547577F2-4878-4FE0-ABE0-8B7E9E38928B}" name="Sep-2022" dataDxfId="97"/>
    <tableColumn id="16" xr3:uid="{7955A6DA-D65F-4378-8FE5-23D877F2ECA2}" name="Oct-2022" dataDxfId="96"/>
    <tableColumn id="17" xr3:uid="{C3DA4F1D-A22D-4CA0-860F-317F3E9E5C7A}" name="Nov-2022" dataDxfId="95"/>
    <tableColumn id="18" xr3:uid="{E7EC3902-BB42-41B2-86F7-3589C50D005A}" name="Dec-2022" dataDxfId="94"/>
    <tableColumn id="19" xr3:uid="{FC760706-8207-4600-B85C-D87B925A587C}" name="Jan-2023" dataDxfId="93"/>
    <tableColumn id="20" xr3:uid="{A15118D1-01B6-4D14-8E3A-0D270B9E3F36}" name="Feb-2023" dataDxfId="92"/>
    <tableColumn id="21" xr3:uid="{5289F8FF-3346-4F13-9A92-86A3FC385401}" name="Mar-2023" dataDxfId="91"/>
    <tableColumn id="22" xr3:uid="{451CDE65-232B-44EA-8B6A-60A01AC6A19A}" name="Apr-2023" dataDxfId="90"/>
    <tableColumn id="23" xr3:uid="{9865FAD0-0A69-414F-9B82-F7C46B0118FD}" name="May-2023" dataDxfId="89"/>
    <tableColumn id="24" xr3:uid="{7F9674E6-0AEB-48B5-A95A-406E7309411E}" name="Jun-2023" dataDxfId="88"/>
    <tableColumn id="25" xr3:uid="{4567496A-2E8F-4A37-9346-5BC3EECD33E0}" name="Jul-2023" dataDxfId="87"/>
    <tableColumn id="26" xr3:uid="{BCBB100C-DB61-43BC-9528-0A673CD34777}" name="Aug-2023" dataDxfId="86"/>
    <tableColumn id="27" xr3:uid="{BB2720D8-914D-40DA-9ECA-58409571BE12}" name="Sep-2023" dataDxfId="85"/>
    <tableColumn id="28" xr3:uid="{3C99EB70-45C2-4CC6-93E7-96CE36FCE16B}" name="Oct-2023" dataDxfId="84"/>
    <tableColumn id="29" xr3:uid="{8DD3CFA1-5A1C-4AB7-9BB8-71B3955313CA}" name="Nov-2023" dataDxfId="83"/>
    <tableColumn id="30" xr3:uid="{85A77C35-6122-41EA-A6EB-30CD8EF980D6}" name="Dec-2023" dataDxfId="82"/>
    <tableColumn id="31" xr3:uid="{E3D73B50-195E-48FA-8168-22FBB279821D}" name="Jan-2024" dataDxfId="81"/>
    <tableColumn id="32" xr3:uid="{11AEDE32-AA51-41FA-B36D-293657B38F99}" name="Feb-2024" dataDxfId="80"/>
    <tableColumn id="33" xr3:uid="{830091D3-8810-4FAC-AAA3-387397BBD4A0}" name="Mar-2024" dataDxfId="79"/>
    <tableColumn id="34" xr3:uid="{BFC0615C-8D32-4EF2-93F8-38F65D692B9C}" name="Apr-2024" dataDxfId="78"/>
    <tableColumn id="35" xr3:uid="{AF679EBD-BB32-4F08-9A0F-1FEA2D2E04E7}" name="May-2024" dataDxfId="77"/>
    <tableColumn id="36" xr3:uid="{DB0B145C-E760-4B73-981D-8551B8AAB792}" name="Jun-2024" dataDxfId="76"/>
    <tableColumn id="37" xr3:uid="{2BC0E8FA-379F-45DF-B9F1-8C40602420CA}" name="Jul-2024" dataDxfId="75"/>
    <tableColumn id="38" xr3:uid="{C331759B-6223-4C55-963B-464636653ACA}" name="Aug-2024" dataDxfId="74"/>
    <tableColumn id="39" xr3:uid="{F7D3C3F9-E871-4F94-82D1-2D553EAF27B4}" name="Sep-2024" dataDxfId="73"/>
    <tableColumn id="40" xr3:uid="{8E034906-2DC2-4618-89D9-511A6D76205A}" name="Oct-2024" dataDxfId="72"/>
    <tableColumn id="41" xr3:uid="{5607E011-FF79-44E6-9347-0881F00369AA}" name="Nov-2024" dataDxfId="71"/>
    <tableColumn id="42" xr3:uid="{624AA6E7-7C01-4725-900D-688AA12601B8}" name="Dec-2024" dataDxfId="70"/>
    <tableColumn id="43" xr3:uid="{C4BAD7D7-67DC-492B-852C-D30E5650F96A}" name="Jan-2025" dataDxfId="69"/>
    <tableColumn id="44" xr3:uid="{07BEDC82-21D5-4AF1-8C56-24350F9D541F}" name="Feb-2025" dataDxfId="68"/>
    <tableColumn id="45" xr3:uid="{81C5A098-5FD8-4C97-82EC-30E071650EAE}" name="Mar-2025" dataDxfId="67"/>
    <tableColumn id="46" xr3:uid="{465E5A69-8AE3-4374-9BAE-8BA963387441}" name="Apr-2025" dataDxfId="66"/>
    <tableColumn id="47" xr3:uid="{07990B5F-8ED8-447B-A767-09CE663BD5AF}" name="May-2025" dataDxfId="65"/>
    <tableColumn id="48" xr3:uid="{EB0E509D-30C1-4D75-9756-2DAE39C29258}" name="Jun-2025" dataDxfId="64"/>
    <tableColumn id="49" xr3:uid="{83A939B6-02E7-42BD-89EF-5543238D89FC}" name="Jul-2025" dataDxfId="63"/>
    <tableColumn id="50" xr3:uid="{1E2E79A6-6C6C-4A84-9A3B-CC11854E76EF}" name="Aug-2025" dataDxfId="62"/>
    <tableColumn id="51" xr3:uid="{0A5B69AE-2A05-467D-A748-D8AEBD8ED881}" name="Sep-2025" dataDxfId="61"/>
    <tableColumn id="52" xr3:uid="{A560D817-5850-4493-A8DB-0CBF8FD57A27}" name="Oct-2025" dataDxfId="60"/>
    <tableColumn id="53" xr3:uid="{6EBBF6B0-9931-4EED-8614-82CED0FAEA8D}" name="Nov-2025" dataDxfId="59"/>
    <tableColumn id="54" xr3:uid="{36B5D1C7-D21E-4824-96E4-60717BC7BF22}" name="Dec-2025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1E9495-A73E-401E-9054-85693054BDE6}" name="ForecastData" displayName="ForecastData" ref="C3:BD44" totalsRowShown="0" headerRowDxfId="57" dataDxfId="56" tableBorderDxfId="55">
  <autoFilter ref="C3:BD44" xr:uid="{151E9495-A73E-401E-9054-85693054BDE6}"/>
  <tableColumns count="54">
    <tableColumn id="1" xr3:uid="{D633029A-E468-409A-9BFF-C9D97A8DEEBC}" name="Jurisdiction" dataDxfId="54"/>
    <tableColumn id="2" xr3:uid="{7E87D7F3-93BE-4C88-931F-506BFFF5980D}" name="Work Type" dataDxfId="53"/>
    <tableColumn id="3" xr3:uid="{41F70A73-CACB-4BD9-B2AA-56331C861DB5}" name="Supplier ID" dataDxfId="52"/>
    <tableColumn id="4" xr3:uid="{5E32A181-FC1E-4F4A-8620-FBD2BFC2E8F9}" name="Supplier Name" dataDxfId="51">
      <calculatedColumnFormula>_xlfn.XLOOKUP(ForecastData[[#This Row],[Supplier ID]],XLOOPUP!$D$19:$D$35,XLOOPUP!$E$19:$E$35,"")</calculatedColumnFormula>
    </tableColumn>
    <tableColumn id="5" xr3:uid="{A4C10945-9E35-462B-8B34-0E150486AA75}" name="Diversified" dataDxfId="50"/>
    <tableColumn id="6" xr3:uid="{098A6F69-D422-4A69-BC1F-58C93FFAA26E}" name="Comments" dataDxfId="49"/>
    <tableColumn id="7" xr3:uid="{E8FBB6C6-60A4-4C76-904A-6FC64D9A5EA1}" name="Jan-2022" dataDxfId="48"/>
    <tableColumn id="8" xr3:uid="{D89386F4-7EFA-4046-AF0F-84BC767FDB53}" name="Feb-2022" dataDxfId="47"/>
    <tableColumn id="9" xr3:uid="{C0ECF043-7773-4339-9ED1-1826E115FA66}" name="Mar-2022" dataDxfId="46"/>
    <tableColumn id="10" xr3:uid="{0C9FE9E0-576C-49F5-B4DC-B5241B9CD3E0}" name="Apr-2022" dataDxfId="45"/>
    <tableColumn id="11" xr3:uid="{9C879FB9-1C49-4960-AB96-9F693D11DB76}" name="May-2022" dataDxfId="44"/>
    <tableColumn id="12" xr3:uid="{57742FEA-C188-4900-B1A5-BEE8C1083621}" name="Jun-2022" dataDxfId="43"/>
    <tableColumn id="13" xr3:uid="{BEA4DA08-979E-45A6-935C-E81F35907A1D}" name="Jul-2022" dataDxfId="42"/>
    <tableColumn id="14" xr3:uid="{6785C542-F477-4163-A06D-01A3C10E8D8B}" name="Aug-2022" dataDxfId="41"/>
    <tableColumn id="15" xr3:uid="{069BA937-774E-4808-9081-0DF11F01D693}" name="Sep-2022" dataDxfId="40"/>
    <tableColumn id="16" xr3:uid="{A731A079-2444-4FA7-907E-456AC8DAA806}" name="Oct-2022" dataDxfId="39"/>
    <tableColumn id="17" xr3:uid="{331651BF-8CD8-4D9D-86B3-42A444D495C7}" name="Nov-2022" dataDxfId="38"/>
    <tableColumn id="18" xr3:uid="{64809B91-1D68-4A88-8C54-0E610025DEC4}" name="Dec-2022" dataDxfId="37"/>
    <tableColumn id="19" xr3:uid="{585FCAF0-621D-4DBC-87BD-1A8505F4A895}" name="Jan-2023" dataDxfId="36"/>
    <tableColumn id="20" xr3:uid="{1643B33E-5F11-49FB-8BE1-90EB7AE5AE33}" name="Feb-2023" dataDxfId="35"/>
    <tableColumn id="21" xr3:uid="{41CAEE20-DF0E-4939-B848-740D62A78705}" name="Mar-2023" dataDxfId="34"/>
    <tableColumn id="22" xr3:uid="{5D328277-001F-40FC-8A83-4FEB91279D4F}" name="Apr-2023" dataDxfId="33"/>
    <tableColumn id="23" xr3:uid="{BBD73A0C-2823-4F9A-9B98-19F2664B1743}" name="May-2023" dataDxfId="32"/>
    <tableColumn id="24" xr3:uid="{C0356CD7-2687-4B21-A063-B88481EA829F}" name="Jun-2023" dataDxfId="31"/>
    <tableColumn id="25" xr3:uid="{B10BFD38-0EA9-48E2-A8CD-4B231D3F8CE4}" name="Jul-2023" dataDxfId="30"/>
    <tableColumn id="26" xr3:uid="{E570D590-DBAB-4FEF-ADA7-9466641CFA2B}" name="Aug-2023" dataDxfId="29"/>
    <tableColumn id="27" xr3:uid="{CA5FC4E0-FB19-4E82-8628-AC7D666336B2}" name="Sep-2023" dataDxfId="28"/>
    <tableColumn id="28" xr3:uid="{8E5D6DD8-0F51-47C9-8DC9-3EA8324684A1}" name="Oct-2023" dataDxfId="27"/>
    <tableColumn id="29" xr3:uid="{C58A365F-7EC0-4490-99CD-B850A12AA9DF}" name="Nov-2023" dataDxfId="26"/>
    <tableColumn id="30" xr3:uid="{3B171D4C-9DA7-40BF-B25C-28BFAB5BCC51}" name="Dec-2023" dataDxfId="25"/>
    <tableColumn id="31" xr3:uid="{8263BC94-F394-4267-88AE-CEF15AB6BE37}" name="Jan-2024" dataDxfId="24"/>
    <tableColumn id="32" xr3:uid="{B0B02086-8842-4CC2-B087-84B376579EA8}" name="Feb-2024" dataDxfId="23"/>
    <tableColumn id="33" xr3:uid="{42E41399-C4C4-4E20-91DC-601B2D62C673}" name="Mar-2024" dataDxfId="22"/>
    <tableColumn id="34" xr3:uid="{D104EC79-B548-470F-AF96-4C720A07493C}" name="Apr-2024" dataDxfId="21"/>
    <tableColumn id="35" xr3:uid="{454A61E7-DB82-4E29-A6E7-EE4AAFE0273A}" name="May-2024" dataDxfId="20"/>
    <tableColumn id="36" xr3:uid="{1D14CCA7-9DE6-4B50-B20D-805D08A7E848}" name="Jun-2024" dataDxfId="19"/>
    <tableColumn id="37" xr3:uid="{4C284707-D58F-474C-BE4F-CA90035ECECD}" name="Jul-2024" dataDxfId="18"/>
    <tableColumn id="38" xr3:uid="{D421ADDA-3208-4040-AA48-C9A109681AC6}" name="Aug-2024" dataDxfId="17"/>
    <tableColumn id="39" xr3:uid="{B02AFA43-BED3-40AD-BEA7-D0549AF46C0E}" name="Sep-2024" dataDxfId="16"/>
    <tableColumn id="40" xr3:uid="{F6674392-8E71-48D3-BA0F-FFB82DFA3132}" name="Oct-2024" dataDxfId="15"/>
    <tableColumn id="41" xr3:uid="{D5654744-C13A-4ED9-B9B5-D40F56F4347D}" name="Nov-2024" dataDxfId="14"/>
    <tableColumn id="42" xr3:uid="{44AA4630-5B72-498D-8F98-E0BA3C4525E4}" name="Dec-2024" dataDxfId="13"/>
    <tableColumn id="43" xr3:uid="{C85DD60F-B1DD-44E2-BB75-4EB93C15400B}" name="Jan-2025" dataDxfId="12"/>
    <tableColumn id="44" xr3:uid="{D11347A0-C981-4A03-A7B1-0404D3F36C4D}" name="Feb-2025" dataDxfId="11"/>
    <tableColumn id="45" xr3:uid="{5CA58917-5585-46A1-9E37-74E3E253F099}" name="Mar-2025" dataDxfId="10"/>
    <tableColumn id="46" xr3:uid="{3C54C3D3-32EE-4A95-86A1-C7A9AB42C718}" name="Apr-2025" dataDxfId="9"/>
    <tableColumn id="47" xr3:uid="{776F65BA-189D-499F-A7A1-5E0B5DDBF20D}" name="May-2025" dataDxfId="8"/>
    <tableColumn id="48" xr3:uid="{BF889052-1FCC-462F-BACE-316E77B0A61A}" name="Jun-2025" dataDxfId="7"/>
    <tableColumn id="49" xr3:uid="{79C604FD-BF3E-45C7-8E99-964D00BB7AF5}" name="Jul-2025" dataDxfId="6"/>
    <tableColumn id="50" xr3:uid="{BAE72B39-D334-4084-B588-50607CEE045C}" name="Aug-2025" dataDxfId="5"/>
    <tableColumn id="51" xr3:uid="{D4ED8C58-47D4-46A9-9E02-C082CEEADCAD}" name="Sep-2025" dataDxfId="4"/>
    <tableColumn id="52" xr3:uid="{6C64A71D-762F-4E32-970A-05868F34FFF1}" name="Oct-2025" dataDxfId="3"/>
    <tableColumn id="53" xr3:uid="{45EB0486-8B2D-4CEF-A083-22A865622BBE}" name="Nov-2025" dataDxfId="2"/>
    <tableColumn id="54" xr3:uid="{D978B473-4E95-4EC0-A670-C8AB6C651F57}" name="Dec-2025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91C9-33EE-4CA7-B390-AF9D5194C338}">
  <sheetPr>
    <tabColor theme="5" tint="-0.249977111117893"/>
  </sheetPr>
  <dimension ref="B2:BC50"/>
  <sheetViews>
    <sheetView showGridLines="0" tabSelected="1" zoomScale="85" zoomScaleNormal="8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3" sqref="D3"/>
    </sheetView>
  </sheetViews>
  <sheetFormatPr defaultColWidth="9" defaultRowHeight="12.9" x14ac:dyDescent="0.5"/>
  <cols>
    <col min="1" max="1" width="9" style="1"/>
    <col min="2" max="2" width="17.41796875" style="1" customWidth="1"/>
    <col min="3" max="3" width="17.68359375" style="1" bestFit="1" customWidth="1"/>
    <col min="4" max="4" width="16.41796875" style="1" customWidth="1"/>
    <col min="5" max="5" width="54.578125" style="1" bestFit="1" customWidth="1"/>
    <col min="6" max="6" width="16.41796875" style="1" customWidth="1"/>
    <col min="7" max="7" width="53.68359375" style="1" customWidth="1"/>
    <col min="8" max="8" width="13.83984375" style="2" customWidth="1"/>
    <col min="9" max="9" width="14.26171875" style="2" customWidth="1"/>
    <col min="10" max="10" width="14.578125" style="2" customWidth="1"/>
    <col min="11" max="11" width="14.26171875" style="2" customWidth="1"/>
    <col min="12" max="12" width="14.68359375" style="2" customWidth="1"/>
    <col min="13" max="13" width="13.83984375" style="2" customWidth="1"/>
    <col min="14" max="14" width="13.26171875" style="2" customWidth="1"/>
    <col min="15" max="15" width="14.578125" style="2" customWidth="1"/>
    <col min="16" max="16" width="14.26171875" style="2" customWidth="1"/>
    <col min="17" max="17" width="14" style="2" customWidth="1"/>
    <col min="18" max="18" width="14.578125" style="2" customWidth="1"/>
    <col min="19" max="19" width="14.26171875" style="2" customWidth="1"/>
    <col min="20" max="20" width="13.83984375" style="1" customWidth="1"/>
    <col min="21" max="21" width="14.26171875" style="1" customWidth="1"/>
    <col min="22" max="22" width="14.578125" style="1" customWidth="1"/>
    <col min="23" max="23" width="14.26171875" style="1" customWidth="1"/>
    <col min="24" max="24" width="14.68359375" style="1" customWidth="1"/>
    <col min="25" max="25" width="13.83984375" style="1" customWidth="1"/>
    <col min="26" max="26" width="13.26171875" style="1" customWidth="1"/>
    <col min="27" max="27" width="14.578125" style="1" customWidth="1"/>
    <col min="28" max="28" width="14.26171875" style="1" customWidth="1"/>
    <col min="29" max="29" width="14" style="1" customWidth="1"/>
    <col min="30" max="30" width="14.578125" style="1" customWidth="1"/>
    <col min="31" max="31" width="14.26171875" style="1" customWidth="1"/>
    <col min="32" max="32" width="13.83984375" style="1" customWidth="1"/>
    <col min="33" max="33" width="14.26171875" style="1" customWidth="1"/>
    <col min="34" max="34" width="14.578125" style="1" customWidth="1"/>
    <col min="35" max="35" width="14.26171875" style="1" customWidth="1"/>
    <col min="36" max="36" width="14.68359375" style="1" customWidth="1"/>
    <col min="37" max="37" width="13.83984375" style="1" customWidth="1"/>
    <col min="38" max="38" width="13.26171875" style="1" customWidth="1"/>
    <col min="39" max="39" width="14.578125" style="1" customWidth="1"/>
    <col min="40" max="40" width="14.26171875" style="1" customWidth="1"/>
    <col min="41" max="41" width="14" style="1" customWidth="1"/>
    <col min="42" max="42" width="14.578125" style="1" customWidth="1"/>
    <col min="43" max="43" width="14.26171875" style="1" customWidth="1"/>
    <col min="44" max="44" width="13.578125" style="1" customWidth="1"/>
    <col min="45" max="45" width="14" style="1" customWidth="1"/>
    <col min="46" max="46" width="14.26171875" style="1" customWidth="1"/>
    <col min="47" max="47" width="14" style="1" customWidth="1"/>
    <col min="48" max="48" width="14.578125" style="1" customWidth="1"/>
    <col min="49" max="49" width="13.578125" style="1" customWidth="1"/>
    <col min="50" max="50" width="13.15625" style="1" customWidth="1"/>
    <col min="51" max="51" width="14.26171875" style="1" customWidth="1"/>
    <col min="52" max="52" width="14" style="1" customWidth="1"/>
    <col min="53" max="53" width="13.83984375" style="1" customWidth="1"/>
    <col min="54" max="54" width="14.26171875" style="1" customWidth="1"/>
    <col min="55" max="55" width="14" style="1" customWidth="1"/>
    <col min="56" max="16384" width="9" style="1"/>
  </cols>
  <sheetData>
    <row r="2" spans="2:55" x14ac:dyDescent="0.5"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2:55" ht="13.2" thickBot="1" x14ac:dyDescent="0.55000000000000004">
      <c r="B3" s="28" t="s">
        <v>4</v>
      </c>
      <c r="C3" s="29" t="s">
        <v>3</v>
      </c>
      <c r="D3" s="29" t="s">
        <v>5</v>
      </c>
      <c r="E3" s="29" t="s">
        <v>6</v>
      </c>
      <c r="F3" s="29" t="s">
        <v>7</v>
      </c>
      <c r="G3" s="29" t="s">
        <v>8</v>
      </c>
      <c r="H3" s="30" t="s">
        <v>9</v>
      </c>
      <c r="I3" s="30" t="s">
        <v>10</v>
      </c>
      <c r="J3" s="30" t="s">
        <v>11</v>
      </c>
      <c r="K3" s="30" t="s">
        <v>12</v>
      </c>
      <c r="L3" s="30" t="s">
        <v>13</v>
      </c>
      <c r="M3" s="30" t="s">
        <v>14</v>
      </c>
      <c r="N3" s="30" t="s">
        <v>15</v>
      </c>
      <c r="O3" s="30" t="s">
        <v>16</v>
      </c>
      <c r="P3" s="30" t="s">
        <v>17</v>
      </c>
      <c r="Q3" s="30" t="s">
        <v>18</v>
      </c>
      <c r="R3" s="30" t="s">
        <v>19</v>
      </c>
      <c r="S3" s="30" t="s">
        <v>20</v>
      </c>
      <c r="T3" s="30" t="s">
        <v>21</v>
      </c>
      <c r="U3" s="30" t="s">
        <v>22</v>
      </c>
      <c r="V3" s="30" t="s">
        <v>23</v>
      </c>
      <c r="W3" s="30" t="s">
        <v>24</v>
      </c>
      <c r="X3" s="30" t="s">
        <v>25</v>
      </c>
      <c r="Y3" s="30" t="s">
        <v>26</v>
      </c>
      <c r="Z3" s="30" t="s">
        <v>27</v>
      </c>
      <c r="AA3" s="30" t="s">
        <v>28</v>
      </c>
      <c r="AB3" s="30" t="s">
        <v>29</v>
      </c>
      <c r="AC3" s="30" t="s">
        <v>30</v>
      </c>
      <c r="AD3" s="30" t="s">
        <v>31</v>
      </c>
      <c r="AE3" s="30" t="s">
        <v>32</v>
      </c>
      <c r="AF3" s="30" t="s">
        <v>33</v>
      </c>
      <c r="AG3" s="30" t="s">
        <v>34</v>
      </c>
      <c r="AH3" s="30" t="s">
        <v>35</v>
      </c>
      <c r="AI3" s="30" t="s">
        <v>36</v>
      </c>
      <c r="AJ3" s="30" t="s">
        <v>37</v>
      </c>
      <c r="AK3" s="30" t="s">
        <v>38</v>
      </c>
      <c r="AL3" s="30" t="s">
        <v>39</v>
      </c>
      <c r="AM3" s="30" t="s">
        <v>40</v>
      </c>
      <c r="AN3" s="30" t="s">
        <v>41</v>
      </c>
      <c r="AO3" s="30" t="s">
        <v>42</v>
      </c>
      <c r="AP3" s="30" t="s">
        <v>43</v>
      </c>
      <c r="AQ3" s="30" t="s">
        <v>44</v>
      </c>
      <c r="AR3" s="30" t="s">
        <v>45</v>
      </c>
      <c r="AS3" s="30" t="s">
        <v>46</v>
      </c>
      <c r="AT3" s="30" t="s">
        <v>47</v>
      </c>
      <c r="AU3" s="30" t="s">
        <v>48</v>
      </c>
      <c r="AV3" s="30" t="s">
        <v>49</v>
      </c>
      <c r="AW3" s="30" t="s">
        <v>50</v>
      </c>
      <c r="AX3" s="30" t="s">
        <v>51</v>
      </c>
      <c r="AY3" s="30" t="s">
        <v>52</v>
      </c>
      <c r="AZ3" s="30" t="s">
        <v>53</v>
      </c>
      <c r="BA3" s="30" t="s">
        <v>54</v>
      </c>
      <c r="BB3" s="30" t="s">
        <v>55</v>
      </c>
      <c r="BC3" s="30" t="s">
        <v>56</v>
      </c>
    </row>
    <row r="4" spans="2:55" ht="35.25" customHeight="1" thickBot="1" x14ac:dyDescent="0.55000000000000004">
      <c r="B4" s="25" t="s">
        <v>92</v>
      </c>
      <c r="C4" s="3" t="s">
        <v>109</v>
      </c>
      <c r="D4" s="14">
        <v>467863</v>
      </c>
      <c r="E4" s="5" t="s">
        <v>95</v>
      </c>
      <c r="F4" s="6" t="s">
        <v>115</v>
      </c>
      <c r="G4" s="7"/>
      <c r="H4" s="8">
        <v>5</v>
      </c>
      <c r="I4" s="9">
        <v>5</v>
      </c>
      <c r="J4" s="9">
        <v>8</v>
      </c>
      <c r="K4" s="9">
        <v>8</v>
      </c>
      <c r="L4" s="9">
        <v>8</v>
      </c>
      <c r="M4" s="9">
        <v>8</v>
      </c>
      <c r="N4" s="10">
        <v>8</v>
      </c>
      <c r="O4" s="9">
        <v>8</v>
      </c>
      <c r="P4" s="9">
        <v>8</v>
      </c>
      <c r="Q4" s="9">
        <v>8</v>
      </c>
      <c r="R4" s="9">
        <v>6</v>
      </c>
      <c r="S4" s="11">
        <v>6</v>
      </c>
      <c r="T4" s="11">
        <v>6</v>
      </c>
      <c r="U4" s="33">
        <v>6</v>
      </c>
      <c r="V4" s="11">
        <v>6</v>
      </c>
      <c r="W4" s="11">
        <v>6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2"/>
    </row>
    <row r="5" spans="2:55" ht="35.25" customHeight="1" thickBot="1" x14ac:dyDescent="0.55000000000000004">
      <c r="B5" s="25" t="s">
        <v>92</v>
      </c>
      <c r="C5" s="13" t="s">
        <v>109</v>
      </c>
      <c r="D5" s="14">
        <v>862515</v>
      </c>
      <c r="E5" s="5" t="s">
        <v>96</v>
      </c>
      <c r="F5" s="6" t="s">
        <v>115</v>
      </c>
      <c r="G5" s="15"/>
      <c r="H5" s="16">
        <v>0</v>
      </c>
      <c r="I5" s="17">
        <v>2</v>
      </c>
      <c r="J5" s="17">
        <v>1</v>
      </c>
      <c r="K5" s="17">
        <v>0</v>
      </c>
      <c r="L5" s="17">
        <v>0</v>
      </c>
      <c r="M5" s="17">
        <v>0</v>
      </c>
      <c r="N5" s="18">
        <v>0</v>
      </c>
      <c r="O5" s="17">
        <v>0</v>
      </c>
      <c r="P5" s="9">
        <v>0</v>
      </c>
      <c r="Q5" s="9">
        <v>0</v>
      </c>
      <c r="R5" s="9">
        <v>0</v>
      </c>
      <c r="S5" s="19">
        <v>0</v>
      </c>
      <c r="T5" s="19">
        <v>0</v>
      </c>
      <c r="U5" s="33">
        <v>0</v>
      </c>
      <c r="V5" s="19">
        <v>0</v>
      </c>
      <c r="W5" s="19">
        <v>0</v>
      </c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20"/>
    </row>
    <row r="6" spans="2:55" ht="35.25" customHeight="1" thickBot="1" x14ac:dyDescent="0.55000000000000004">
      <c r="B6" s="25" t="s">
        <v>92</v>
      </c>
      <c r="C6" s="21" t="s">
        <v>109</v>
      </c>
      <c r="D6" s="14">
        <v>334526</v>
      </c>
      <c r="E6" s="5" t="s">
        <v>98</v>
      </c>
      <c r="F6" s="6" t="s">
        <v>116</v>
      </c>
      <c r="G6" s="15"/>
      <c r="H6" s="16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8">
        <v>0</v>
      </c>
      <c r="O6" s="17">
        <v>0</v>
      </c>
      <c r="P6" s="9">
        <v>0</v>
      </c>
      <c r="Q6" s="9">
        <v>0</v>
      </c>
      <c r="R6" s="9">
        <v>0</v>
      </c>
      <c r="S6" s="19">
        <v>0</v>
      </c>
      <c r="T6" s="19">
        <v>2</v>
      </c>
      <c r="U6" s="33">
        <v>0</v>
      </c>
      <c r="V6" s="19">
        <v>0</v>
      </c>
      <c r="W6" s="19">
        <v>0</v>
      </c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20"/>
    </row>
    <row r="7" spans="2:55" ht="35.25" customHeight="1" thickBot="1" x14ac:dyDescent="0.55000000000000004">
      <c r="B7" s="25" t="s">
        <v>92</v>
      </c>
      <c r="C7" s="13" t="s">
        <v>109</v>
      </c>
      <c r="D7" s="14" t="s">
        <v>62</v>
      </c>
      <c r="E7" s="5" t="s">
        <v>62</v>
      </c>
      <c r="F7" s="6" t="s">
        <v>62</v>
      </c>
      <c r="G7" s="15"/>
      <c r="H7" s="16"/>
      <c r="I7" s="17"/>
      <c r="J7" s="17"/>
      <c r="K7" s="17"/>
      <c r="L7" s="17"/>
      <c r="M7" s="17"/>
      <c r="N7" s="18"/>
      <c r="O7" s="17"/>
      <c r="P7" s="9"/>
      <c r="Q7" s="9"/>
      <c r="R7" s="9"/>
      <c r="S7" s="19"/>
      <c r="T7" s="19"/>
      <c r="U7" s="33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20"/>
    </row>
    <row r="8" spans="2:55" ht="35.25" customHeight="1" thickBot="1" x14ac:dyDescent="0.55000000000000004">
      <c r="B8" s="25" t="s">
        <v>92</v>
      </c>
      <c r="C8" s="3" t="s">
        <v>110</v>
      </c>
      <c r="D8" s="14">
        <v>138389</v>
      </c>
      <c r="E8" s="5" t="s">
        <v>97</v>
      </c>
      <c r="F8" s="6" t="s">
        <v>116</v>
      </c>
      <c r="G8" s="7"/>
      <c r="H8" s="8">
        <v>9</v>
      </c>
      <c r="I8" s="9">
        <v>8</v>
      </c>
      <c r="J8" s="9">
        <v>8</v>
      </c>
      <c r="K8" s="9">
        <v>7</v>
      </c>
      <c r="L8" s="9">
        <v>7</v>
      </c>
      <c r="M8" s="9">
        <v>7</v>
      </c>
      <c r="N8" s="10">
        <v>7</v>
      </c>
      <c r="O8" s="9">
        <v>10</v>
      </c>
      <c r="P8" s="9">
        <v>10</v>
      </c>
      <c r="Q8" s="9">
        <v>10</v>
      </c>
      <c r="R8" s="9">
        <v>10</v>
      </c>
      <c r="S8" s="11">
        <v>10</v>
      </c>
      <c r="T8" s="11">
        <v>10</v>
      </c>
      <c r="U8" s="33">
        <v>10</v>
      </c>
      <c r="V8" s="11">
        <v>10</v>
      </c>
      <c r="W8" s="11">
        <v>10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2"/>
    </row>
    <row r="9" spans="2:55" ht="35.25" customHeight="1" thickBot="1" x14ac:dyDescent="0.55000000000000004">
      <c r="B9" s="25" t="s">
        <v>92</v>
      </c>
      <c r="C9" s="13" t="s">
        <v>110</v>
      </c>
      <c r="D9" s="14">
        <v>467863</v>
      </c>
      <c r="E9" s="5" t="s">
        <v>95</v>
      </c>
      <c r="F9" s="6" t="s">
        <v>115</v>
      </c>
      <c r="G9" s="15"/>
      <c r="H9" s="16">
        <v>6</v>
      </c>
      <c r="I9" s="17">
        <v>6</v>
      </c>
      <c r="J9" s="17">
        <v>5</v>
      </c>
      <c r="K9" s="17">
        <v>5</v>
      </c>
      <c r="L9" s="17">
        <v>5</v>
      </c>
      <c r="M9" s="17">
        <v>5</v>
      </c>
      <c r="N9" s="18">
        <v>5</v>
      </c>
      <c r="O9" s="17">
        <v>4</v>
      </c>
      <c r="P9" s="9">
        <v>4</v>
      </c>
      <c r="Q9" s="9">
        <v>4</v>
      </c>
      <c r="R9" s="9">
        <v>6</v>
      </c>
      <c r="S9" s="19">
        <v>6</v>
      </c>
      <c r="T9" s="19">
        <v>6</v>
      </c>
      <c r="U9" s="33">
        <v>6</v>
      </c>
      <c r="V9" s="19">
        <v>6</v>
      </c>
      <c r="W9" s="19">
        <v>6</v>
      </c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20"/>
    </row>
    <row r="10" spans="2:55" ht="35.25" customHeight="1" thickBot="1" x14ac:dyDescent="0.55000000000000004">
      <c r="B10" s="25" t="s">
        <v>92</v>
      </c>
      <c r="C10" s="21" t="s">
        <v>110</v>
      </c>
      <c r="D10" s="14">
        <v>862515</v>
      </c>
      <c r="E10" s="5" t="s">
        <v>96</v>
      </c>
      <c r="F10" s="6" t="s">
        <v>115</v>
      </c>
      <c r="G10" s="15"/>
      <c r="H10" s="16">
        <v>0</v>
      </c>
      <c r="I10" s="17">
        <v>2</v>
      </c>
      <c r="J10" s="17">
        <v>0</v>
      </c>
      <c r="K10" s="17">
        <v>4</v>
      </c>
      <c r="L10" s="17">
        <v>5</v>
      </c>
      <c r="M10" s="17">
        <v>5</v>
      </c>
      <c r="N10" s="18">
        <v>5</v>
      </c>
      <c r="O10" s="17">
        <v>3</v>
      </c>
      <c r="P10" s="9">
        <v>3</v>
      </c>
      <c r="Q10" s="9">
        <v>2</v>
      </c>
      <c r="R10" s="9">
        <v>3</v>
      </c>
      <c r="S10" s="19">
        <v>3</v>
      </c>
      <c r="T10" s="19">
        <v>3</v>
      </c>
      <c r="U10" s="33">
        <v>3</v>
      </c>
      <c r="V10" s="19">
        <v>3</v>
      </c>
      <c r="W10" s="19">
        <v>3</v>
      </c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20"/>
    </row>
    <row r="11" spans="2:55" ht="35.25" customHeight="1" thickBot="1" x14ac:dyDescent="0.55000000000000004">
      <c r="B11" s="25" t="s">
        <v>92</v>
      </c>
      <c r="C11" s="21" t="s">
        <v>110</v>
      </c>
      <c r="D11" s="14">
        <v>310623</v>
      </c>
      <c r="E11" s="5" t="s">
        <v>108</v>
      </c>
      <c r="F11" s="6" t="s">
        <v>117</v>
      </c>
      <c r="G11" s="15"/>
      <c r="H11" s="16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9">
        <v>0</v>
      </c>
      <c r="Q11" s="9">
        <v>0</v>
      </c>
      <c r="R11" s="9">
        <v>0</v>
      </c>
      <c r="S11" s="19">
        <v>0</v>
      </c>
      <c r="T11" s="19">
        <v>0</v>
      </c>
      <c r="U11" s="19">
        <v>1</v>
      </c>
      <c r="V11" s="19">
        <v>1</v>
      </c>
      <c r="W11" s="19">
        <v>1</v>
      </c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20"/>
    </row>
    <row r="12" spans="2:55" ht="35.25" customHeight="1" thickBot="1" x14ac:dyDescent="0.55000000000000004">
      <c r="B12" s="25" t="s">
        <v>92</v>
      </c>
      <c r="C12" s="23" t="s">
        <v>111</v>
      </c>
      <c r="D12" s="14">
        <v>467863</v>
      </c>
      <c r="E12" s="5" t="s">
        <v>95</v>
      </c>
      <c r="F12" s="6" t="s">
        <v>116</v>
      </c>
      <c r="G12" s="7"/>
      <c r="H12" s="8">
        <v>7</v>
      </c>
      <c r="I12" s="9">
        <v>7</v>
      </c>
      <c r="J12" s="9">
        <v>5</v>
      </c>
      <c r="K12" s="9">
        <v>5</v>
      </c>
      <c r="L12" s="9">
        <v>5</v>
      </c>
      <c r="M12" s="9">
        <v>5</v>
      </c>
      <c r="N12" s="10">
        <v>5</v>
      </c>
      <c r="O12" s="9">
        <v>5</v>
      </c>
      <c r="P12" s="9">
        <v>5</v>
      </c>
      <c r="Q12" s="9">
        <v>5</v>
      </c>
      <c r="R12" s="9">
        <v>5</v>
      </c>
      <c r="S12" s="11">
        <v>5</v>
      </c>
      <c r="T12" s="11">
        <v>5</v>
      </c>
      <c r="U12" s="33">
        <v>5</v>
      </c>
      <c r="V12" s="11">
        <v>5</v>
      </c>
      <c r="W12" s="11">
        <v>1</v>
      </c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2"/>
    </row>
    <row r="13" spans="2:55" ht="35.25" customHeight="1" thickBot="1" x14ac:dyDescent="0.55000000000000004">
      <c r="B13" s="25" t="s">
        <v>92</v>
      </c>
      <c r="C13" s="4" t="s">
        <v>111</v>
      </c>
      <c r="D13" s="14">
        <v>138389</v>
      </c>
      <c r="E13" s="5" t="s">
        <v>97</v>
      </c>
      <c r="F13" s="6" t="s">
        <v>116</v>
      </c>
      <c r="G13" s="15"/>
      <c r="H13" s="16">
        <v>1</v>
      </c>
      <c r="I13" s="17">
        <v>1</v>
      </c>
      <c r="J13" s="17">
        <v>1</v>
      </c>
      <c r="K13" s="17">
        <v>1</v>
      </c>
      <c r="L13" s="17">
        <v>1</v>
      </c>
      <c r="M13" s="17">
        <v>1</v>
      </c>
      <c r="N13" s="18">
        <v>1</v>
      </c>
      <c r="O13" s="17">
        <v>1</v>
      </c>
      <c r="P13" s="9">
        <v>1</v>
      </c>
      <c r="Q13" s="9">
        <v>1</v>
      </c>
      <c r="R13" s="9">
        <v>1</v>
      </c>
      <c r="S13" s="19">
        <v>1</v>
      </c>
      <c r="T13" s="19">
        <v>1</v>
      </c>
      <c r="U13" s="33">
        <v>1</v>
      </c>
      <c r="V13" s="19">
        <v>1</v>
      </c>
      <c r="W13" s="19">
        <v>5</v>
      </c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20"/>
    </row>
    <row r="14" spans="2:55" ht="35.25" customHeight="1" thickBot="1" x14ac:dyDescent="0.55000000000000004">
      <c r="B14" s="25" t="s">
        <v>92</v>
      </c>
      <c r="C14" s="23" t="s">
        <v>111</v>
      </c>
      <c r="D14" s="14">
        <v>862515</v>
      </c>
      <c r="E14" s="5" t="s">
        <v>96</v>
      </c>
      <c r="F14" s="6" t="s">
        <v>115</v>
      </c>
      <c r="G14" s="15"/>
      <c r="H14" s="16">
        <v>6</v>
      </c>
      <c r="I14" s="17">
        <v>2</v>
      </c>
      <c r="J14" s="17">
        <v>4</v>
      </c>
      <c r="K14" s="17">
        <v>2</v>
      </c>
      <c r="L14" s="17">
        <v>2</v>
      </c>
      <c r="M14" s="17">
        <v>3</v>
      </c>
      <c r="N14" s="18">
        <v>4</v>
      </c>
      <c r="O14" s="17">
        <v>5</v>
      </c>
      <c r="P14" s="9">
        <v>4</v>
      </c>
      <c r="Q14" s="9">
        <v>5</v>
      </c>
      <c r="R14" s="9">
        <v>6</v>
      </c>
      <c r="S14" s="19">
        <v>6</v>
      </c>
      <c r="T14" s="19">
        <v>6</v>
      </c>
      <c r="U14" s="33">
        <v>6</v>
      </c>
      <c r="V14" s="19">
        <v>6</v>
      </c>
      <c r="W14" s="19">
        <v>6</v>
      </c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20"/>
    </row>
    <row r="15" spans="2:55" ht="35.25" customHeight="1" thickBot="1" x14ac:dyDescent="0.55000000000000004">
      <c r="B15" s="25" t="s">
        <v>92</v>
      </c>
      <c r="C15" s="4" t="s">
        <v>111</v>
      </c>
      <c r="D15" s="14" t="s">
        <v>67</v>
      </c>
      <c r="E15" s="5" t="s">
        <v>67</v>
      </c>
      <c r="F15" s="6"/>
      <c r="G15" s="15"/>
      <c r="H15" s="16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9">
        <v>0</v>
      </c>
      <c r="Q15" s="9">
        <v>0</v>
      </c>
      <c r="R15" s="9">
        <v>0</v>
      </c>
      <c r="S15" s="19">
        <v>0</v>
      </c>
      <c r="T15" s="19"/>
      <c r="U15" s="33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20"/>
    </row>
    <row r="16" spans="2:55" ht="35.25" customHeight="1" thickBot="1" x14ac:dyDescent="0.55000000000000004">
      <c r="B16" s="25" t="s">
        <v>92</v>
      </c>
      <c r="C16" s="23" t="s">
        <v>111</v>
      </c>
      <c r="D16" s="14" t="s">
        <v>62</v>
      </c>
      <c r="E16" s="5" t="s">
        <v>62</v>
      </c>
      <c r="F16" s="6" t="s">
        <v>62</v>
      </c>
      <c r="G16" s="15"/>
      <c r="H16" s="16"/>
      <c r="I16" s="17"/>
      <c r="J16" s="17"/>
      <c r="K16" s="17"/>
      <c r="L16" s="17"/>
      <c r="M16" s="17"/>
      <c r="N16" s="17"/>
      <c r="O16" s="17"/>
      <c r="P16" s="9"/>
      <c r="Q16" s="9"/>
      <c r="R16" s="9"/>
      <c r="S16" s="19"/>
      <c r="T16" s="19"/>
      <c r="U16" s="33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20"/>
    </row>
    <row r="17" spans="2:55" ht="35.25" customHeight="1" thickBot="1" x14ac:dyDescent="0.55000000000000004">
      <c r="B17" s="25" t="s">
        <v>92</v>
      </c>
      <c r="C17" s="4" t="s">
        <v>111</v>
      </c>
      <c r="D17" s="22" t="s">
        <v>62</v>
      </c>
      <c r="E17" s="5" t="s">
        <v>62</v>
      </c>
      <c r="F17" s="6" t="s">
        <v>62</v>
      </c>
      <c r="G17" s="15"/>
      <c r="H17" s="16"/>
      <c r="I17" s="17"/>
      <c r="J17" s="17"/>
      <c r="K17" s="17"/>
      <c r="L17" s="17"/>
      <c r="M17" s="17"/>
      <c r="N17" s="17"/>
      <c r="O17" s="17"/>
      <c r="P17" s="9"/>
      <c r="Q17" s="9"/>
      <c r="R17" s="9"/>
      <c r="S17" s="19"/>
      <c r="T17" s="19"/>
      <c r="U17" s="33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20"/>
    </row>
    <row r="18" spans="2:55" ht="35.25" customHeight="1" thickBot="1" x14ac:dyDescent="0.55000000000000004">
      <c r="B18" s="25" t="s">
        <v>92</v>
      </c>
      <c r="C18" s="23" t="s">
        <v>111</v>
      </c>
      <c r="D18" s="14" t="s">
        <v>62</v>
      </c>
      <c r="E18" s="5" t="s">
        <v>62</v>
      </c>
      <c r="F18" s="6" t="s">
        <v>62</v>
      </c>
      <c r="G18" s="15"/>
      <c r="H18" s="16"/>
      <c r="I18" s="17"/>
      <c r="J18" s="17"/>
      <c r="K18" s="17"/>
      <c r="L18" s="17"/>
      <c r="M18" s="17"/>
      <c r="N18" s="17"/>
      <c r="O18" s="17"/>
      <c r="P18" s="9"/>
      <c r="Q18" s="9"/>
      <c r="R18" s="9"/>
      <c r="S18" s="19"/>
      <c r="T18" s="19"/>
      <c r="U18" s="33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20"/>
    </row>
    <row r="19" spans="2:55" ht="35.25" customHeight="1" thickBot="1" x14ac:dyDescent="0.55000000000000004">
      <c r="B19" s="26" t="s">
        <v>93</v>
      </c>
      <c r="C19" s="22" t="s">
        <v>109</v>
      </c>
      <c r="D19" s="14">
        <v>334526</v>
      </c>
      <c r="E19" s="5" t="s">
        <v>98</v>
      </c>
      <c r="F19" s="6" t="s">
        <v>116</v>
      </c>
      <c r="G19" s="15"/>
      <c r="H19" s="8">
        <v>17</v>
      </c>
      <c r="I19" s="17">
        <v>15</v>
      </c>
      <c r="J19" s="17">
        <v>12</v>
      </c>
      <c r="K19" s="17">
        <v>8</v>
      </c>
      <c r="L19" s="17">
        <v>9</v>
      </c>
      <c r="M19" s="17">
        <v>10</v>
      </c>
      <c r="N19" s="17">
        <v>10</v>
      </c>
      <c r="O19" s="17">
        <v>8</v>
      </c>
      <c r="P19" s="9">
        <v>8</v>
      </c>
      <c r="Q19" s="9">
        <v>8</v>
      </c>
      <c r="R19" s="9">
        <v>12</v>
      </c>
      <c r="S19" s="19">
        <v>12</v>
      </c>
      <c r="T19" s="19">
        <v>16</v>
      </c>
      <c r="U19" s="33">
        <v>9</v>
      </c>
      <c r="V19" s="19">
        <v>7</v>
      </c>
      <c r="W19" s="19">
        <v>6</v>
      </c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20"/>
    </row>
    <row r="20" spans="2:55" ht="35.25" customHeight="1" thickBot="1" x14ac:dyDescent="0.55000000000000004">
      <c r="B20" s="26" t="s">
        <v>93</v>
      </c>
      <c r="C20" s="36" t="s">
        <v>109</v>
      </c>
      <c r="D20" s="14">
        <v>514358</v>
      </c>
      <c r="E20" s="5" t="s">
        <v>112</v>
      </c>
      <c r="F20" s="6" t="s">
        <v>116</v>
      </c>
      <c r="G20" s="15"/>
      <c r="H20" s="16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9">
        <v>0</v>
      </c>
      <c r="Q20" s="9">
        <v>0</v>
      </c>
      <c r="R20" s="9">
        <v>0</v>
      </c>
      <c r="S20" s="35">
        <v>4</v>
      </c>
      <c r="T20" s="35">
        <v>6</v>
      </c>
      <c r="U20" s="19">
        <v>2</v>
      </c>
      <c r="V20" s="19">
        <v>3</v>
      </c>
      <c r="W20" s="19">
        <v>4</v>
      </c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20"/>
    </row>
    <row r="21" spans="2:55" ht="35.25" customHeight="1" thickBot="1" x14ac:dyDescent="0.55000000000000004">
      <c r="B21" s="26" t="s">
        <v>93</v>
      </c>
      <c r="C21" s="14" t="s">
        <v>109</v>
      </c>
      <c r="D21" s="14">
        <v>432405</v>
      </c>
      <c r="E21" s="5" t="s">
        <v>99</v>
      </c>
      <c r="F21" s="6" t="s">
        <v>115</v>
      </c>
      <c r="G21" s="15"/>
      <c r="H21" s="16">
        <v>8</v>
      </c>
      <c r="I21" s="17">
        <v>7</v>
      </c>
      <c r="J21" s="17">
        <v>5</v>
      </c>
      <c r="K21" s="17">
        <v>5</v>
      </c>
      <c r="L21" s="17">
        <v>6</v>
      </c>
      <c r="M21" s="17">
        <v>5</v>
      </c>
      <c r="N21" s="17">
        <v>6</v>
      </c>
      <c r="O21" s="17">
        <v>7</v>
      </c>
      <c r="P21" s="9">
        <v>7</v>
      </c>
      <c r="Q21" s="9">
        <v>7</v>
      </c>
      <c r="R21" s="9">
        <v>7</v>
      </c>
      <c r="S21" s="19">
        <v>7</v>
      </c>
      <c r="T21" s="19">
        <v>8</v>
      </c>
      <c r="U21" s="33">
        <v>9</v>
      </c>
      <c r="V21" s="19">
        <v>9</v>
      </c>
      <c r="W21" s="19">
        <v>9</v>
      </c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20"/>
    </row>
    <row r="22" spans="2:55" ht="35.25" customHeight="1" thickBot="1" x14ac:dyDescent="0.55000000000000004">
      <c r="B22" s="26" t="s">
        <v>93</v>
      </c>
      <c r="C22" s="22" t="s">
        <v>109</v>
      </c>
      <c r="D22" s="14">
        <v>792953</v>
      </c>
      <c r="E22" s="5" t="s">
        <v>101</v>
      </c>
      <c r="F22" s="6" t="s">
        <v>116</v>
      </c>
      <c r="G22" s="15"/>
      <c r="H22" s="16">
        <v>3</v>
      </c>
      <c r="I22" s="17">
        <v>3</v>
      </c>
      <c r="J22" s="17">
        <v>3</v>
      </c>
      <c r="K22" s="17">
        <v>3</v>
      </c>
      <c r="L22" s="17">
        <v>3</v>
      </c>
      <c r="M22" s="17">
        <v>2</v>
      </c>
      <c r="N22" s="17">
        <v>2</v>
      </c>
      <c r="O22" s="17">
        <v>1</v>
      </c>
      <c r="P22" s="9">
        <v>2</v>
      </c>
      <c r="Q22" s="9">
        <v>2</v>
      </c>
      <c r="R22" s="9">
        <v>2</v>
      </c>
      <c r="S22" s="19">
        <v>3</v>
      </c>
      <c r="T22" s="19">
        <v>3</v>
      </c>
      <c r="U22" s="33">
        <v>2</v>
      </c>
      <c r="V22" s="19">
        <v>2</v>
      </c>
      <c r="W22" s="19">
        <v>2</v>
      </c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20"/>
    </row>
    <row r="23" spans="2:55" ht="35.25" customHeight="1" thickBot="1" x14ac:dyDescent="0.55000000000000004">
      <c r="B23" s="26" t="s">
        <v>93</v>
      </c>
      <c r="C23" s="14" t="s">
        <v>109</v>
      </c>
      <c r="D23" s="14" t="s">
        <v>62</v>
      </c>
      <c r="E23" s="5" t="s">
        <v>62</v>
      </c>
      <c r="F23" s="6" t="s">
        <v>62</v>
      </c>
      <c r="G23" s="15"/>
      <c r="H23" s="16"/>
      <c r="I23" s="17"/>
      <c r="J23" s="17"/>
      <c r="K23" s="17"/>
      <c r="L23" s="17"/>
      <c r="M23" s="17"/>
      <c r="N23" s="17"/>
      <c r="O23" s="17"/>
      <c r="P23" s="9"/>
      <c r="Q23" s="9"/>
      <c r="R23" s="9"/>
      <c r="S23" s="19"/>
      <c r="T23" s="19"/>
      <c r="U23" s="33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20"/>
    </row>
    <row r="24" spans="2:55" ht="35.25" customHeight="1" thickBot="1" x14ac:dyDescent="0.55000000000000004">
      <c r="B24" s="26" t="s">
        <v>93</v>
      </c>
      <c r="C24" s="4" t="s">
        <v>110</v>
      </c>
      <c r="D24" s="14">
        <v>334526</v>
      </c>
      <c r="E24" s="5" t="s">
        <v>98</v>
      </c>
      <c r="F24" s="6" t="s">
        <v>116</v>
      </c>
      <c r="G24" s="24"/>
      <c r="H24" s="8">
        <v>0</v>
      </c>
      <c r="I24" s="9">
        <v>16</v>
      </c>
      <c r="J24" s="9">
        <v>18</v>
      </c>
      <c r="K24" s="9">
        <v>20</v>
      </c>
      <c r="L24" s="9">
        <v>20</v>
      </c>
      <c r="M24" s="9">
        <v>22</v>
      </c>
      <c r="N24" s="9">
        <v>22</v>
      </c>
      <c r="O24" s="9">
        <v>23</v>
      </c>
      <c r="P24" s="9">
        <v>23</v>
      </c>
      <c r="Q24" s="9">
        <v>20</v>
      </c>
      <c r="R24" s="9">
        <v>17</v>
      </c>
      <c r="S24" s="11">
        <v>3</v>
      </c>
      <c r="T24" s="11">
        <v>4</v>
      </c>
      <c r="U24" s="33">
        <v>17</v>
      </c>
      <c r="V24" s="19">
        <v>18</v>
      </c>
      <c r="W24" s="11">
        <v>19</v>
      </c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2"/>
    </row>
    <row r="25" spans="2:55" ht="35.25" customHeight="1" thickBot="1" x14ac:dyDescent="0.55000000000000004">
      <c r="B25" s="26" t="s">
        <v>93</v>
      </c>
      <c r="C25" s="23" t="s">
        <v>110</v>
      </c>
      <c r="D25" s="14">
        <v>432405</v>
      </c>
      <c r="E25" s="5" t="s">
        <v>99</v>
      </c>
      <c r="F25" s="6" t="s">
        <v>115</v>
      </c>
      <c r="G25" s="15"/>
      <c r="H25" s="16">
        <v>0</v>
      </c>
      <c r="I25" s="17">
        <v>0</v>
      </c>
      <c r="J25" s="17">
        <v>1</v>
      </c>
      <c r="K25" s="17">
        <v>1</v>
      </c>
      <c r="L25" s="17">
        <v>2</v>
      </c>
      <c r="M25" s="17">
        <v>3</v>
      </c>
      <c r="N25" s="17">
        <v>2</v>
      </c>
      <c r="O25" s="17">
        <v>2</v>
      </c>
      <c r="P25" s="9">
        <v>2</v>
      </c>
      <c r="Q25" s="9">
        <v>1</v>
      </c>
      <c r="R25" s="9">
        <v>1</v>
      </c>
      <c r="S25" s="19">
        <v>0</v>
      </c>
      <c r="T25" s="19">
        <v>0</v>
      </c>
      <c r="U25" s="33">
        <v>0</v>
      </c>
      <c r="V25" s="19">
        <v>0</v>
      </c>
      <c r="W25" s="19">
        <v>0</v>
      </c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20"/>
    </row>
    <row r="26" spans="2:55" ht="35.25" customHeight="1" thickBot="1" x14ac:dyDescent="0.55000000000000004">
      <c r="B26" s="26" t="s">
        <v>93</v>
      </c>
      <c r="C26" s="4" t="s">
        <v>110</v>
      </c>
      <c r="D26" s="14">
        <v>371318</v>
      </c>
      <c r="E26" s="5" t="s">
        <v>102</v>
      </c>
      <c r="F26" s="6" t="s">
        <v>116</v>
      </c>
      <c r="G26" s="15"/>
      <c r="H26" s="16">
        <v>0</v>
      </c>
      <c r="I26" s="17">
        <v>2</v>
      </c>
      <c r="J26" s="17">
        <v>4</v>
      </c>
      <c r="K26" s="17">
        <v>6</v>
      </c>
      <c r="L26" s="17">
        <v>6</v>
      </c>
      <c r="M26" s="17">
        <v>6</v>
      </c>
      <c r="N26" s="17">
        <v>6</v>
      </c>
      <c r="O26" s="17">
        <v>6</v>
      </c>
      <c r="P26" s="9">
        <v>6</v>
      </c>
      <c r="Q26" s="9">
        <v>6</v>
      </c>
      <c r="R26" s="9">
        <v>5</v>
      </c>
      <c r="S26" s="19">
        <v>2</v>
      </c>
      <c r="T26" s="19">
        <v>0</v>
      </c>
      <c r="U26" s="33">
        <v>6</v>
      </c>
      <c r="V26" s="19">
        <v>3</v>
      </c>
      <c r="W26" s="19">
        <v>5</v>
      </c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20"/>
    </row>
    <row r="27" spans="2:55" ht="35.25" customHeight="1" thickBot="1" x14ac:dyDescent="0.55000000000000004">
      <c r="B27" s="26" t="s">
        <v>93</v>
      </c>
      <c r="C27" s="23" t="s">
        <v>111</v>
      </c>
      <c r="D27" s="14">
        <v>334526</v>
      </c>
      <c r="E27" s="5" t="s">
        <v>98</v>
      </c>
      <c r="F27" s="6" t="s">
        <v>116</v>
      </c>
      <c r="G27" s="24"/>
      <c r="H27" s="8">
        <v>14</v>
      </c>
      <c r="I27" s="9">
        <v>0</v>
      </c>
      <c r="J27" s="9">
        <v>2</v>
      </c>
      <c r="K27" s="9">
        <v>4</v>
      </c>
      <c r="L27" s="9">
        <v>3</v>
      </c>
      <c r="M27" s="9">
        <v>0</v>
      </c>
      <c r="N27" s="9">
        <v>0</v>
      </c>
      <c r="O27" s="9">
        <v>1</v>
      </c>
      <c r="P27" s="9">
        <v>1</v>
      </c>
      <c r="Q27" s="9">
        <v>4</v>
      </c>
      <c r="R27" s="9">
        <v>3</v>
      </c>
      <c r="S27" s="11">
        <v>13</v>
      </c>
      <c r="T27" s="11">
        <v>4</v>
      </c>
      <c r="U27" s="33">
        <v>4</v>
      </c>
      <c r="V27" s="11">
        <v>3</v>
      </c>
      <c r="W27" s="11">
        <v>2</v>
      </c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2"/>
    </row>
    <row r="28" spans="2:55" ht="35.25" customHeight="1" thickBot="1" x14ac:dyDescent="0.55000000000000004">
      <c r="B28" s="26" t="s">
        <v>93</v>
      </c>
      <c r="C28" s="4" t="s">
        <v>111</v>
      </c>
      <c r="D28" s="14">
        <v>432405</v>
      </c>
      <c r="E28" s="5" t="s">
        <v>99</v>
      </c>
      <c r="F28" s="6" t="s">
        <v>115</v>
      </c>
      <c r="G28" s="15"/>
      <c r="H28" s="16">
        <v>0</v>
      </c>
      <c r="I28" s="17">
        <v>0</v>
      </c>
      <c r="J28" s="17">
        <v>1</v>
      </c>
      <c r="K28" s="17">
        <v>1</v>
      </c>
      <c r="L28" s="17">
        <v>0</v>
      </c>
      <c r="M28" s="17">
        <v>1</v>
      </c>
      <c r="N28" s="17">
        <v>1</v>
      </c>
      <c r="O28" s="17">
        <v>0</v>
      </c>
      <c r="P28" s="9">
        <v>0</v>
      </c>
      <c r="Q28" s="9">
        <v>1</v>
      </c>
      <c r="R28" s="9">
        <v>1</v>
      </c>
      <c r="S28" s="19">
        <v>1</v>
      </c>
      <c r="T28" s="19">
        <v>1</v>
      </c>
      <c r="U28" s="33">
        <v>1</v>
      </c>
      <c r="V28" s="19">
        <v>1</v>
      </c>
      <c r="W28" s="19">
        <v>1</v>
      </c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20"/>
    </row>
    <row r="29" spans="2:55" ht="35.25" customHeight="1" thickBot="1" x14ac:dyDescent="0.55000000000000004">
      <c r="B29" s="26" t="s">
        <v>93</v>
      </c>
      <c r="C29" s="23" t="s">
        <v>111</v>
      </c>
      <c r="D29" s="14">
        <v>862515</v>
      </c>
      <c r="E29" s="5" t="s">
        <v>96</v>
      </c>
      <c r="F29" s="6" t="s">
        <v>116</v>
      </c>
      <c r="G29" s="15"/>
      <c r="H29" s="16">
        <v>4</v>
      </c>
      <c r="I29" s="17">
        <v>4</v>
      </c>
      <c r="J29" s="17">
        <v>4</v>
      </c>
      <c r="K29" s="17">
        <v>4</v>
      </c>
      <c r="L29" s="17">
        <v>3</v>
      </c>
      <c r="M29" s="17">
        <v>3</v>
      </c>
      <c r="N29" s="17">
        <v>2</v>
      </c>
      <c r="O29" s="17">
        <v>3</v>
      </c>
      <c r="P29" s="9">
        <v>3</v>
      </c>
      <c r="Q29" s="9">
        <v>2</v>
      </c>
      <c r="R29" s="9">
        <v>2</v>
      </c>
      <c r="S29" s="19">
        <v>2</v>
      </c>
      <c r="T29" s="19">
        <v>2</v>
      </c>
      <c r="U29" s="33">
        <v>2</v>
      </c>
      <c r="V29" s="19">
        <v>2</v>
      </c>
      <c r="W29" s="19">
        <v>2</v>
      </c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20"/>
    </row>
    <row r="30" spans="2:55" ht="35.25" customHeight="1" thickBot="1" x14ac:dyDescent="0.55000000000000004">
      <c r="B30" s="26" t="s">
        <v>93</v>
      </c>
      <c r="C30" s="4" t="s">
        <v>111</v>
      </c>
      <c r="D30" s="14">
        <v>371318</v>
      </c>
      <c r="E30" s="5" t="s">
        <v>102</v>
      </c>
      <c r="F30" s="6" t="s">
        <v>116</v>
      </c>
      <c r="G30" s="15"/>
      <c r="H30" s="16">
        <v>7</v>
      </c>
      <c r="I30" s="17">
        <v>5</v>
      </c>
      <c r="J30" s="17">
        <v>3</v>
      </c>
      <c r="K30" s="17">
        <v>1</v>
      </c>
      <c r="L30" s="17">
        <v>1</v>
      </c>
      <c r="M30" s="17">
        <v>1</v>
      </c>
      <c r="N30" s="17">
        <v>1</v>
      </c>
      <c r="O30" s="17">
        <v>1</v>
      </c>
      <c r="P30" s="9">
        <v>1</v>
      </c>
      <c r="Q30" s="9">
        <v>1</v>
      </c>
      <c r="R30" s="9">
        <v>2</v>
      </c>
      <c r="S30" s="19">
        <v>5</v>
      </c>
      <c r="T30" s="19">
        <v>7</v>
      </c>
      <c r="U30" s="33">
        <v>1</v>
      </c>
      <c r="V30" s="19">
        <v>4</v>
      </c>
      <c r="W30" s="19">
        <v>2</v>
      </c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20"/>
    </row>
    <row r="31" spans="2:55" ht="35.25" customHeight="1" thickBot="1" x14ac:dyDescent="0.55000000000000004">
      <c r="B31" s="26" t="s">
        <v>93</v>
      </c>
      <c r="C31" s="4" t="s">
        <v>111</v>
      </c>
      <c r="D31" s="22">
        <v>339177</v>
      </c>
      <c r="E31" s="5" t="s">
        <v>113</v>
      </c>
      <c r="F31" s="6" t="s">
        <v>116</v>
      </c>
      <c r="G31" s="15"/>
      <c r="H31" s="16">
        <v>3</v>
      </c>
      <c r="I31" s="17">
        <v>1</v>
      </c>
      <c r="J31" s="17">
        <v>1</v>
      </c>
      <c r="K31" s="17">
        <v>1</v>
      </c>
      <c r="L31" s="17">
        <v>1</v>
      </c>
      <c r="M31" s="17">
        <v>1</v>
      </c>
      <c r="N31" s="17">
        <v>1</v>
      </c>
      <c r="O31" s="17">
        <v>0</v>
      </c>
      <c r="P31" s="9">
        <v>0</v>
      </c>
      <c r="Q31" s="9">
        <v>0</v>
      </c>
      <c r="R31" s="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20"/>
    </row>
    <row r="32" spans="2:55" ht="35.25" customHeight="1" thickBot="1" x14ac:dyDescent="0.55000000000000004">
      <c r="B32" s="26" t="s">
        <v>93</v>
      </c>
      <c r="C32" s="23" t="s">
        <v>111</v>
      </c>
      <c r="D32" s="14" t="s">
        <v>62</v>
      </c>
      <c r="E32" s="5" t="s">
        <v>62</v>
      </c>
      <c r="F32" s="6" t="s">
        <v>62</v>
      </c>
      <c r="G32" s="15"/>
      <c r="H32" s="16"/>
      <c r="I32" s="17"/>
      <c r="J32" s="17"/>
      <c r="K32" s="17"/>
      <c r="L32" s="17"/>
      <c r="M32" s="17"/>
      <c r="N32" s="17"/>
      <c r="O32" s="17"/>
      <c r="P32" s="9"/>
      <c r="Q32" s="9"/>
      <c r="R32" s="9"/>
      <c r="S32" s="19"/>
      <c r="T32" s="19"/>
      <c r="U32" s="33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20"/>
    </row>
    <row r="33" spans="2:55" ht="35.25" customHeight="1" thickBot="1" x14ac:dyDescent="0.55000000000000004">
      <c r="B33" s="26" t="s">
        <v>93</v>
      </c>
      <c r="C33" s="4" t="s">
        <v>111</v>
      </c>
      <c r="D33" s="22" t="s">
        <v>62</v>
      </c>
      <c r="E33" s="5" t="s">
        <v>62</v>
      </c>
      <c r="F33" s="6" t="s">
        <v>62</v>
      </c>
      <c r="G33" s="15"/>
      <c r="H33" s="16"/>
      <c r="I33" s="17"/>
      <c r="J33" s="17"/>
      <c r="K33" s="17"/>
      <c r="L33" s="17"/>
      <c r="M33" s="17"/>
      <c r="N33" s="17"/>
      <c r="O33" s="17"/>
      <c r="P33" s="9"/>
      <c r="Q33" s="9"/>
      <c r="R33" s="9"/>
      <c r="S33" s="19"/>
      <c r="T33" s="19"/>
      <c r="U33" s="33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20"/>
    </row>
    <row r="34" spans="2:55" ht="35.25" customHeight="1" thickBot="1" x14ac:dyDescent="0.55000000000000004">
      <c r="B34" s="27" t="s">
        <v>94</v>
      </c>
      <c r="C34" s="22" t="s">
        <v>109</v>
      </c>
      <c r="D34" s="14">
        <v>334526</v>
      </c>
      <c r="E34" s="5" t="s">
        <v>98</v>
      </c>
      <c r="F34" s="6" t="s">
        <v>116</v>
      </c>
      <c r="G34" s="15"/>
      <c r="H34" s="8">
        <v>17</v>
      </c>
      <c r="I34" s="17">
        <v>17</v>
      </c>
      <c r="J34" s="17">
        <v>17</v>
      </c>
      <c r="K34" s="17">
        <v>17</v>
      </c>
      <c r="L34" s="17">
        <v>17</v>
      </c>
      <c r="M34" s="17">
        <v>18</v>
      </c>
      <c r="N34" s="17">
        <v>18</v>
      </c>
      <c r="O34" s="17">
        <v>18</v>
      </c>
      <c r="P34" s="9">
        <v>17</v>
      </c>
      <c r="Q34" s="9">
        <v>17</v>
      </c>
      <c r="R34" s="9">
        <v>17</v>
      </c>
      <c r="S34" s="19">
        <v>20</v>
      </c>
      <c r="T34" s="19">
        <v>18</v>
      </c>
      <c r="U34" s="33">
        <v>18</v>
      </c>
      <c r="V34" s="19">
        <v>17</v>
      </c>
      <c r="W34" s="19">
        <v>17</v>
      </c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20"/>
    </row>
    <row r="35" spans="2:55" ht="35.25" customHeight="1" thickBot="1" x14ac:dyDescent="0.55000000000000004">
      <c r="B35" s="27" t="s">
        <v>94</v>
      </c>
      <c r="C35" s="22" t="s">
        <v>109</v>
      </c>
      <c r="D35" s="14">
        <v>170323</v>
      </c>
      <c r="E35" s="5" t="s">
        <v>105</v>
      </c>
      <c r="F35" s="6" t="s">
        <v>116</v>
      </c>
      <c r="G35" s="15"/>
      <c r="H35" s="16">
        <v>3</v>
      </c>
      <c r="I35" s="17">
        <v>3</v>
      </c>
      <c r="J35" s="17">
        <v>3</v>
      </c>
      <c r="K35" s="17">
        <v>3</v>
      </c>
      <c r="L35" s="17">
        <v>4</v>
      </c>
      <c r="M35" s="17">
        <v>4</v>
      </c>
      <c r="N35" s="17">
        <v>4</v>
      </c>
      <c r="O35" s="17">
        <v>4</v>
      </c>
      <c r="P35" s="9">
        <v>4</v>
      </c>
      <c r="Q35" s="9">
        <v>4</v>
      </c>
      <c r="R35" s="9">
        <v>4</v>
      </c>
      <c r="S35" s="19">
        <v>5</v>
      </c>
      <c r="T35" s="19">
        <v>5</v>
      </c>
      <c r="U35" s="33">
        <v>5</v>
      </c>
      <c r="V35" s="19">
        <v>5</v>
      </c>
      <c r="W35" s="19">
        <v>4</v>
      </c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20"/>
    </row>
    <row r="36" spans="2:55" ht="35.25" customHeight="1" thickBot="1" x14ac:dyDescent="0.55000000000000004">
      <c r="B36" s="27" t="s">
        <v>94</v>
      </c>
      <c r="C36" s="14" t="s">
        <v>109</v>
      </c>
      <c r="D36" s="14">
        <v>963024</v>
      </c>
      <c r="E36" s="5" t="s">
        <v>106</v>
      </c>
      <c r="F36" s="6" t="s">
        <v>117</v>
      </c>
      <c r="G36" s="15"/>
      <c r="H36" s="16">
        <v>1</v>
      </c>
      <c r="I36" s="17">
        <v>1</v>
      </c>
      <c r="J36" s="17">
        <v>0</v>
      </c>
      <c r="K36" s="17">
        <v>1</v>
      </c>
      <c r="L36" s="17">
        <v>1</v>
      </c>
      <c r="M36" s="17">
        <v>1</v>
      </c>
      <c r="N36" s="17">
        <v>1</v>
      </c>
      <c r="O36" s="17">
        <v>2</v>
      </c>
      <c r="P36" s="9">
        <v>2</v>
      </c>
      <c r="Q36" s="9">
        <v>2</v>
      </c>
      <c r="R36" s="9">
        <v>2</v>
      </c>
      <c r="S36" s="19">
        <v>2</v>
      </c>
      <c r="T36" s="19">
        <v>1</v>
      </c>
      <c r="U36" s="33">
        <v>1</v>
      </c>
      <c r="V36" s="19">
        <v>1</v>
      </c>
      <c r="W36" s="19">
        <v>1</v>
      </c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20"/>
    </row>
    <row r="37" spans="2:55" ht="35.25" customHeight="1" thickBot="1" x14ac:dyDescent="0.55000000000000004">
      <c r="B37" s="27" t="s">
        <v>94</v>
      </c>
      <c r="C37" s="4" t="s">
        <v>110</v>
      </c>
      <c r="D37" s="14">
        <v>138389</v>
      </c>
      <c r="E37" s="5" t="s">
        <v>97</v>
      </c>
      <c r="F37" s="6" t="s">
        <v>116</v>
      </c>
      <c r="G37" s="24"/>
      <c r="H37" s="8">
        <v>13</v>
      </c>
      <c r="I37" s="9">
        <v>13</v>
      </c>
      <c r="J37" s="9">
        <v>13</v>
      </c>
      <c r="K37" s="17">
        <v>14</v>
      </c>
      <c r="L37" s="17">
        <v>14</v>
      </c>
      <c r="M37" s="9">
        <v>13</v>
      </c>
      <c r="N37" s="9">
        <v>14</v>
      </c>
      <c r="O37" s="9">
        <v>13</v>
      </c>
      <c r="P37" s="9">
        <v>13</v>
      </c>
      <c r="Q37" s="9">
        <v>13</v>
      </c>
      <c r="R37" s="9">
        <v>13</v>
      </c>
      <c r="S37" s="11">
        <v>13</v>
      </c>
      <c r="T37" s="11">
        <v>13</v>
      </c>
      <c r="U37" s="33">
        <v>11</v>
      </c>
      <c r="V37" s="11">
        <v>14</v>
      </c>
      <c r="W37" s="11">
        <v>14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2"/>
    </row>
    <row r="38" spans="2:55" ht="35.25" customHeight="1" thickBot="1" x14ac:dyDescent="0.55000000000000004">
      <c r="B38" s="27" t="s">
        <v>94</v>
      </c>
      <c r="C38" s="4" t="s">
        <v>110</v>
      </c>
      <c r="D38" s="14">
        <v>334526</v>
      </c>
      <c r="E38" s="5" t="s">
        <v>98</v>
      </c>
      <c r="F38" s="6" t="s">
        <v>116</v>
      </c>
      <c r="G38" s="15"/>
      <c r="H38" s="16">
        <v>15</v>
      </c>
      <c r="I38" s="17">
        <v>15</v>
      </c>
      <c r="J38" s="17">
        <v>14</v>
      </c>
      <c r="K38" s="17">
        <v>14</v>
      </c>
      <c r="L38" s="17">
        <v>15</v>
      </c>
      <c r="M38" s="17">
        <v>15</v>
      </c>
      <c r="N38" s="17">
        <v>15</v>
      </c>
      <c r="O38" s="17">
        <v>15</v>
      </c>
      <c r="P38" s="9">
        <v>15</v>
      </c>
      <c r="Q38" s="9">
        <v>14</v>
      </c>
      <c r="R38" s="9">
        <v>13</v>
      </c>
      <c r="S38" s="19">
        <v>12</v>
      </c>
      <c r="T38" s="19">
        <v>12</v>
      </c>
      <c r="U38" s="33">
        <v>12</v>
      </c>
      <c r="V38" s="19">
        <v>13</v>
      </c>
      <c r="W38" s="19">
        <v>12</v>
      </c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20"/>
    </row>
    <row r="39" spans="2:55" ht="35.25" customHeight="1" thickBot="1" x14ac:dyDescent="0.55000000000000004">
      <c r="B39" s="27" t="s">
        <v>94</v>
      </c>
      <c r="C39" s="4" t="s">
        <v>110</v>
      </c>
      <c r="D39" s="22" t="s">
        <v>62</v>
      </c>
      <c r="E39" s="5" t="s">
        <v>62</v>
      </c>
      <c r="F39" s="6" t="s">
        <v>62</v>
      </c>
      <c r="G39" s="15"/>
      <c r="H39" s="16"/>
      <c r="I39" s="17"/>
      <c r="J39" s="17"/>
      <c r="K39" s="17"/>
      <c r="L39" s="17"/>
      <c r="M39" s="17"/>
      <c r="N39" s="17"/>
      <c r="O39" s="17"/>
      <c r="P39" s="9"/>
      <c r="Q39" s="9"/>
      <c r="R39" s="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20"/>
    </row>
    <row r="40" spans="2:55" ht="35.25" customHeight="1" thickBot="1" x14ac:dyDescent="0.55000000000000004">
      <c r="B40" s="27" t="s">
        <v>94</v>
      </c>
      <c r="C40" s="23" t="s">
        <v>111</v>
      </c>
      <c r="D40" s="14">
        <v>334526</v>
      </c>
      <c r="E40" s="5" t="s">
        <v>98</v>
      </c>
      <c r="F40" s="6" t="s">
        <v>116</v>
      </c>
      <c r="G40" s="24"/>
      <c r="H40" s="8">
        <v>3</v>
      </c>
      <c r="I40" s="9">
        <v>3</v>
      </c>
      <c r="J40" s="9">
        <v>6</v>
      </c>
      <c r="K40" s="9">
        <v>5</v>
      </c>
      <c r="L40" s="17">
        <v>5</v>
      </c>
      <c r="M40" s="9">
        <v>4</v>
      </c>
      <c r="N40" s="9">
        <v>4</v>
      </c>
      <c r="O40" s="9">
        <v>4</v>
      </c>
      <c r="P40" s="9">
        <v>5</v>
      </c>
      <c r="Q40" s="9">
        <v>5</v>
      </c>
      <c r="R40" s="9">
        <v>5</v>
      </c>
      <c r="S40" s="11">
        <v>3</v>
      </c>
      <c r="T40" s="11">
        <v>3</v>
      </c>
      <c r="U40" s="33">
        <v>4</v>
      </c>
      <c r="V40" s="11">
        <v>4</v>
      </c>
      <c r="W40" s="11">
        <v>4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2"/>
    </row>
    <row r="41" spans="2:55" ht="35.25" customHeight="1" thickBot="1" x14ac:dyDescent="0.55000000000000004">
      <c r="B41" s="27" t="s">
        <v>94</v>
      </c>
      <c r="C41" s="4" t="s">
        <v>111</v>
      </c>
      <c r="D41" s="14">
        <v>310623</v>
      </c>
      <c r="E41" s="5" t="s">
        <v>108</v>
      </c>
      <c r="F41" s="6" t="s">
        <v>116</v>
      </c>
      <c r="G41" s="15"/>
      <c r="H41" s="16">
        <v>4</v>
      </c>
      <c r="I41" s="17">
        <v>3</v>
      </c>
      <c r="J41" s="17">
        <v>3</v>
      </c>
      <c r="K41" s="17">
        <v>4</v>
      </c>
      <c r="L41" s="17">
        <v>4</v>
      </c>
      <c r="M41" s="17">
        <v>4</v>
      </c>
      <c r="N41" s="17">
        <v>3</v>
      </c>
      <c r="O41" s="17">
        <v>4</v>
      </c>
      <c r="P41" s="9">
        <v>4</v>
      </c>
      <c r="Q41" s="9">
        <v>4</v>
      </c>
      <c r="R41" s="9">
        <v>4</v>
      </c>
      <c r="S41" s="19">
        <v>3</v>
      </c>
      <c r="T41" s="19">
        <v>3</v>
      </c>
      <c r="U41" s="33">
        <v>3</v>
      </c>
      <c r="V41" s="19">
        <v>4</v>
      </c>
      <c r="W41" s="19">
        <v>3</v>
      </c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20"/>
    </row>
    <row r="42" spans="2:55" ht="35.25" customHeight="1" thickBot="1" x14ac:dyDescent="0.55000000000000004">
      <c r="B42" s="27" t="s">
        <v>94</v>
      </c>
      <c r="C42" s="23" t="s">
        <v>111</v>
      </c>
      <c r="D42" s="14">
        <v>862515</v>
      </c>
      <c r="E42" s="5" t="s">
        <v>96</v>
      </c>
      <c r="F42" s="6" t="s">
        <v>115</v>
      </c>
      <c r="G42" s="15"/>
      <c r="H42" s="16">
        <v>2</v>
      </c>
      <c r="I42" s="17">
        <v>2</v>
      </c>
      <c r="J42" s="17">
        <v>3</v>
      </c>
      <c r="K42" s="17">
        <v>3</v>
      </c>
      <c r="L42" s="17">
        <v>2</v>
      </c>
      <c r="M42" s="17">
        <v>2</v>
      </c>
      <c r="N42" s="17">
        <v>2</v>
      </c>
      <c r="O42" s="17">
        <v>2</v>
      </c>
      <c r="P42" s="9">
        <v>3</v>
      </c>
      <c r="Q42" s="9">
        <v>2</v>
      </c>
      <c r="R42" s="9">
        <v>2</v>
      </c>
      <c r="S42" s="19">
        <v>2</v>
      </c>
      <c r="T42" s="19">
        <v>2</v>
      </c>
      <c r="U42" s="33">
        <v>2</v>
      </c>
      <c r="V42" s="19">
        <v>2</v>
      </c>
      <c r="W42" s="19">
        <v>2</v>
      </c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20"/>
    </row>
    <row r="43" spans="2:55" ht="35.25" customHeight="1" thickBot="1" x14ac:dyDescent="0.55000000000000004">
      <c r="B43" s="27" t="s">
        <v>94</v>
      </c>
      <c r="C43" s="4" t="s">
        <v>111</v>
      </c>
      <c r="D43" s="14">
        <v>563418</v>
      </c>
      <c r="E43" s="5" t="s">
        <v>107</v>
      </c>
      <c r="F43" s="6" t="s">
        <v>117</v>
      </c>
      <c r="G43" s="15"/>
      <c r="H43" s="16">
        <v>7</v>
      </c>
      <c r="I43" s="17">
        <v>6</v>
      </c>
      <c r="J43" s="17">
        <v>6</v>
      </c>
      <c r="K43" s="17">
        <v>6</v>
      </c>
      <c r="L43" s="17">
        <v>6</v>
      </c>
      <c r="M43" s="17">
        <v>6</v>
      </c>
      <c r="N43" s="17">
        <v>6</v>
      </c>
      <c r="O43" s="17">
        <v>5</v>
      </c>
      <c r="P43" s="9">
        <v>6</v>
      </c>
      <c r="Q43" s="9">
        <v>6</v>
      </c>
      <c r="R43" s="9">
        <v>6</v>
      </c>
      <c r="S43" s="19">
        <v>5</v>
      </c>
      <c r="T43" s="19">
        <v>7</v>
      </c>
      <c r="U43" s="33">
        <v>7</v>
      </c>
      <c r="V43" s="19">
        <v>6</v>
      </c>
      <c r="W43" s="19">
        <v>6</v>
      </c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20"/>
    </row>
    <row r="44" spans="2:55" ht="35.25" customHeight="1" thickBot="1" x14ac:dyDescent="0.55000000000000004">
      <c r="B44" s="27" t="s">
        <v>94</v>
      </c>
      <c r="C44" s="23" t="s">
        <v>111</v>
      </c>
      <c r="D44" s="14">
        <v>138389</v>
      </c>
      <c r="E44" s="5" t="s">
        <v>97</v>
      </c>
      <c r="F44" s="6" t="s">
        <v>116</v>
      </c>
      <c r="G44" s="15"/>
      <c r="H44" s="16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9">
        <v>0</v>
      </c>
      <c r="Q44" s="9">
        <v>0</v>
      </c>
      <c r="R44" s="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20"/>
    </row>
    <row r="45" spans="2:55" ht="35.25" customHeight="1" thickBot="1" x14ac:dyDescent="0.55000000000000004">
      <c r="B45" s="27" t="s">
        <v>94</v>
      </c>
      <c r="C45" s="4" t="s">
        <v>111</v>
      </c>
      <c r="D45" s="22" t="s">
        <v>62</v>
      </c>
      <c r="E45" s="5" t="s">
        <v>62</v>
      </c>
      <c r="F45" s="6" t="s">
        <v>62</v>
      </c>
      <c r="G45" s="15"/>
      <c r="H45" s="16"/>
      <c r="I45" s="17"/>
      <c r="J45" s="17"/>
      <c r="K45" s="17"/>
      <c r="L45" s="17"/>
      <c r="M45" s="17"/>
      <c r="N45" s="17"/>
      <c r="O45" s="17"/>
      <c r="P45" s="9"/>
      <c r="Q45" s="9"/>
      <c r="R45" s="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20"/>
    </row>
    <row r="46" spans="2:55" ht="35.25" customHeight="1" x14ac:dyDescent="0.5">
      <c r="B46" s="27" t="s">
        <v>94</v>
      </c>
      <c r="C46" s="23" t="s">
        <v>111</v>
      </c>
      <c r="D46" s="14" t="s">
        <v>62</v>
      </c>
      <c r="E46" s="5" t="s">
        <v>62</v>
      </c>
      <c r="F46" s="6" t="s">
        <v>62</v>
      </c>
      <c r="G46" s="15"/>
      <c r="H46" s="16"/>
      <c r="I46" s="17"/>
      <c r="J46" s="17"/>
      <c r="K46" s="17"/>
      <c r="L46" s="17"/>
      <c r="M46" s="17"/>
      <c r="N46" s="17"/>
      <c r="O46" s="17"/>
      <c r="P46" s="9"/>
      <c r="Q46" s="9"/>
      <c r="R46" s="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20"/>
    </row>
    <row r="50" spans="18:18" x14ac:dyDescent="0.5">
      <c r="R50" s="31"/>
    </row>
  </sheetData>
  <phoneticPr fontId="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5077B-FE90-44FC-BD36-20AB5D53142B}">
  <dimension ref="C3:BD44"/>
  <sheetViews>
    <sheetView topLeftCell="C1" zoomScale="115" zoomScaleNormal="115" workbookViewId="0">
      <pane xSplit="4" ySplit="3" topLeftCell="G4" activePane="bottomRight" state="frozen"/>
      <selection activeCell="C1" sqref="C1"/>
      <selection pane="topRight" activeCell="G1" sqref="G1"/>
      <selection pane="bottomLeft" activeCell="C4" sqref="C4"/>
      <selection pane="bottomRight" activeCell="G14" sqref="G14"/>
    </sheetView>
  </sheetViews>
  <sheetFormatPr defaultRowHeight="14.4" x14ac:dyDescent="0.55000000000000004"/>
  <cols>
    <col min="1" max="2" width="0" hidden="1" customWidth="1"/>
    <col min="3" max="3" width="15.68359375" customWidth="1"/>
    <col min="4" max="4" width="14.578125" customWidth="1"/>
    <col min="5" max="5" width="13" bestFit="1" customWidth="1"/>
    <col min="6" max="6" width="51.578125" bestFit="1" customWidth="1"/>
    <col min="7" max="7" width="14.83984375" customWidth="1"/>
    <col min="8" max="8" width="13.83984375" customWidth="1"/>
    <col min="9" max="9" width="13.15625" customWidth="1"/>
    <col min="10" max="10" width="13.578125" customWidth="1"/>
    <col min="11" max="11" width="13.83984375" customWidth="1"/>
    <col min="12" max="12" width="13.578125" customWidth="1"/>
    <col min="13" max="13" width="14.15625" customWidth="1"/>
    <col min="14" max="14" width="13.15625" customWidth="1"/>
    <col min="15" max="15" width="12.68359375" customWidth="1"/>
    <col min="16" max="16" width="13.83984375" customWidth="1"/>
    <col min="17" max="17" width="13.578125" customWidth="1"/>
    <col min="18" max="18" width="13.41796875" customWidth="1"/>
    <col min="19" max="19" width="13.83984375" customWidth="1"/>
    <col min="20" max="20" width="13.578125" customWidth="1"/>
    <col min="21" max="21" width="13.15625" customWidth="1"/>
    <col min="22" max="22" width="13.578125" customWidth="1"/>
    <col min="23" max="23" width="13.83984375" customWidth="1"/>
    <col min="24" max="24" width="13.578125" customWidth="1"/>
    <col min="25" max="25" width="14.15625" customWidth="1"/>
    <col min="26" max="26" width="13.15625" customWidth="1"/>
    <col min="27" max="27" width="12.68359375" customWidth="1"/>
    <col min="28" max="28" width="13.83984375" customWidth="1"/>
    <col min="29" max="29" width="13.578125" customWidth="1"/>
    <col min="30" max="30" width="13.41796875" customWidth="1"/>
    <col min="31" max="31" width="13.83984375" customWidth="1"/>
    <col min="32" max="32" width="13.578125" customWidth="1"/>
    <col min="33" max="33" width="13.15625" customWidth="1"/>
    <col min="34" max="34" width="13.578125" customWidth="1"/>
    <col min="35" max="35" width="13.83984375" customWidth="1"/>
    <col min="36" max="36" width="13.578125" customWidth="1"/>
    <col min="37" max="37" width="14.15625" customWidth="1"/>
    <col min="38" max="38" width="13.15625" customWidth="1"/>
    <col min="39" max="39" width="12.68359375" customWidth="1"/>
    <col min="40" max="40" width="13.83984375" customWidth="1"/>
    <col min="41" max="41" width="13.578125" customWidth="1"/>
    <col min="42" max="42" width="13.41796875" customWidth="1"/>
    <col min="43" max="43" width="13.83984375" customWidth="1"/>
    <col min="44" max="44" width="13.578125" customWidth="1"/>
    <col min="45" max="45" width="13" customWidth="1"/>
    <col min="46" max="46" width="13.41796875" customWidth="1"/>
    <col min="47" max="47" width="13.578125" customWidth="1"/>
    <col min="48" max="48" width="13.41796875" customWidth="1"/>
    <col min="49" max="49" width="13.83984375" customWidth="1"/>
    <col min="50" max="50" width="13" customWidth="1"/>
    <col min="51" max="51" width="12.578125" customWidth="1"/>
    <col min="52" max="52" width="13.578125" customWidth="1"/>
    <col min="53" max="53" width="13.41796875" customWidth="1"/>
    <col min="54" max="54" width="13.15625" customWidth="1"/>
    <col min="55" max="55" width="13.578125" customWidth="1"/>
    <col min="56" max="56" width="13.41796875" customWidth="1"/>
  </cols>
  <sheetData>
    <row r="3" spans="3:56" ht="14.7" thickBot="1" x14ac:dyDescent="0.6">
      <c r="C3" s="28" t="s">
        <v>4</v>
      </c>
      <c r="D3" s="29" t="s">
        <v>3</v>
      </c>
      <c r="E3" s="29" t="s">
        <v>5</v>
      </c>
      <c r="F3" s="29" t="s">
        <v>6</v>
      </c>
      <c r="G3" s="29" t="s">
        <v>7</v>
      </c>
      <c r="H3" s="29" t="s">
        <v>8</v>
      </c>
      <c r="I3" s="30" t="s">
        <v>9</v>
      </c>
      <c r="J3" s="30" t="s">
        <v>10</v>
      </c>
      <c r="K3" s="30" t="s">
        <v>11</v>
      </c>
      <c r="L3" s="30" t="s">
        <v>12</v>
      </c>
      <c r="M3" s="30" t="s">
        <v>13</v>
      </c>
      <c r="N3" s="30" t="s">
        <v>14</v>
      </c>
      <c r="O3" s="30" t="s">
        <v>15</v>
      </c>
      <c r="P3" s="30" t="s">
        <v>16</v>
      </c>
      <c r="Q3" s="30" t="s">
        <v>17</v>
      </c>
      <c r="R3" s="30" t="s">
        <v>18</v>
      </c>
      <c r="S3" s="30" t="s">
        <v>19</v>
      </c>
      <c r="T3" s="30" t="s">
        <v>20</v>
      </c>
      <c r="U3" s="30" t="s">
        <v>21</v>
      </c>
      <c r="V3" s="30" t="s">
        <v>22</v>
      </c>
      <c r="W3" s="30" t="s">
        <v>23</v>
      </c>
      <c r="X3" s="30" t="s">
        <v>24</v>
      </c>
      <c r="Y3" s="30" t="s">
        <v>25</v>
      </c>
      <c r="Z3" s="30" t="s">
        <v>26</v>
      </c>
      <c r="AA3" s="30" t="s">
        <v>27</v>
      </c>
      <c r="AB3" s="30" t="s">
        <v>28</v>
      </c>
      <c r="AC3" s="30" t="s">
        <v>29</v>
      </c>
      <c r="AD3" s="30" t="s">
        <v>30</v>
      </c>
      <c r="AE3" s="30" t="s">
        <v>31</v>
      </c>
      <c r="AF3" s="30" t="s">
        <v>32</v>
      </c>
      <c r="AG3" s="30" t="s">
        <v>33</v>
      </c>
      <c r="AH3" s="30" t="s">
        <v>34</v>
      </c>
      <c r="AI3" s="30" t="s">
        <v>35</v>
      </c>
      <c r="AJ3" s="30" t="s">
        <v>36</v>
      </c>
      <c r="AK3" s="30" t="s">
        <v>37</v>
      </c>
      <c r="AL3" s="30" t="s">
        <v>38</v>
      </c>
      <c r="AM3" s="30" t="s">
        <v>39</v>
      </c>
      <c r="AN3" s="30" t="s">
        <v>40</v>
      </c>
      <c r="AO3" s="30" t="s">
        <v>41</v>
      </c>
      <c r="AP3" s="30" t="s">
        <v>42</v>
      </c>
      <c r="AQ3" s="30" t="s">
        <v>43</v>
      </c>
      <c r="AR3" s="30" t="s">
        <v>44</v>
      </c>
      <c r="AS3" s="30" t="s">
        <v>45</v>
      </c>
      <c r="AT3" s="30" t="s">
        <v>46</v>
      </c>
      <c r="AU3" s="30" t="s">
        <v>47</v>
      </c>
      <c r="AV3" s="30" t="s">
        <v>48</v>
      </c>
      <c r="AW3" s="30" t="s">
        <v>49</v>
      </c>
      <c r="AX3" s="30" t="s">
        <v>50</v>
      </c>
      <c r="AY3" s="30" t="s">
        <v>51</v>
      </c>
      <c r="AZ3" s="30" t="s">
        <v>52</v>
      </c>
      <c r="BA3" s="30" t="s">
        <v>53</v>
      </c>
      <c r="BB3" s="30" t="s">
        <v>54</v>
      </c>
      <c r="BC3" s="30" t="s">
        <v>55</v>
      </c>
      <c r="BD3" s="34" t="s">
        <v>56</v>
      </c>
    </row>
    <row r="4" spans="3:56" ht="14.7" thickBot="1" x14ac:dyDescent="0.6">
      <c r="C4" s="25" t="s">
        <v>92</v>
      </c>
      <c r="D4" s="3" t="s">
        <v>109</v>
      </c>
      <c r="E4" s="4">
        <v>467863</v>
      </c>
      <c r="F4" s="5" t="str">
        <f>_xlfn.XLOOKUP(ForecastData[[#This Row],[Supplier ID]],XLOOPUP!$D$19:$D$35,XLOOPUP!$E$19:$E$35,"")</f>
        <v>Tom Brady</v>
      </c>
      <c r="G4" s="6" t="str">
        <f>_xlfn.XLOOKUP(ForecastData[[#This Row],[Supplier Name]],XLOOPUP!$E$19:$E$35,XLOOPUP!$F$19:$F$35,"")</f>
        <v>Athlete</v>
      </c>
      <c r="H4" s="7"/>
      <c r="I4" s="11">
        <v>4</v>
      </c>
      <c r="J4" s="11">
        <v>4</v>
      </c>
      <c r="K4" s="11">
        <v>4</v>
      </c>
      <c r="L4" s="11">
        <v>4</v>
      </c>
      <c r="M4" s="11">
        <v>4</v>
      </c>
      <c r="N4" s="11">
        <v>4</v>
      </c>
      <c r="O4" s="11">
        <v>4</v>
      </c>
      <c r="P4" s="11">
        <v>4</v>
      </c>
      <c r="Q4" s="11">
        <v>4</v>
      </c>
      <c r="R4" s="11">
        <v>4</v>
      </c>
      <c r="S4" s="11">
        <v>4</v>
      </c>
      <c r="T4" s="11">
        <v>4</v>
      </c>
      <c r="U4" s="11">
        <v>4</v>
      </c>
      <c r="V4" s="11">
        <v>4</v>
      </c>
      <c r="W4" s="11">
        <v>4</v>
      </c>
      <c r="X4" s="11">
        <v>4</v>
      </c>
      <c r="Y4" s="11">
        <v>4</v>
      </c>
      <c r="Z4" s="11">
        <v>4</v>
      </c>
      <c r="AA4" s="11">
        <v>4</v>
      </c>
      <c r="AB4" s="11">
        <v>4</v>
      </c>
      <c r="AC4" s="11">
        <v>4</v>
      </c>
      <c r="AD4" s="11">
        <v>4</v>
      </c>
      <c r="AE4" s="11">
        <v>4</v>
      </c>
      <c r="AF4" s="11">
        <v>4</v>
      </c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2"/>
    </row>
    <row r="5" spans="3:56" ht="14.7" thickBot="1" x14ac:dyDescent="0.6">
      <c r="C5" s="25" t="s">
        <v>92</v>
      </c>
      <c r="D5" s="13" t="s">
        <v>109</v>
      </c>
      <c r="E5" s="14">
        <v>862515</v>
      </c>
      <c r="F5" s="5" t="str">
        <f>_xlfn.XLOOKUP(ForecastData[[#This Row],[Supplier ID]],XLOOPUP!$D$19:$D$35,XLOOPUP!$E$19:$E$35,"")</f>
        <v>Michael Jordan</v>
      </c>
      <c r="G5" s="6" t="str">
        <f>_xlfn.XLOOKUP(ForecastData[[#This Row],[Supplier Name]],XLOOPUP!$E$19:$E$35,XLOOPUP!$F$19:$F$35,"")</f>
        <v>Athlete</v>
      </c>
      <c r="H5" s="15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20"/>
    </row>
    <row r="6" spans="3:56" ht="14.7" thickBot="1" x14ac:dyDescent="0.6">
      <c r="C6" s="25" t="s">
        <v>92</v>
      </c>
      <c r="D6" s="21" t="s">
        <v>109</v>
      </c>
      <c r="E6" s="22" t="s">
        <v>62</v>
      </c>
      <c r="F6" s="5" t="str">
        <f>_xlfn.XLOOKUP(ForecastData[[#This Row],[Supplier ID]],XLOOPUP!$D$19:$D$35,XLOOPUP!$E$19:$E$35,"")</f>
        <v/>
      </c>
      <c r="G6" s="6" t="str">
        <f>_xlfn.XLOOKUP(ForecastData[[#This Row],[Supplier Name]],XLOOPUP!$E$19:$E$35,XLOOPUP!$F$19:$F$35,"")</f>
        <v/>
      </c>
      <c r="H6" s="15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20"/>
    </row>
    <row r="7" spans="3:56" ht="14.7" thickBot="1" x14ac:dyDescent="0.6">
      <c r="C7" s="25" t="s">
        <v>92</v>
      </c>
      <c r="D7" s="13" t="s">
        <v>109</v>
      </c>
      <c r="E7" s="14" t="s">
        <v>62</v>
      </c>
      <c r="F7" s="5" t="str">
        <f>_xlfn.XLOOKUP(ForecastData[[#This Row],[Supplier ID]],XLOOPUP!$D$19:$D$35,XLOOPUP!$E$19:$E$35,"")</f>
        <v/>
      </c>
      <c r="G7" s="6" t="str">
        <f>_xlfn.XLOOKUP(ForecastData[[#This Row],[Supplier Name]],XLOOPUP!$E$19:$E$35,XLOOPUP!$F$19:$F$35,"")</f>
        <v/>
      </c>
      <c r="H7" s="15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20"/>
    </row>
    <row r="8" spans="3:56" ht="14.7" thickBot="1" x14ac:dyDescent="0.6">
      <c r="C8" s="25" t="s">
        <v>92</v>
      </c>
      <c r="D8" s="3" t="s">
        <v>110</v>
      </c>
      <c r="E8" s="4">
        <v>138389</v>
      </c>
      <c r="F8" s="5" t="str">
        <f>_xlfn.XLOOKUP(ForecastData[[#This Row],[Supplier ID]],XLOOPUP!$D$19:$D$35,XLOOPUP!$E$19:$E$35,"")</f>
        <v>Mario Lopez</v>
      </c>
      <c r="G8" s="6" t="str">
        <f>_xlfn.XLOOKUP(ForecastData[[#This Row],[Supplier Name]],XLOOPUP!$E$19:$E$35,XLOOPUP!$F$19:$F$35,"")</f>
        <v>Actor</v>
      </c>
      <c r="H8" s="7"/>
      <c r="I8" s="11">
        <v>11</v>
      </c>
      <c r="J8" s="11">
        <v>11</v>
      </c>
      <c r="K8" s="11">
        <v>11</v>
      </c>
      <c r="L8" s="11">
        <v>11</v>
      </c>
      <c r="M8" s="11">
        <v>11</v>
      </c>
      <c r="N8" s="11">
        <v>11</v>
      </c>
      <c r="O8" s="11">
        <v>11</v>
      </c>
      <c r="P8" s="11">
        <v>11</v>
      </c>
      <c r="Q8" s="11">
        <v>11</v>
      </c>
      <c r="R8" s="11">
        <v>11</v>
      </c>
      <c r="S8" s="11">
        <v>11</v>
      </c>
      <c r="T8" s="11">
        <v>11</v>
      </c>
      <c r="U8" s="11">
        <v>11</v>
      </c>
      <c r="V8" s="11">
        <v>11</v>
      </c>
      <c r="W8" s="11">
        <v>11</v>
      </c>
      <c r="X8" s="11">
        <v>11</v>
      </c>
      <c r="Y8" s="11">
        <v>11</v>
      </c>
      <c r="Z8" s="11">
        <v>11</v>
      </c>
      <c r="AA8" s="11">
        <v>11</v>
      </c>
      <c r="AB8" s="11">
        <v>11</v>
      </c>
      <c r="AC8" s="11">
        <v>11</v>
      </c>
      <c r="AD8" s="11">
        <v>11</v>
      </c>
      <c r="AE8" s="11">
        <v>11</v>
      </c>
      <c r="AF8" s="11">
        <v>11</v>
      </c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2"/>
    </row>
    <row r="9" spans="3:56" ht="14.7" thickBot="1" x14ac:dyDescent="0.6">
      <c r="C9" s="25" t="s">
        <v>92</v>
      </c>
      <c r="D9" s="13" t="s">
        <v>110</v>
      </c>
      <c r="E9" s="14">
        <v>467863</v>
      </c>
      <c r="F9" s="5" t="str">
        <f>_xlfn.XLOOKUP(ForecastData[[#This Row],[Supplier ID]],XLOOPUP!$D$19:$D$35,XLOOPUP!$E$19:$E$35,"")</f>
        <v>Tom Brady</v>
      </c>
      <c r="G9" s="6" t="str">
        <f>_xlfn.XLOOKUP(ForecastData[[#This Row],[Supplier Name]],XLOOPUP!$E$19:$E$35,XLOOPUP!$F$19:$F$35,"")</f>
        <v>Athlete</v>
      </c>
      <c r="H9" s="15"/>
      <c r="I9" s="19">
        <v>6</v>
      </c>
      <c r="J9" s="19">
        <v>6</v>
      </c>
      <c r="K9" s="19">
        <v>6</v>
      </c>
      <c r="L9" s="19">
        <v>6</v>
      </c>
      <c r="M9" s="19">
        <v>6</v>
      </c>
      <c r="N9" s="19">
        <v>6</v>
      </c>
      <c r="O9" s="19">
        <v>6</v>
      </c>
      <c r="P9" s="19">
        <v>6</v>
      </c>
      <c r="Q9" s="19">
        <v>6</v>
      </c>
      <c r="R9" s="19">
        <v>6</v>
      </c>
      <c r="S9" s="19">
        <v>6</v>
      </c>
      <c r="T9" s="19">
        <v>6</v>
      </c>
      <c r="U9" s="19">
        <v>6</v>
      </c>
      <c r="V9" s="19">
        <v>6</v>
      </c>
      <c r="W9" s="19">
        <v>6</v>
      </c>
      <c r="X9" s="19">
        <v>6</v>
      </c>
      <c r="Y9" s="19">
        <v>6</v>
      </c>
      <c r="Z9" s="19">
        <v>6</v>
      </c>
      <c r="AA9" s="19">
        <v>6</v>
      </c>
      <c r="AB9" s="19">
        <v>6</v>
      </c>
      <c r="AC9" s="19">
        <v>6</v>
      </c>
      <c r="AD9" s="19">
        <v>6</v>
      </c>
      <c r="AE9" s="19">
        <v>6</v>
      </c>
      <c r="AF9" s="19">
        <v>6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20"/>
    </row>
    <row r="10" spans="3:56" ht="14.7" thickBot="1" x14ac:dyDescent="0.6">
      <c r="C10" s="25" t="s">
        <v>92</v>
      </c>
      <c r="D10" s="21" t="s">
        <v>110</v>
      </c>
      <c r="E10" s="22">
        <v>862515</v>
      </c>
      <c r="F10" s="5" t="str">
        <f>_xlfn.XLOOKUP(ForecastData[[#This Row],[Supplier ID]],XLOOPUP!$D$19:$D$35,XLOOPUP!$E$19:$E$35,"")</f>
        <v>Michael Jordan</v>
      </c>
      <c r="G10" s="6" t="str">
        <f>_xlfn.XLOOKUP(ForecastData[[#This Row],[Supplier Name]],XLOOPUP!$E$19:$E$35,XLOOPUP!$F$19:$F$35,"")</f>
        <v>Athlete</v>
      </c>
      <c r="H10" s="15"/>
      <c r="I10" s="19">
        <v>8</v>
      </c>
      <c r="J10" s="19">
        <v>8</v>
      </c>
      <c r="K10" s="19">
        <v>8</v>
      </c>
      <c r="L10" s="19">
        <v>8</v>
      </c>
      <c r="M10" s="19">
        <v>8</v>
      </c>
      <c r="N10" s="19">
        <v>8</v>
      </c>
      <c r="O10" s="19">
        <v>8</v>
      </c>
      <c r="P10" s="19">
        <v>8</v>
      </c>
      <c r="Q10" s="19">
        <v>8</v>
      </c>
      <c r="R10" s="19">
        <v>8</v>
      </c>
      <c r="S10" s="19">
        <v>8</v>
      </c>
      <c r="T10" s="19">
        <v>8</v>
      </c>
      <c r="U10" s="19">
        <v>8</v>
      </c>
      <c r="V10" s="19">
        <v>8</v>
      </c>
      <c r="W10" s="19">
        <v>8</v>
      </c>
      <c r="X10" s="19">
        <v>8</v>
      </c>
      <c r="Y10" s="19">
        <v>8</v>
      </c>
      <c r="Z10" s="19">
        <v>8</v>
      </c>
      <c r="AA10" s="19">
        <v>8</v>
      </c>
      <c r="AB10" s="19">
        <v>8</v>
      </c>
      <c r="AC10" s="19">
        <v>8</v>
      </c>
      <c r="AD10" s="19">
        <v>8</v>
      </c>
      <c r="AE10" s="19">
        <v>8</v>
      </c>
      <c r="AF10" s="19">
        <v>8</v>
      </c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20"/>
    </row>
    <row r="11" spans="3:56" ht="14.7" thickBot="1" x14ac:dyDescent="0.6">
      <c r="C11" s="25" t="s">
        <v>92</v>
      </c>
      <c r="D11" s="23" t="s">
        <v>111</v>
      </c>
      <c r="E11" s="23">
        <v>467863</v>
      </c>
      <c r="F11" s="5" t="str">
        <f>_xlfn.XLOOKUP(ForecastData[[#This Row],[Supplier ID]],XLOOPUP!$D$19:$D$35,XLOOPUP!$E$19:$E$35,"")</f>
        <v>Tom Brady</v>
      </c>
      <c r="G11" s="6" t="str">
        <f>_xlfn.XLOOKUP(ForecastData[[#This Row],[Supplier Name]],XLOOPUP!$E$19:$E$35,XLOOPUP!$F$19:$F$35,"")</f>
        <v>Athlete</v>
      </c>
      <c r="H11" s="7"/>
      <c r="I11" s="11">
        <v>8</v>
      </c>
      <c r="J11" s="11">
        <v>8</v>
      </c>
      <c r="K11" s="11">
        <v>8</v>
      </c>
      <c r="L11" s="11">
        <v>8</v>
      </c>
      <c r="M11" s="11">
        <v>8</v>
      </c>
      <c r="N11" s="11">
        <v>8</v>
      </c>
      <c r="O11" s="11">
        <v>8</v>
      </c>
      <c r="P11" s="11">
        <v>8</v>
      </c>
      <c r="Q11" s="11">
        <v>8</v>
      </c>
      <c r="R11" s="11">
        <v>8</v>
      </c>
      <c r="S11" s="11">
        <v>8</v>
      </c>
      <c r="T11" s="11">
        <v>8</v>
      </c>
      <c r="U11" s="11">
        <v>8</v>
      </c>
      <c r="V11" s="11">
        <v>8</v>
      </c>
      <c r="W11" s="11">
        <v>8</v>
      </c>
      <c r="X11" s="11">
        <v>8</v>
      </c>
      <c r="Y11" s="11">
        <v>8</v>
      </c>
      <c r="Z11" s="11">
        <v>8</v>
      </c>
      <c r="AA11" s="11">
        <v>8</v>
      </c>
      <c r="AB11" s="11">
        <v>8</v>
      </c>
      <c r="AC11" s="11">
        <v>8</v>
      </c>
      <c r="AD11" s="11">
        <v>8</v>
      </c>
      <c r="AE11" s="11">
        <v>8</v>
      </c>
      <c r="AF11" s="11">
        <v>8</v>
      </c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2"/>
    </row>
    <row r="12" spans="3:56" ht="14.7" thickBot="1" x14ac:dyDescent="0.6">
      <c r="C12" s="25" t="s">
        <v>92</v>
      </c>
      <c r="D12" s="4" t="s">
        <v>111</v>
      </c>
      <c r="E12" s="22">
        <v>138389</v>
      </c>
      <c r="F12" s="5" t="str">
        <f>_xlfn.XLOOKUP(ForecastData[[#This Row],[Supplier ID]],XLOOPUP!$D$19:$D$35,XLOOPUP!$E$19:$E$35,"")</f>
        <v>Mario Lopez</v>
      </c>
      <c r="G12" s="6" t="str">
        <f>_xlfn.XLOOKUP(ForecastData[[#This Row],[Supplier Name]],XLOOPUP!$E$19:$E$35,XLOOPUP!$F$19:$F$35,"")</f>
        <v>Actor</v>
      </c>
      <c r="H12" s="15"/>
      <c r="I12" s="19">
        <v>4</v>
      </c>
      <c r="J12" s="19">
        <v>4</v>
      </c>
      <c r="K12" s="19">
        <v>4</v>
      </c>
      <c r="L12" s="19">
        <v>4</v>
      </c>
      <c r="M12" s="19">
        <v>4</v>
      </c>
      <c r="N12" s="19">
        <v>4</v>
      </c>
      <c r="O12" s="19">
        <v>4</v>
      </c>
      <c r="P12" s="19">
        <v>4</v>
      </c>
      <c r="Q12" s="19">
        <v>4</v>
      </c>
      <c r="R12" s="19">
        <v>4</v>
      </c>
      <c r="S12" s="19">
        <v>4</v>
      </c>
      <c r="T12" s="19">
        <v>4</v>
      </c>
      <c r="U12" s="19">
        <v>4</v>
      </c>
      <c r="V12" s="19">
        <v>4</v>
      </c>
      <c r="W12" s="19">
        <v>4</v>
      </c>
      <c r="X12" s="19">
        <v>4</v>
      </c>
      <c r="Y12" s="19">
        <v>4</v>
      </c>
      <c r="Z12" s="19">
        <v>4</v>
      </c>
      <c r="AA12" s="19">
        <v>4</v>
      </c>
      <c r="AB12" s="19">
        <v>4</v>
      </c>
      <c r="AC12" s="19">
        <v>4</v>
      </c>
      <c r="AD12" s="19">
        <v>4</v>
      </c>
      <c r="AE12" s="19">
        <v>4</v>
      </c>
      <c r="AF12" s="19">
        <v>4</v>
      </c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20"/>
    </row>
    <row r="13" spans="3:56" ht="14.7" thickBot="1" x14ac:dyDescent="0.6">
      <c r="C13" s="25" t="s">
        <v>92</v>
      </c>
      <c r="D13" s="23" t="s">
        <v>111</v>
      </c>
      <c r="E13" s="14">
        <v>862515</v>
      </c>
      <c r="F13" s="5" t="str">
        <f>_xlfn.XLOOKUP(ForecastData[[#This Row],[Supplier ID]],XLOOPUP!$D$19:$D$35,XLOOPUP!$E$19:$E$35,"")</f>
        <v>Michael Jordan</v>
      </c>
      <c r="G13" s="6" t="str">
        <f>_xlfn.XLOOKUP(ForecastData[[#This Row],[Supplier Name]],XLOOPUP!$E$19:$E$35,XLOOPUP!$F$19:$F$35,"")</f>
        <v>Athlete</v>
      </c>
      <c r="H13" s="15"/>
      <c r="I13" s="19">
        <v>4</v>
      </c>
      <c r="J13" s="19">
        <v>4</v>
      </c>
      <c r="K13" s="19">
        <v>4</v>
      </c>
      <c r="L13" s="19">
        <v>4</v>
      </c>
      <c r="M13" s="19">
        <v>4</v>
      </c>
      <c r="N13" s="19">
        <v>4</v>
      </c>
      <c r="O13" s="19">
        <v>4</v>
      </c>
      <c r="P13" s="19">
        <v>4</v>
      </c>
      <c r="Q13" s="19">
        <v>4</v>
      </c>
      <c r="R13" s="19">
        <v>4</v>
      </c>
      <c r="S13" s="19">
        <v>4</v>
      </c>
      <c r="T13" s="19">
        <v>4</v>
      </c>
      <c r="U13" s="19">
        <v>4</v>
      </c>
      <c r="V13" s="19">
        <v>4</v>
      </c>
      <c r="W13" s="19">
        <v>4</v>
      </c>
      <c r="X13" s="19">
        <v>4</v>
      </c>
      <c r="Y13" s="19">
        <v>4</v>
      </c>
      <c r="Z13" s="19">
        <v>4</v>
      </c>
      <c r="AA13" s="19">
        <v>4</v>
      </c>
      <c r="AB13" s="19">
        <v>4</v>
      </c>
      <c r="AC13" s="19">
        <v>4</v>
      </c>
      <c r="AD13" s="19">
        <v>4</v>
      </c>
      <c r="AE13" s="19">
        <v>4</v>
      </c>
      <c r="AF13" s="19">
        <v>4</v>
      </c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20"/>
    </row>
    <row r="14" spans="3:56" ht="14.7" thickBot="1" x14ac:dyDescent="0.6">
      <c r="C14" s="25" t="s">
        <v>92</v>
      </c>
      <c r="D14" s="4" t="s">
        <v>111</v>
      </c>
      <c r="E14" s="22" t="s">
        <v>67</v>
      </c>
      <c r="F14" s="5" t="str">
        <f>_xlfn.XLOOKUP(ForecastData[[#This Row],[Supplier ID]],XLOOPUP!$D$19:$D$35,XLOOPUP!$E$19:$E$35,"")</f>
        <v>TBD</v>
      </c>
      <c r="G14" s="6"/>
      <c r="H14" s="15"/>
      <c r="I14" s="19">
        <v>8</v>
      </c>
      <c r="J14" s="19">
        <v>8</v>
      </c>
      <c r="K14" s="19">
        <v>8</v>
      </c>
      <c r="L14" s="19">
        <v>8</v>
      </c>
      <c r="M14" s="19">
        <v>8</v>
      </c>
      <c r="N14" s="19">
        <v>8</v>
      </c>
      <c r="O14" s="19">
        <v>8</v>
      </c>
      <c r="P14" s="19">
        <v>8</v>
      </c>
      <c r="Q14" s="19">
        <v>8</v>
      </c>
      <c r="R14" s="19">
        <v>8</v>
      </c>
      <c r="S14" s="19">
        <v>8</v>
      </c>
      <c r="T14" s="19">
        <v>8</v>
      </c>
      <c r="U14" s="19">
        <v>8</v>
      </c>
      <c r="V14" s="19">
        <v>8</v>
      </c>
      <c r="W14" s="19">
        <v>8</v>
      </c>
      <c r="X14" s="19">
        <v>8</v>
      </c>
      <c r="Y14" s="19">
        <v>8</v>
      </c>
      <c r="Z14" s="19">
        <v>8</v>
      </c>
      <c r="AA14" s="19">
        <v>8</v>
      </c>
      <c r="AB14" s="19">
        <v>8</v>
      </c>
      <c r="AC14" s="19">
        <v>8</v>
      </c>
      <c r="AD14" s="19">
        <v>8</v>
      </c>
      <c r="AE14" s="19">
        <v>8</v>
      </c>
      <c r="AF14" s="19">
        <v>8</v>
      </c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20"/>
    </row>
    <row r="15" spans="3:56" ht="14.7" thickBot="1" x14ac:dyDescent="0.6">
      <c r="C15" s="25" t="s">
        <v>92</v>
      </c>
      <c r="D15" s="23" t="s">
        <v>111</v>
      </c>
      <c r="E15" s="14" t="s">
        <v>62</v>
      </c>
      <c r="F15" s="5" t="str">
        <f>_xlfn.XLOOKUP(ForecastData[[#This Row],[Supplier ID]],XLOOPUP!$D$19:$D$35,XLOOPUP!$E$19:$E$35,"")</f>
        <v/>
      </c>
      <c r="G15" s="6" t="str">
        <f>_xlfn.XLOOKUP(ForecastData[[#This Row],[Supplier Name]],XLOOPUP!$E$19:$E$35,XLOOPUP!$F$19:$F$35,"")</f>
        <v/>
      </c>
      <c r="H15" s="15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20"/>
    </row>
    <row r="16" spans="3:56" ht="14.7" thickBot="1" x14ac:dyDescent="0.6">
      <c r="C16" s="25" t="s">
        <v>92</v>
      </c>
      <c r="D16" s="4" t="s">
        <v>111</v>
      </c>
      <c r="E16" s="22" t="s">
        <v>62</v>
      </c>
      <c r="F16" s="5" t="str">
        <f>_xlfn.XLOOKUP(ForecastData[[#This Row],[Supplier ID]],XLOOPUP!$D$19:$D$35,XLOOPUP!$E$19:$E$35,"")</f>
        <v/>
      </c>
      <c r="G16" s="6" t="str">
        <f>_xlfn.XLOOKUP(ForecastData[[#This Row],[Supplier Name]],XLOOPUP!$E$19:$E$35,XLOOPUP!$F$19:$F$35,"")</f>
        <v/>
      </c>
      <c r="H16" s="15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20"/>
    </row>
    <row r="17" spans="3:56" ht="14.7" thickBot="1" x14ac:dyDescent="0.6">
      <c r="C17" s="25" t="s">
        <v>92</v>
      </c>
      <c r="D17" s="23" t="s">
        <v>111</v>
      </c>
      <c r="E17" s="14" t="s">
        <v>62</v>
      </c>
      <c r="F17" s="5" t="str">
        <f>_xlfn.XLOOKUP(ForecastData[[#This Row],[Supplier ID]],XLOOPUP!$D$19:$D$35,XLOOPUP!$E$19:$E$35,"")</f>
        <v/>
      </c>
      <c r="G17" s="6" t="str">
        <f>_xlfn.XLOOKUP(ForecastData[[#This Row],[Supplier Name]],XLOOPUP!$E$19:$E$35,XLOOPUP!$F$19:$F$35,"")</f>
        <v/>
      </c>
      <c r="H17" s="15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20"/>
    </row>
    <row r="18" spans="3:56" ht="14.7" thickBot="1" x14ac:dyDescent="0.6">
      <c r="C18" s="26" t="s">
        <v>93</v>
      </c>
      <c r="D18" s="22" t="s">
        <v>109</v>
      </c>
      <c r="E18" s="22">
        <v>334526</v>
      </c>
      <c r="F18" s="5" t="str">
        <f>_xlfn.XLOOKUP(ForecastData[[#This Row],[Supplier ID]],XLOOPUP!$D$19:$D$35,XLOOPUP!$E$19:$E$35,"")</f>
        <v>Chris Pratt</v>
      </c>
      <c r="G18" s="6" t="str">
        <f>_xlfn.XLOOKUP(ForecastData[[#This Row],[Supplier Name]],XLOOPUP!$E$19:$E$35,XLOOPUP!$F$19:$F$35,"")</f>
        <v>Actor</v>
      </c>
      <c r="H18" s="15"/>
      <c r="I18" s="19">
        <v>12</v>
      </c>
      <c r="J18" s="19">
        <v>12</v>
      </c>
      <c r="K18" s="19">
        <v>12</v>
      </c>
      <c r="L18" s="19">
        <v>12</v>
      </c>
      <c r="M18" s="19">
        <v>12</v>
      </c>
      <c r="N18" s="19">
        <v>12</v>
      </c>
      <c r="O18" s="19">
        <v>12</v>
      </c>
      <c r="P18" s="19">
        <v>12</v>
      </c>
      <c r="Q18" s="19">
        <v>12</v>
      </c>
      <c r="R18" s="19">
        <v>12</v>
      </c>
      <c r="S18" s="19">
        <v>12</v>
      </c>
      <c r="T18" s="19">
        <v>12</v>
      </c>
      <c r="U18" s="19">
        <v>12</v>
      </c>
      <c r="V18" s="19">
        <v>12</v>
      </c>
      <c r="W18" s="19">
        <v>12</v>
      </c>
      <c r="X18" s="19">
        <v>12</v>
      </c>
      <c r="Y18" s="19">
        <v>12</v>
      </c>
      <c r="Z18" s="19">
        <v>12</v>
      </c>
      <c r="AA18" s="19">
        <v>12</v>
      </c>
      <c r="AB18" s="19">
        <v>12</v>
      </c>
      <c r="AC18" s="19">
        <v>12</v>
      </c>
      <c r="AD18" s="19">
        <v>12</v>
      </c>
      <c r="AE18" s="19">
        <v>12</v>
      </c>
      <c r="AF18" s="19">
        <v>12</v>
      </c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20"/>
    </row>
    <row r="19" spans="3:56" ht="14.7" thickBot="1" x14ac:dyDescent="0.6">
      <c r="C19" s="26" t="s">
        <v>93</v>
      </c>
      <c r="D19" s="14" t="s">
        <v>109</v>
      </c>
      <c r="E19" s="14">
        <v>432405</v>
      </c>
      <c r="F19" s="5" t="str">
        <f>_xlfn.XLOOKUP(ForecastData[[#This Row],[Supplier ID]],XLOOPUP!$D$19:$D$35,XLOOPUP!$E$19:$E$35,"")</f>
        <v>Josh Allen</v>
      </c>
      <c r="G19" s="6" t="str">
        <f>_xlfn.XLOOKUP(ForecastData[[#This Row],[Supplier Name]],XLOOPUP!$E$19:$E$35,XLOOPUP!$F$19:$F$35,"")</f>
        <v>Athlete</v>
      </c>
      <c r="H19" s="15"/>
      <c r="I19" s="19">
        <v>6</v>
      </c>
      <c r="J19" s="19">
        <v>6</v>
      </c>
      <c r="K19" s="19">
        <v>6</v>
      </c>
      <c r="L19" s="19">
        <v>6</v>
      </c>
      <c r="M19" s="19">
        <v>6</v>
      </c>
      <c r="N19" s="19">
        <v>6</v>
      </c>
      <c r="O19" s="19">
        <v>6</v>
      </c>
      <c r="P19" s="19">
        <v>6</v>
      </c>
      <c r="Q19" s="19">
        <v>6</v>
      </c>
      <c r="R19" s="19">
        <v>6</v>
      </c>
      <c r="S19" s="19">
        <v>6</v>
      </c>
      <c r="T19" s="19">
        <v>6</v>
      </c>
      <c r="U19" s="19">
        <v>6</v>
      </c>
      <c r="V19" s="19">
        <v>6</v>
      </c>
      <c r="W19" s="19">
        <v>6</v>
      </c>
      <c r="X19" s="19">
        <v>6</v>
      </c>
      <c r="Y19" s="19">
        <v>6</v>
      </c>
      <c r="Z19" s="19">
        <v>6</v>
      </c>
      <c r="AA19" s="19">
        <v>6</v>
      </c>
      <c r="AB19" s="19">
        <v>6</v>
      </c>
      <c r="AC19" s="19">
        <v>6</v>
      </c>
      <c r="AD19" s="19">
        <v>6</v>
      </c>
      <c r="AE19" s="19">
        <v>6</v>
      </c>
      <c r="AF19" s="19">
        <v>6</v>
      </c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20"/>
    </row>
    <row r="20" spans="3:56" ht="14.7" thickBot="1" x14ac:dyDescent="0.6">
      <c r="C20" s="26" t="s">
        <v>93</v>
      </c>
      <c r="D20" s="22" t="s">
        <v>109</v>
      </c>
      <c r="E20" s="22">
        <v>792953</v>
      </c>
      <c r="F20" s="5" t="str">
        <f>_xlfn.XLOOKUP(ForecastData[[#This Row],[Supplier ID]],XLOOPUP!$D$19:$D$35,XLOOPUP!$E$19:$E$35,"")</f>
        <v>Robert Downey Jr.</v>
      </c>
      <c r="G20" s="6" t="str">
        <f>_xlfn.XLOOKUP(ForecastData[[#This Row],[Supplier Name]],XLOOPUP!$E$19:$E$35,XLOOPUP!$F$19:$F$35,"")</f>
        <v>Actor</v>
      </c>
      <c r="H20" s="15"/>
      <c r="I20" s="19">
        <v>4</v>
      </c>
      <c r="J20" s="19">
        <v>4</v>
      </c>
      <c r="K20" s="19">
        <v>4</v>
      </c>
      <c r="L20" s="19">
        <v>4</v>
      </c>
      <c r="M20" s="19">
        <v>4</v>
      </c>
      <c r="N20" s="19">
        <v>4</v>
      </c>
      <c r="O20" s="19">
        <v>4</v>
      </c>
      <c r="P20" s="19">
        <v>4</v>
      </c>
      <c r="Q20" s="19">
        <v>4</v>
      </c>
      <c r="R20" s="19">
        <v>4</v>
      </c>
      <c r="S20" s="19">
        <v>4</v>
      </c>
      <c r="T20" s="19">
        <v>4</v>
      </c>
      <c r="U20" s="19">
        <v>4</v>
      </c>
      <c r="V20" s="19">
        <v>4</v>
      </c>
      <c r="W20" s="19">
        <v>4</v>
      </c>
      <c r="X20" s="19">
        <v>4</v>
      </c>
      <c r="Y20" s="19">
        <v>4</v>
      </c>
      <c r="Z20" s="19">
        <v>4</v>
      </c>
      <c r="AA20" s="19">
        <v>4</v>
      </c>
      <c r="AB20" s="19">
        <v>4</v>
      </c>
      <c r="AC20" s="19">
        <v>4</v>
      </c>
      <c r="AD20" s="19">
        <v>4</v>
      </c>
      <c r="AE20" s="19">
        <v>4</v>
      </c>
      <c r="AF20" s="19">
        <v>4</v>
      </c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20"/>
    </row>
    <row r="21" spans="3:56" ht="14.7" thickBot="1" x14ac:dyDescent="0.6">
      <c r="C21" s="26" t="s">
        <v>93</v>
      </c>
      <c r="D21" s="14" t="s">
        <v>109</v>
      </c>
      <c r="E21" s="14" t="s">
        <v>62</v>
      </c>
      <c r="F21" s="5" t="str">
        <f>_xlfn.XLOOKUP(ForecastData[[#This Row],[Supplier ID]],XLOOPUP!$D$19:$D$35,XLOOPUP!$E$19:$E$35,"")</f>
        <v/>
      </c>
      <c r="G21" s="6" t="str">
        <f>_xlfn.XLOOKUP(ForecastData[[#This Row],[Supplier Name]],XLOOPUP!$E$19:$E$35,XLOOPUP!$F$19:$F$35,"")</f>
        <v/>
      </c>
      <c r="H21" s="15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20"/>
    </row>
    <row r="22" spans="3:56" ht="14.7" thickBot="1" x14ac:dyDescent="0.6">
      <c r="C22" s="26" t="s">
        <v>93</v>
      </c>
      <c r="D22" s="4" t="s">
        <v>110</v>
      </c>
      <c r="E22" s="22">
        <v>334526</v>
      </c>
      <c r="F22" s="5" t="str">
        <f>_xlfn.XLOOKUP(ForecastData[[#This Row],[Supplier ID]],XLOOPUP!$D$19:$D$35,XLOOPUP!$E$19:$E$35,"")</f>
        <v>Chris Pratt</v>
      </c>
      <c r="G22" s="6" t="str">
        <f>_xlfn.XLOOKUP(ForecastData[[#This Row],[Supplier Name]],XLOOPUP!$E$19:$E$35,XLOOPUP!$F$19:$F$35,"")</f>
        <v>Actor</v>
      </c>
      <c r="H22" s="24"/>
      <c r="I22" s="19">
        <v>13</v>
      </c>
      <c r="J22" s="11">
        <v>13</v>
      </c>
      <c r="K22" s="11">
        <v>13</v>
      </c>
      <c r="L22" s="11">
        <v>13</v>
      </c>
      <c r="M22" s="11">
        <v>13</v>
      </c>
      <c r="N22" s="11">
        <v>13</v>
      </c>
      <c r="O22" s="11">
        <v>13</v>
      </c>
      <c r="P22" s="11">
        <v>13</v>
      </c>
      <c r="Q22" s="11">
        <v>13</v>
      </c>
      <c r="R22" s="11">
        <v>13</v>
      </c>
      <c r="S22" s="11">
        <v>13</v>
      </c>
      <c r="T22" s="11">
        <v>13</v>
      </c>
      <c r="U22" s="11">
        <v>13</v>
      </c>
      <c r="V22" s="11">
        <v>13</v>
      </c>
      <c r="W22" s="11">
        <v>13</v>
      </c>
      <c r="X22" s="11">
        <v>13</v>
      </c>
      <c r="Y22" s="11">
        <v>13</v>
      </c>
      <c r="Z22" s="11">
        <v>13</v>
      </c>
      <c r="AA22" s="11">
        <v>13</v>
      </c>
      <c r="AB22" s="11">
        <v>13</v>
      </c>
      <c r="AC22" s="11">
        <v>13</v>
      </c>
      <c r="AD22" s="11">
        <v>13</v>
      </c>
      <c r="AE22" s="11">
        <v>13</v>
      </c>
      <c r="AF22" s="11">
        <v>13</v>
      </c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2"/>
    </row>
    <row r="23" spans="3:56" ht="14.7" thickBot="1" x14ac:dyDescent="0.6">
      <c r="C23" s="26" t="s">
        <v>93</v>
      </c>
      <c r="D23" s="23" t="s">
        <v>110</v>
      </c>
      <c r="E23" s="14">
        <v>432405</v>
      </c>
      <c r="F23" s="5" t="str">
        <f>_xlfn.XLOOKUP(ForecastData[[#This Row],[Supplier ID]],XLOOPUP!$D$19:$D$35,XLOOPUP!$E$19:$E$35,"")</f>
        <v>Josh Allen</v>
      </c>
      <c r="G23" s="6" t="str">
        <f>_xlfn.XLOOKUP(ForecastData[[#This Row],[Supplier Name]],XLOOPUP!$E$19:$E$35,XLOOPUP!$F$19:$F$35,"")</f>
        <v>Athlete</v>
      </c>
      <c r="H23" s="15"/>
      <c r="I23" s="19">
        <v>2</v>
      </c>
      <c r="J23" s="19">
        <v>2</v>
      </c>
      <c r="K23" s="19">
        <v>2</v>
      </c>
      <c r="L23" s="19">
        <v>2</v>
      </c>
      <c r="M23" s="19">
        <v>2</v>
      </c>
      <c r="N23" s="19">
        <v>2</v>
      </c>
      <c r="O23" s="19">
        <v>2</v>
      </c>
      <c r="P23" s="19">
        <v>2</v>
      </c>
      <c r="Q23" s="19">
        <v>2</v>
      </c>
      <c r="R23" s="19">
        <v>2</v>
      </c>
      <c r="S23" s="19">
        <v>2</v>
      </c>
      <c r="T23" s="19">
        <v>2</v>
      </c>
      <c r="U23" s="19">
        <v>2</v>
      </c>
      <c r="V23" s="19">
        <v>2</v>
      </c>
      <c r="W23" s="19">
        <v>2</v>
      </c>
      <c r="X23" s="19">
        <v>2</v>
      </c>
      <c r="Y23" s="19">
        <v>2</v>
      </c>
      <c r="Z23" s="19">
        <v>2</v>
      </c>
      <c r="AA23" s="19">
        <v>2</v>
      </c>
      <c r="AB23" s="19">
        <v>2</v>
      </c>
      <c r="AC23" s="19">
        <v>2</v>
      </c>
      <c r="AD23" s="19">
        <v>2</v>
      </c>
      <c r="AE23" s="19">
        <v>2</v>
      </c>
      <c r="AF23" s="19">
        <v>2</v>
      </c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20"/>
    </row>
    <row r="24" spans="3:56" ht="14.7" thickBot="1" x14ac:dyDescent="0.6">
      <c r="C24" s="26" t="s">
        <v>93</v>
      </c>
      <c r="D24" s="4" t="s">
        <v>110</v>
      </c>
      <c r="E24" s="22">
        <v>371318</v>
      </c>
      <c r="F24" s="5" t="str">
        <f>_xlfn.XLOOKUP(ForecastData[[#This Row],[Supplier ID]],XLOOPUP!$D$19:$D$35,XLOOPUP!$E$19:$E$35,"")</f>
        <v>Matthew McChonaughey</v>
      </c>
      <c r="G24" s="6" t="str">
        <f>_xlfn.XLOOKUP(ForecastData[[#This Row],[Supplier Name]],XLOOPUP!$E$19:$E$35,XLOOPUP!$F$19:$F$35,"")</f>
        <v>Actor</v>
      </c>
      <c r="H24" s="15"/>
      <c r="I24" s="19">
        <v>5</v>
      </c>
      <c r="J24" s="19">
        <v>5</v>
      </c>
      <c r="K24" s="19">
        <v>5</v>
      </c>
      <c r="L24" s="19">
        <v>5</v>
      </c>
      <c r="M24" s="19">
        <v>5</v>
      </c>
      <c r="N24" s="19">
        <v>5</v>
      </c>
      <c r="O24" s="19">
        <v>5</v>
      </c>
      <c r="P24" s="19">
        <v>5</v>
      </c>
      <c r="Q24" s="19">
        <v>5</v>
      </c>
      <c r="R24" s="19">
        <v>5</v>
      </c>
      <c r="S24" s="19">
        <v>5</v>
      </c>
      <c r="T24" s="19">
        <v>5</v>
      </c>
      <c r="U24" s="19">
        <v>5</v>
      </c>
      <c r="V24" s="19">
        <v>5</v>
      </c>
      <c r="W24" s="19">
        <v>5</v>
      </c>
      <c r="X24" s="19">
        <v>5</v>
      </c>
      <c r="Y24" s="19">
        <v>5</v>
      </c>
      <c r="Z24" s="19">
        <v>5</v>
      </c>
      <c r="AA24" s="19">
        <v>5</v>
      </c>
      <c r="AB24" s="19">
        <v>5</v>
      </c>
      <c r="AC24" s="19">
        <v>5</v>
      </c>
      <c r="AD24" s="19">
        <v>5</v>
      </c>
      <c r="AE24" s="19">
        <v>5</v>
      </c>
      <c r="AF24" s="19">
        <v>5</v>
      </c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20"/>
    </row>
    <row r="25" spans="3:56" ht="14.7" thickBot="1" x14ac:dyDescent="0.6">
      <c r="C25" s="26" t="s">
        <v>93</v>
      </c>
      <c r="D25" s="23" t="s">
        <v>111</v>
      </c>
      <c r="E25" s="14">
        <v>334526</v>
      </c>
      <c r="F25" s="5" t="str">
        <f>_xlfn.XLOOKUP(ForecastData[[#This Row],[Supplier ID]],XLOOPUP!$D$19:$D$35,XLOOPUP!$E$19:$E$35,"")</f>
        <v>Chris Pratt</v>
      </c>
      <c r="G25" s="6" t="str">
        <f>_xlfn.XLOOKUP(ForecastData[[#This Row],[Supplier Name]],XLOOPUP!$E$19:$E$35,XLOOPUP!$F$19:$F$35,"")</f>
        <v>Actor</v>
      </c>
      <c r="H25" s="24"/>
      <c r="I25" s="11">
        <v>6</v>
      </c>
      <c r="J25" s="11">
        <v>6</v>
      </c>
      <c r="K25" s="11">
        <v>6</v>
      </c>
      <c r="L25" s="11">
        <v>6</v>
      </c>
      <c r="M25" s="11">
        <v>6</v>
      </c>
      <c r="N25" s="11">
        <v>6</v>
      </c>
      <c r="O25" s="11">
        <v>6</v>
      </c>
      <c r="P25" s="11">
        <v>6</v>
      </c>
      <c r="Q25" s="11">
        <v>6</v>
      </c>
      <c r="R25" s="11">
        <v>6</v>
      </c>
      <c r="S25" s="11">
        <v>6</v>
      </c>
      <c r="T25" s="11">
        <v>6</v>
      </c>
      <c r="U25" s="11">
        <v>6</v>
      </c>
      <c r="V25" s="11">
        <v>6</v>
      </c>
      <c r="W25" s="11">
        <v>6</v>
      </c>
      <c r="X25" s="11">
        <v>6</v>
      </c>
      <c r="Y25" s="11">
        <v>6</v>
      </c>
      <c r="Z25" s="11">
        <v>6</v>
      </c>
      <c r="AA25" s="11">
        <v>6</v>
      </c>
      <c r="AB25" s="11">
        <v>6</v>
      </c>
      <c r="AC25" s="11">
        <v>6</v>
      </c>
      <c r="AD25" s="11">
        <v>6</v>
      </c>
      <c r="AE25" s="11">
        <v>6</v>
      </c>
      <c r="AF25" s="11">
        <v>6</v>
      </c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2"/>
    </row>
    <row r="26" spans="3:56" ht="14.7" thickBot="1" x14ac:dyDescent="0.6">
      <c r="C26" s="26" t="s">
        <v>93</v>
      </c>
      <c r="D26" s="4" t="s">
        <v>111</v>
      </c>
      <c r="E26" s="22">
        <v>432405</v>
      </c>
      <c r="F26" s="5" t="str">
        <f>_xlfn.XLOOKUP(ForecastData[[#This Row],[Supplier ID]],XLOOPUP!$D$19:$D$35,XLOOPUP!$E$19:$E$35,"")</f>
        <v>Josh Allen</v>
      </c>
      <c r="G26" s="6" t="str">
        <f>_xlfn.XLOOKUP(ForecastData[[#This Row],[Supplier Name]],XLOOPUP!$E$19:$E$35,XLOOPUP!$F$19:$F$35,"")</f>
        <v>Athlete</v>
      </c>
      <c r="H26" s="15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20"/>
    </row>
    <row r="27" spans="3:56" ht="14.7" thickBot="1" x14ac:dyDescent="0.6">
      <c r="C27" s="26" t="s">
        <v>93</v>
      </c>
      <c r="D27" s="23" t="s">
        <v>111</v>
      </c>
      <c r="E27" s="14">
        <v>862515</v>
      </c>
      <c r="F27" s="5" t="str">
        <f>_xlfn.XLOOKUP(ForecastData[[#This Row],[Supplier ID]],XLOOPUP!$D$19:$D$35,XLOOPUP!$E$19:$E$35,"")</f>
        <v>Michael Jordan</v>
      </c>
      <c r="G27" s="6" t="str">
        <f>_xlfn.XLOOKUP(ForecastData[[#This Row],[Supplier Name]],XLOOPUP!$E$19:$E$35,XLOOPUP!$F$19:$F$35,"")</f>
        <v>Athlete</v>
      </c>
      <c r="H27" s="15"/>
      <c r="I27" s="19">
        <v>2</v>
      </c>
      <c r="J27" s="19">
        <v>2</v>
      </c>
      <c r="K27" s="19">
        <v>2</v>
      </c>
      <c r="L27" s="19">
        <v>2</v>
      </c>
      <c r="M27" s="19">
        <v>2</v>
      </c>
      <c r="N27" s="19">
        <v>2</v>
      </c>
      <c r="O27" s="19">
        <v>2</v>
      </c>
      <c r="P27" s="19">
        <v>2</v>
      </c>
      <c r="Q27" s="19">
        <v>2</v>
      </c>
      <c r="R27" s="19">
        <v>2</v>
      </c>
      <c r="S27" s="19">
        <v>2</v>
      </c>
      <c r="T27" s="19">
        <v>2</v>
      </c>
      <c r="U27" s="19">
        <v>2</v>
      </c>
      <c r="V27" s="19">
        <v>2</v>
      </c>
      <c r="W27" s="19">
        <v>2</v>
      </c>
      <c r="X27" s="19">
        <v>2</v>
      </c>
      <c r="Y27" s="19">
        <v>2</v>
      </c>
      <c r="Z27" s="19">
        <v>2</v>
      </c>
      <c r="AA27" s="19">
        <v>2</v>
      </c>
      <c r="AB27" s="19">
        <v>2</v>
      </c>
      <c r="AC27" s="19">
        <v>2</v>
      </c>
      <c r="AD27" s="19">
        <v>2</v>
      </c>
      <c r="AE27" s="19">
        <v>2</v>
      </c>
      <c r="AF27" s="19">
        <v>2</v>
      </c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20"/>
    </row>
    <row r="28" spans="3:56" ht="14.7" thickBot="1" x14ac:dyDescent="0.6">
      <c r="C28" s="26" t="s">
        <v>93</v>
      </c>
      <c r="D28" s="4" t="s">
        <v>111</v>
      </c>
      <c r="E28" s="22">
        <v>371318</v>
      </c>
      <c r="F28" s="5" t="str">
        <f>_xlfn.XLOOKUP(ForecastData[[#This Row],[Supplier ID]],XLOOPUP!$D$19:$D$35,XLOOPUP!$E$19:$E$35,"")</f>
        <v>Matthew McChonaughey</v>
      </c>
      <c r="G28" s="6" t="str">
        <f>_xlfn.XLOOKUP(ForecastData[[#This Row],[Supplier Name]],XLOOPUP!$E$19:$E$35,XLOOPUP!$F$19:$F$35,"")</f>
        <v>Actor</v>
      </c>
      <c r="H28" s="15"/>
      <c r="I28" s="19">
        <v>2</v>
      </c>
      <c r="J28" s="19">
        <v>2</v>
      </c>
      <c r="K28" s="19">
        <v>2</v>
      </c>
      <c r="L28" s="19">
        <v>2</v>
      </c>
      <c r="M28" s="19">
        <v>2</v>
      </c>
      <c r="N28" s="19">
        <v>2</v>
      </c>
      <c r="O28" s="19">
        <v>2</v>
      </c>
      <c r="P28" s="19">
        <v>2</v>
      </c>
      <c r="Q28" s="19">
        <v>2</v>
      </c>
      <c r="R28" s="19">
        <v>2</v>
      </c>
      <c r="S28" s="19">
        <v>2</v>
      </c>
      <c r="T28" s="19">
        <v>2</v>
      </c>
      <c r="U28" s="19">
        <v>2</v>
      </c>
      <c r="V28" s="19">
        <v>2</v>
      </c>
      <c r="W28" s="19">
        <v>2</v>
      </c>
      <c r="X28" s="19">
        <v>2</v>
      </c>
      <c r="Y28" s="19">
        <v>2</v>
      </c>
      <c r="Z28" s="19">
        <v>2</v>
      </c>
      <c r="AA28" s="19">
        <v>2</v>
      </c>
      <c r="AB28" s="19">
        <v>2</v>
      </c>
      <c r="AC28" s="19">
        <v>2</v>
      </c>
      <c r="AD28" s="19">
        <v>2</v>
      </c>
      <c r="AE28" s="19">
        <v>2</v>
      </c>
      <c r="AF28" s="19">
        <v>2</v>
      </c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20"/>
    </row>
    <row r="29" spans="3:56" ht="14.7" thickBot="1" x14ac:dyDescent="0.6">
      <c r="C29" s="26" t="s">
        <v>93</v>
      </c>
      <c r="D29" s="23" t="s">
        <v>111</v>
      </c>
      <c r="E29" s="14">
        <v>118181</v>
      </c>
      <c r="F29" s="5" t="str">
        <f>_xlfn.XLOOKUP(ForecastData[[#This Row],[Supplier ID]],XLOOPUP!$D$19:$D$35,XLOOPUP!$E$19:$E$35,"")</f>
        <v>Christian Bale</v>
      </c>
      <c r="G29" s="6" t="str">
        <f>_xlfn.XLOOKUP(ForecastData[[#This Row],[Supplier Name]],XLOOPUP!$E$19:$E$35,XLOOPUP!$F$19:$F$35,"")</f>
        <v>Actor</v>
      </c>
      <c r="H29" s="15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20"/>
    </row>
    <row r="30" spans="3:56" ht="14.7" thickBot="1" x14ac:dyDescent="0.6">
      <c r="C30" s="26" t="s">
        <v>93</v>
      </c>
      <c r="D30" s="4" t="s">
        <v>111</v>
      </c>
      <c r="E30" s="22">
        <v>372898</v>
      </c>
      <c r="F30" s="5" t="str">
        <f>_xlfn.XLOOKUP(ForecastData[[#This Row],[Supplier ID]],XLOOPUP!$D$19:$D$35,XLOOPUP!$E$19:$E$35,"")</f>
        <v>Leonardo DiCaprio</v>
      </c>
      <c r="G30" s="6" t="str">
        <f>_xlfn.XLOOKUP(ForecastData[[#This Row],[Supplier Name]],XLOOPUP!$E$19:$E$35,XLOOPUP!$F$19:$F$35,"")</f>
        <v>Actor</v>
      </c>
      <c r="H30" s="15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20"/>
    </row>
    <row r="31" spans="3:56" ht="14.7" thickBot="1" x14ac:dyDescent="0.6">
      <c r="C31" s="26" t="s">
        <v>93</v>
      </c>
      <c r="D31" s="23" t="s">
        <v>111</v>
      </c>
      <c r="E31" s="14">
        <v>403490</v>
      </c>
      <c r="F31" s="5" t="str">
        <f>_xlfn.XLOOKUP(ForecastData[[#This Row],[Supplier ID]],XLOOPUP!$D$19:$D$35,XLOOPUP!$E$19:$E$35,"")</f>
        <v>Denzel Washington</v>
      </c>
      <c r="G31" s="6" t="str">
        <f>_xlfn.XLOOKUP(ForecastData[[#This Row],[Supplier Name]],XLOOPUP!$E$19:$E$35,XLOOPUP!$F$19:$F$35,"")</f>
        <v>Actor</v>
      </c>
      <c r="H31" s="15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20"/>
    </row>
    <row r="32" spans="3:56" ht="14.7" thickBot="1" x14ac:dyDescent="0.6">
      <c r="C32" s="27" t="s">
        <v>94</v>
      </c>
      <c r="D32" s="22" t="s">
        <v>109</v>
      </c>
      <c r="E32" s="22">
        <v>334526</v>
      </c>
      <c r="F32" s="5" t="str">
        <f>_xlfn.XLOOKUP(ForecastData[[#This Row],[Supplier ID]],XLOOPUP!$D$19:$D$35,XLOOPUP!$E$19:$E$35,"")</f>
        <v>Chris Pratt</v>
      </c>
      <c r="G32" s="6" t="str">
        <f>_xlfn.XLOOKUP(ForecastData[[#This Row],[Supplier Name]],XLOOPUP!$E$19:$E$35,XLOOPUP!$F$19:$F$35,"")</f>
        <v>Actor</v>
      </c>
      <c r="H32" s="15"/>
      <c r="I32" s="19">
        <v>13</v>
      </c>
      <c r="J32" s="19">
        <v>13</v>
      </c>
      <c r="K32" s="19">
        <v>13</v>
      </c>
      <c r="L32" s="19">
        <v>13</v>
      </c>
      <c r="M32" s="19">
        <v>13</v>
      </c>
      <c r="N32" s="19">
        <v>13</v>
      </c>
      <c r="O32" s="19">
        <v>13</v>
      </c>
      <c r="P32" s="19">
        <v>13</v>
      </c>
      <c r="Q32" s="19">
        <v>13</v>
      </c>
      <c r="R32" s="19">
        <v>13</v>
      </c>
      <c r="S32" s="19">
        <v>13</v>
      </c>
      <c r="T32" s="19">
        <v>13</v>
      </c>
      <c r="U32" s="19">
        <v>13</v>
      </c>
      <c r="V32" s="19">
        <v>13</v>
      </c>
      <c r="W32" s="19">
        <v>13</v>
      </c>
      <c r="X32" s="19">
        <v>13</v>
      </c>
      <c r="Y32" s="19">
        <v>13</v>
      </c>
      <c r="Z32" s="19">
        <v>13</v>
      </c>
      <c r="AA32" s="19">
        <v>13</v>
      </c>
      <c r="AB32" s="19">
        <v>13</v>
      </c>
      <c r="AC32" s="19">
        <v>13</v>
      </c>
      <c r="AD32" s="19">
        <v>13</v>
      </c>
      <c r="AE32" s="19">
        <v>13</v>
      </c>
      <c r="AF32" s="19">
        <v>13</v>
      </c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20"/>
    </row>
    <row r="33" spans="3:56" ht="14.7" thickBot="1" x14ac:dyDescent="0.6">
      <c r="C33" s="27" t="s">
        <v>94</v>
      </c>
      <c r="D33" s="14" t="s">
        <v>109</v>
      </c>
      <c r="E33" s="14" t="s">
        <v>62</v>
      </c>
      <c r="F33" s="5" t="str">
        <f>_xlfn.XLOOKUP(ForecastData[[#This Row],[Supplier ID]],XLOOPUP!$D$19:$D$35,XLOOPUP!$E$19:$E$35,"")</f>
        <v/>
      </c>
      <c r="G33" s="6" t="str">
        <f>_xlfn.XLOOKUP(ForecastData[[#This Row],[Supplier Name]],XLOOPUP!$E$19:$E$35,XLOOPUP!$F$19:$F$35,"")</f>
        <v/>
      </c>
      <c r="H33" s="15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20"/>
    </row>
    <row r="34" spans="3:56" ht="14.7" thickBot="1" x14ac:dyDescent="0.6">
      <c r="C34" s="27" t="s">
        <v>94</v>
      </c>
      <c r="D34" s="22" t="s">
        <v>109</v>
      </c>
      <c r="E34" s="22">
        <v>170323</v>
      </c>
      <c r="F34" s="5" t="str">
        <f>_xlfn.XLOOKUP(ForecastData[[#This Row],[Supplier ID]],XLOOPUP!$D$19:$D$35,XLOOPUP!$E$19:$E$35,"")</f>
        <v>Vin Dessel</v>
      </c>
      <c r="G34" s="6" t="str">
        <f>_xlfn.XLOOKUP(ForecastData[[#This Row],[Supplier Name]],XLOOPUP!$E$19:$E$35,XLOOPUP!$F$19:$F$35,"")</f>
        <v>Actor</v>
      </c>
      <c r="H34" s="15"/>
      <c r="I34" s="19">
        <v>3</v>
      </c>
      <c r="J34" s="19">
        <v>3</v>
      </c>
      <c r="K34" s="19">
        <v>3</v>
      </c>
      <c r="L34" s="19">
        <v>3</v>
      </c>
      <c r="M34" s="19">
        <v>3</v>
      </c>
      <c r="N34" s="19">
        <v>3</v>
      </c>
      <c r="O34" s="19">
        <v>3</v>
      </c>
      <c r="P34" s="19">
        <v>3</v>
      </c>
      <c r="Q34" s="19">
        <v>3</v>
      </c>
      <c r="R34" s="19">
        <v>3</v>
      </c>
      <c r="S34" s="19">
        <v>3</v>
      </c>
      <c r="T34" s="19">
        <v>3</v>
      </c>
      <c r="U34" s="19">
        <v>3</v>
      </c>
      <c r="V34" s="19">
        <v>3</v>
      </c>
      <c r="W34" s="19">
        <v>3</v>
      </c>
      <c r="X34" s="19">
        <v>3</v>
      </c>
      <c r="Y34" s="19">
        <v>3</v>
      </c>
      <c r="Z34" s="19">
        <v>3</v>
      </c>
      <c r="AA34" s="19">
        <v>3</v>
      </c>
      <c r="AB34" s="19">
        <v>3</v>
      </c>
      <c r="AC34" s="19">
        <v>3</v>
      </c>
      <c r="AD34" s="19">
        <v>3</v>
      </c>
      <c r="AE34" s="19">
        <v>3</v>
      </c>
      <c r="AF34" s="19">
        <v>3</v>
      </c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20"/>
    </row>
    <row r="35" spans="3:56" ht="14.7" thickBot="1" x14ac:dyDescent="0.6">
      <c r="C35" s="27" t="s">
        <v>94</v>
      </c>
      <c r="D35" s="14" t="s">
        <v>109</v>
      </c>
      <c r="E35" s="14">
        <v>963024</v>
      </c>
      <c r="F35" s="5" t="str">
        <f>_xlfn.XLOOKUP(ForecastData[[#This Row],[Supplier ID]],XLOOPUP!$D$19:$D$35,XLOOPUP!$E$19:$E$35,"")</f>
        <v>Seth Rogan</v>
      </c>
      <c r="G35" s="6" t="str">
        <f>_xlfn.XLOOKUP(ForecastData[[#This Row],[Supplier Name]],XLOOPUP!$E$19:$E$35,XLOOPUP!$F$19:$F$35,"")</f>
        <v>Comedian</v>
      </c>
      <c r="H35" s="15"/>
      <c r="I35" s="19">
        <v>2</v>
      </c>
      <c r="J35" s="19">
        <v>2</v>
      </c>
      <c r="K35" s="19">
        <v>2</v>
      </c>
      <c r="L35" s="19">
        <v>2</v>
      </c>
      <c r="M35" s="19">
        <v>2</v>
      </c>
      <c r="N35" s="19">
        <v>2</v>
      </c>
      <c r="O35" s="19">
        <v>2</v>
      </c>
      <c r="P35" s="19">
        <v>2</v>
      </c>
      <c r="Q35" s="19">
        <v>2</v>
      </c>
      <c r="R35" s="19">
        <v>2</v>
      </c>
      <c r="S35" s="19">
        <v>2</v>
      </c>
      <c r="T35" s="19">
        <v>2</v>
      </c>
      <c r="U35" s="19">
        <v>2</v>
      </c>
      <c r="V35" s="19">
        <v>2</v>
      </c>
      <c r="W35" s="19">
        <v>2</v>
      </c>
      <c r="X35" s="19">
        <v>2</v>
      </c>
      <c r="Y35" s="19">
        <v>2</v>
      </c>
      <c r="Z35" s="19">
        <v>2</v>
      </c>
      <c r="AA35" s="19">
        <v>2</v>
      </c>
      <c r="AB35" s="19">
        <v>2</v>
      </c>
      <c r="AC35" s="19">
        <v>2</v>
      </c>
      <c r="AD35" s="19">
        <v>2</v>
      </c>
      <c r="AE35" s="19">
        <v>2</v>
      </c>
      <c r="AF35" s="19">
        <v>2</v>
      </c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20"/>
    </row>
    <row r="36" spans="3:56" ht="14.7" thickBot="1" x14ac:dyDescent="0.6">
      <c r="C36" s="27" t="s">
        <v>94</v>
      </c>
      <c r="D36" s="4" t="s">
        <v>110</v>
      </c>
      <c r="E36" s="22">
        <v>138389</v>
      </c>
      <c r="F36" s="5" t="str">
        <f>_xlfn.XLOOKUP(ForecastData[[#This Row],[Supplier ID]],XLOOPUP!$D$19:$D$35,XLOOPUP!$E$19:$E$35,"")</f>
        <v>Mario Lopez</v>
      </c>
      <c r="G36" s="6" t="str">
        <f>_xlfn.XLOOKUP(ForecastData[[#This Row],[Supplier Name]],XLOOPUP!$E$19:$E$35,XLOOPUP!$F$19:$F$35,"")</f>
        <v>Actor</v>
      </c>
      <c r="H36" s="24"/>
      <c r="I36" s="11">
        <v>13</v>
      </c>
      <c r="J36" s="11">
        <v>13</v>
      </c>
      <c r="K36" s="11">
        <v>13</v>
      </c>
      <c r="L36" s="11">
        <v>13</v>
      </c>
      <c r="M36" s="11">
        <v>13</v>
      </c>
      <c r="N36" s="11">
        <v>13</v>
      </c>
      <c r="O36" s="11">
        <v>13</v>
      </c>
      <c r="P36" s="11">
        <v>13</v>
      </c>
      <c r="Q36" s="11">
        <v>13</v>
      </c>
      <c r="R36" s="11">
        <v>13</v>
      </c>
      <c r="S36" s="11">
        <v>13</v>
      </c>
      <c r="T36" s="11">
        <v>13</v>
      </c>
      <c r="U36" s="11">
        <v>13</v>
      </c>
      <c r="V36" s="11">
        <v>13</v>
      </c>
      <c r="W36" s="11">
        <v>13</v>
      </c>
      <c r="X36" s="11">
        <v>13</v>
      </c>
      <c r="Y36" s="11">
        <v>13</v>
      </c>
      <c r="Z36" s="11">
        <v>13</v>
      </c>
      <c r="AA36" s="11">
        <v>13</v>
      </c>
      <c r="AB36" s="11">
        <v>13</v>
      </c>
      <c r="AC36" s="11">
        <v>13</v>
      </c>
      <c r="AD36" s="11">
        <v>13</v>
      </c>
      <c r="AE36" s="11">
        <v>13</v>
      </c>
      <c r="AF36" s="11">
        <v>13</v>
      </c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2"/>
    </row>
    <row r="37" spans="3:56" ht="14.7" thickBot="1" x14ac:dyDescent="0.6">
      <c r="C37" s="27" t="s">
        <v>94</v>
      </c>
      <c r="D37" s="23" t="s">
        <v>110</v>
      </c>
      <c r="E37" s="14">
        <v>563418</v>
      </c>
      <c r="F37" s="5" t="str">
        <f>_xlfn.XLOOKUP(ForecastData[[#This Row],[Supplier ID]],XLOOPUP!$D$19:$D$35,XLOOPUP!$E$19:$E$35,"")</f>
        <v>Chris Rock</v>
      </c>
      <c r="G37" s="6" t="str">
        <f>_xlfn.XLOOKUP(ForecastData[[#This Row],[Supplier Name]],XLOOPUP!$E$19:$E$35,XLOOPUP!$F$19:$F$35,"")</f>
        <v>Comedian</v>
      </c>
      <c r="H37" s="15"/>
      <c r="I37" s="19">
        <v>2</v>
      </c>
      <c r="J37" s="19">
        <v>2</v>
      </c>
      <c r="K37" s="19">
        <v>2</v>
      </c>
      <c r="L37" s="19">
        <v>2</v>
      </c>
      <c r="M37" s="19">
        <v>2</v>
      </c>
      <c r="N37" s="19">
        <v>2</v>
      </c>
      <c r="O37" s="19">
        <v>2</v>
      </c>
      <c r="P37" s="19">
        <v>2</v>
      </c>
      <c r="Q37" s="19">
        <v>2</v>
      </c>
      <c r="R37" s="19">
        <v>2</v>
      </c>
      <c r="S37" s="19">
        <v>2</v>
      </c>
      <c r="T37" s="19">
        <v>2</v>
      </c>
      <c r="U37" s="19">
        <v>2</v>
      </c>
      <c r="V37" s="19">
        <v>2</v>
      </c>
      <c r="W37" s="19">
        <v>2</v>
      </c>
      <c r="X37" s="19">
        <v>2</v>
      </c>
      <c r="Y37" s="19">
        <v>2</v>
      </c>
      <c r="Z37" s="19">
        <v>2</v>
      </c>
      <c r="AA37" s="19">
        <v>2</v>
      </c>
      <c r="AB37" s="19">
        <v>2</v>
      </c>
      <c r="AC37" s="19">
        <v>2</v>
      </c>
      <c r="AD37" s="19">
        <v>2</v>
      </c>
      <c r="AE37" s="19">
        <v>2</v>
      </c>
      <c r="AF37" s="19">
        <v>2</v>
      </c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20"/>
    </row>
    <row r="38" spans="3:56" ht="14.7" thickBot="1" x14ac:dyDescent="0.6">
      <c r="C38" s="27" t="s">
        <v>94</v>
      </c>
      <c r="D38" s="4" t="s">
        <v>110</v>
      </c>
      <c r="E38" s="22">
        <v>334526</v>
      </c>
      <c r="F38" s="5" t="str">
        <f>_xlfn.XLOOKUP(ForecastData[[#This Row],[Supplier ID]],XLOOPUP!$D$19:$D$35,XLOOPUP!$E$19:$E$35,"")</f>
        <v>Chris Pratt</v>
      </c>
      <c r="G38" s="6" t="str">
        <f>_xlfn.XLOOKUP(ForecastData[[#This Row],[Supplier Name]],XLOOPUP!$E$19:$E$35,XLOOPUP!$F$19:$F$35,"")</f>
        <v>Actor</v>
      </c>
      <c r="H38" s="15"/>
      <c r="I38" s="19">
        <v>15</v>
      </c>
      <c r="J38" s="19">
        <v>15</v>
      </c>
      <c r="K38" s="19">
        <v>15</v>
      </c>
      <c r="L38" s="19">
        <v>15</v>
      </c>
      <c r="M38" s="19">
        <v>15</v>
      </c>
      <c r="N38" s="19">
        <v>15</v>
      </c>
      <c r="O38" s="19">
        <v>15</v>
      </c>
      <c r="P38" s="19">
        <v>15</v>
      </c>
      <c r="Q38" s="19">
        <v>15</v>
      </c>
      <c r="R38" s="19">
        <v>15</v>
      </c>
      <c r="S38" s="19">
        <v>15</v>
      </c>
      <c r="T38" s="19">
        <v>15</v>
      </c>
      <c r="U38" s="19">
        <v>15</v>
      </c>
      <c r="V38" s="19">
        <v>15</v>
      </c>
      <c r="W38" s="19">
        <v>15</v>
      </c>
      <c r="X38" s="19">
        <v>15</v>
      </c>
      <c r="Y38" s="19">
        <v>15</v>
      </c>
      <c r="Z38" s="19">
        <v>15</v>
      </c>
      <c r="AA38" s="19">
        <v>15</v>
      </c>
      <c r="AB38" s="19">
        <v>15</v>
      </c>
      <c r="AC38" s="19">
        <v>15</v>
      </c>
      <c r="AD38" s="19">
        <v>15</v>
      </c>
      <c r="AE38" s="19">
        <v>15</v>
      </c>
      <c r="AF38" s="19">
        <v>15</v>
      </c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20"/>
    </row>
    <row r="39" spans="3:56" ht="14.7" thickBot="1" x14ac:dyDescent="0.6">
      <c r="C39" s="27" t="s">
        <v>94</v>
      </c>
      <c r="D39" s="23" t="s">
        <v>111</v>
      </c>
      <c r="E39" s="14">
        <v>334526</v>
      </c>
      <c r="F39" s="5" t="str">
        <f>_xlfn.XLOOKUP(ForecastData[[#This Row],[Supplier ID]],XLOOPUP!$D$19:$D$35,XLOOPUP!$E$19:$E$35,"")</f>
        <v>Chris Pratt</v>
      </c>
      <c r="G39" s="6" t="str">
        <f>_xlfn.XLOOKUP(ForecastData[[#This Row],[Supplier Name]],XLOOPUP!$E$19:$E$35,XLOOPUP!$F$19:$F$35,"")</f>
        <v>Actor</v>
      </c>
      <c r="H39" s="24"/>
      <c r="I39" s="11">
        <v>10</v>
      </c>
      <c r="J39" s="11">
        <v>10</v>
      </c>
      <c r="K39" s="11">
        <v>10</v>
      </c>
      <c r="L39" s="11">
        <v>10</v>
      </c>
      <c r="M39" s="11">
        <v>10</v>
      </c>
      <c r="N39" s="11">
        <v>10</v>
      </c>
      <c r="O39" s="11">
        <v>10</v>
      </c>
      <c r="P39" s="11">
        <v>10</v>
      </c>
      <c r="Q39" s="11">
        <v>10</v>
      </c>
      <c r="R39" s="11">
        <v>10</v>
      </c>
      <c r="S39" s="11">
        <v>10</v>
      </c>
      <c r="T39" s="11">
        <v>10</v>
      </c>
      <c r="U39" s="11">
        <v>10</v>
      </c>
      <c r="V39" s="11">
        <v>10</v>
      </c>
      <c r="W39" s="11">
        <v>10</v>
      </c>
      <c r="X39" s="11">
        <v>10</v>
      </c>
      <c r="Y39" s="11">
        <v>10</v>
      </c>
      <c r="Z39" s="11">
        <v>10</v>
      </c>
      <c r="AA39" s="11">
        <v>10</v>
      </c>
      <c r="AB39" s="11">
        <v>10</v>
      </c>
      <c r="AC39" s="11">
        <v>10</v>
      </c>
      <c r="AD39" s="11">
        <v>10</v>
      </c>
      <c r="AE39" s="11">
        <v>10</v>
      </c>
      <c r="AF39" s="11">
        <v>10</v>
      </c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2"/>
    </row>
    <row r="40" spans="3:56" ht="14.7" thickBot="1" x14ac:dyDescent="0.6">
      <c r="C40" s="27" t="s">
        <v>94</v>
      </c>
      <c r="D40" s="4" t="s">
        <v>111</v>
      </c>
      <c r="E40" s="22">
        <v>310623</v>
      </c>
      <c r="F40" s="5" t="str">
        <f>_xlfn.XLOOKUP(ForecastData[[#This Row],[Supplier ID]],XLOOPUP!$D$19:$D$35,XLOOPUP!$E$19:$E$35,"")</f>
        <v>George Lopez</v>
      </c>
      <c r="G40" s="6" t="str">
        <f>_xlfn.XLOOKUP(ForecastData[[#This Row],[Supplier Name]],XLOOPUP!$E$19:$E$35,XLOOPUP!$F$19:$F$35,"")</f>
        <v>Comedian</v>
      </c>
      <c r="H40" s="15"/>
      <c r="I40" s="19">
        <v>5</v>
      </c>
      <c r="J40" s="19">
        <v>5</v>
      </c>
      <c r="K40" s="19">
        <v>5</v>
      </c>
      <c r="L40" s="19">
        <v>5</v>
      </c>
      <c r="M40" s="19">
        <v>5</v>
      </c>
      <c r="N40" s="19">
        <v>5</v>
      </c>
      <c r="O40" s="19">
        <v>5</v>
      </c>
      <c r="P40" s="19">
        <v>5</v>
      </c>
      <c r="Q40" s="19">
        <v>5</v>
      </c>
      <c r="R40" s="19">
        <v>5</v>
      </c>
      <c r="S40" s="19">
        <v>5</v>
      </c>
      <c r="T40" s="19">
        <v>5</v>
      </c>
      <c r="U40" s="19">
        <v>5</v>
      </c>
      <c r="V40" s="19">
        <v>5</v>
      </c>
      <c r="W40" s="19">
        <v>5</v>
      </c>
      <c r="X40" s="19">
        <v>5</v>
      </c>
      <c r="Y40" s="19">
        <v>5</v>
      </c>
      <c r="Z40" s="19">
        <v>5</v>
      </c>
      <c r="AA40" s="19">
        <v>5</v>
      </c>
      <c r="AB40" s="19">
        <v>5</v>
      </c>
      <c r="AC40" s="19">
        <v>5</v>
      </c>
      <c r="AD40" s="19">
        <v>5</v>
      </c>
      <c r="AE40" s="19">
        <v>5</v>
      </c>
      <c r="AF40" s="19">
        <v>5</v>
      </c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20"/>
    </row>
    <row r="41" spans="3:56" ht="14.7" thickBot="1" x14ac:dyDescent="0.6">
      <c r="C41" s="27" t="s">
        <v>94</v>
      </c>
      <c r="D41" s="23" t="s">
        <v>111</v>
      </c>
      <c r="E41" s="14">
        <v>862515</v>
      </c>
      <c r="F41" s="5" t="str">
        <f>_xlfn.XLOOKUP(ForecastData[[#This Row],[Supplier ID]],XLOOPUP!$D$19:$D$35,XLOOPUP!$E$19:$E$35,"")</f>
        <v>Michael Jordan</v>
      </c>
      <c r="G41" s="6" t="str">
        <f>_xlfn.XLOOKUP(ForecastData[[#This Row],[Supplier Name]],XLOOPUP!$E$19:$E$35,XLOOPUP!$F$19:$F$35,"")</f>
        <v>Athlete</v>
      </c>
      <c r="H41" s="15"/>
      <c r="I41" s="19">
        <v>2</v>
      </c>
      <c r="J41" s="19">
        <v>2</v>
      </c>
      <c r="K41" s="19">
        <v>2</v>
      </c>
      <c r="L41" s="19">
        <v>2</v>
      </c>
      <c r="M41" s="19">
        <v>2</v>
      </c>
      <c r="N41" s="19">
        <v>2</v>
      </c>
      <c r="O41" s="19">
        <v>2</v>
      </c>
      <c r="P41" s="19">
        <v>2</v>
      </c>
      <c r="Q41" s="19">
        <v>2</v>
      </c>
      <c r="R41" s="19">
        <v>2</v>
      </c>
      <c r="S41" s="19">
        <v>2</v>
      </c>
      <c r="T41" s="19">
        <v>2</v>
      </c>
      <c r="U41" s="19">
        <v>2</v>
      </c>
      <c r="V41" s="19">
        <v>2</v>
      </c>
      <c r="W41" s="19">
        <v>2</v>
      </c>
      <c r="X41" s="19">
        <v>2</v>
      </c>
      <c r="Y41" s="19">
        <v>2</v>
      </c>
      <c r="Z41" s="19">
        <v>2</v>
      </c>
      <c r="AA41" s="19">
        <v>2</v>
      </c>
      <c r="AB41" s="19">
        <v>2</v>
      </c>
      <c r="AC41" s="19">
        <v>2</v>
      </c>
      <c r="AD41" s="19">
        <v>2</v>
      </c>
      <c r="AE41" s="19">
        <v>2</v>
      </c>
      <c r="AF41" s="19">
        <v>2</v>
      </c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20"/>
    </row>
    <row r="42" spans="3:56" ht="14.7" thickBot="1" x14ac:dyDescent="0.6">
      <c r="C42" s="27" t="s">
        <v>94</v>
      </c>
      <c r="D42" s="4" t="s">
        <v>111</v>
      </c>
      <c r="E42" s="22">
        <v>563418</v>
      </c>
      <c r="F42" s="5" t="str">
        <f>_xlfn.XLOOKUP(ForecastData[[#This Row],[Supplier ID]],XLOOPUP!$D$19:$D$35,XLOOPUP!$E$19:$E$35,"")</f>
        <v>Chris Rock</v>
      </c>
      <c r="G42" s="6" t="str">
        <f>_xlfn.XLOOKUP(ForecastData[[#This Row],[Supplier Name]],XLOOPUP!$E$19:$E$35,XLOOPUP!$F$19:$F$35,"")</f>
        <v>Comedian</v>
      </c>
      <c r="H42" s="15"/>
      <c r="I42" s="19">
        <v>5</v>
      </c>
      <c r="J42" s="19">
        <v>5</v>
      </c>
      <c r="K42" s="19">
        <v>5</v>
      </c>
      <c r="L42" s="19">
        <v>5</v>
      </c>
      <c r="M42" s="19">
        <v>5</v>
      </c>
      <c r="N42" s="19">
        <v>5</v>
      </c>
      <c r="O42" s="19">
        <v>5</v>
      </c>
      <c r="P42" s="19">
        <v>5</v>
      </c>
      <c r="Q42" s="19">
        <v>5</v>
      </c>
      <c r="R42" s="19">
        <v>5</v>
      </c>
      <c r="S42" s="19">
        <v>5</v>
      </c>
      <c r="T42" s="19">
        <v>5</v>
      </c>
      <c r="U42" s="19">
        <v>5</v>
      </c>
      <c r="V42" s="19">
        <v>5</v>
      </c>
      <c r="W42" s="19">
        <v>5</v>
      </c>
      <c r="X42" s="19">
        <v>5</v>
      </c>
      <c r="Y42" s="19">
        <v>5</v>
      </c>
      <c r="Z42" s="19">
        <v>5</v>
      </c>
      <c r="AA42" s="19">
        <v>5</v>
      </c>
      <c r="AB42" s="19">
        <v>5</v>
      </c>
      <c r="AC42" s="19">
        <v>5</v>
      </c>
      <c r="AD42" s="19">
        <v>5</v>
      </c>
      <c r="AE42" s="19">
        <v>5</v>
      </c>
      <c r="AF42" s="19">
        <v>5</v>
      </c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20"/>
    </row>
    <row r="43" spans="3:56" ht="14.7" thickBot="1" x14ac:dyDescent="0.6">
      <c r="C43" s="27" t="s">
        <v>94</v>
      </c>
      <c r="D43" s="23" t="s">
        <v>111</v>
      </c>
      <c r="E43" s="14">
        <v>138389</v>
      </c>
      <c r="F43" s="5" t="str">
        <f>_xlfn.XLOOKUP(ForecastData[[#This Row],[Supplier ID]],XLOOPUP!$D$19:$D$35,XLOOPUP!$E$19:$E$35,"")</f>
        <v>Mario Lopez</v>
      </c>
      <c r="G43" s="6" t="str">
        <f>_xlfn.XLOOKUP(ForecastData[[#This Row],[Supplier Name]],XLOOPUP!$E$19:$E$35,XLOOPUP!$F$19:$F$35,"")</f>
        <v>Actor</v>
      </c>
      <c r="H43" s="15"/>
      <c r="I43" s="16"/>
      <c r="J43" s="17"/>
      <c r="K43" s="17"/>
      <c r="L43" s="17"/>
      <c r="M43" s="17"/>
      <c r="N43" s="17"/>
      <c r="O43" s="17"/>
      <c r="P43" s="17"/>
      <c r="Q43" s="9"/>
      <c r="R43" s="9"/>
      <c r="S43" s="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20"/>
    </row>
    <row r="44" spans="3:56" x14ac:dyDescent="0.55000000000000004">
      <c r="C44" s="27" t="s">
        <v>94</v>
      </c>
      <c r="D44" s="23" t="s">
        <v>111</v>
      </c>
      <c r="E44" s="14" t="s">
        <v>62</v>
      </c>
      <c r="F44" s="5" t="str">
        <f>_xlfn.XLOOKUP(ForecastData[[#This Row],[Supplier ID]],XLOOPUP!$D$19:$D$35,XLOOPUP!$E$19:$E$35,"")</f>
        <v/>
      </c>
      <c r="G44" s="6" t="str">
        <f>_xlfn.XLOOKUP(ForecastData[[#This Row],[Supplier Name]],XLOOPUP!$E$19:$E$35,XLOOPUP!$F$19:$F$35,"")</f>
        <v/>
      </c>
      <c r="H44" s="15"/>
      <c r="I44" s="16"/>
      <c r="J44" s="17"/>
      <c r="K44" s="17"/>
      <c r="L44" s="17"/>
      <c r="M44" s="17"/>
      <c r="N44" s="17"/>
      <c r="O44" s="17"/>
      <c r="P44" s="17"/>
      <c r="Q44" s="9"/>
      <c r="R44" s="9"/>
      <c r="S44" s="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2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FACA-937F-4303-BCC8-37877BE0E817}">
  <dimension ref="D2:J55"/>
  <sheetViews>
    <sheetView topLeftCell="A10" workbookViewId="0">
      <selection activeCell="H32" sqref="H32"/>
    </sheetView>
  </sheetViews>
  <sheetFormatPr defaultRowHeight="14.4" x14ac:dyDescent="0.55000000000000004"/>
  <cols>
    <col min="5" max="5" width="45.41796875" bestFit="1" customWidth="1"/>
    <col min="6" max="6" width="10" customWidth="1"/>
    <col min="7" max="7" width="2.3671875" customWidth="1"/>
    <col min="9" max="9" width="45.41796875" bestFit="1" customWidth="1"/>
    <col min="11" max="11" width="6.15625" customWidth="1"/>
    <col min="12" max="12" width="14.41796875" bestFit="1" customWidth="1"/>
    <col min="13" max="13" width="15.62890625" bestFit="1" customWidth="1"/>
  </cols>
  <sheetData>
    <row r="2" spans="4:10" ht="14.7" thickBot="1" x14ac:dyDescent="0.6">
      <c r="D2" s="38" t="s">
        <v>88</v>
      </c>
      <c r="E2" s="38"/>
      <c r="H2" s="38" t="s">
        <v>89</v>
      </c>
      <c r="I2" s="38"/>
      <c r="J2" s="38"/>
    </row>
    <row r="3" spans="4:10" ht="14.7" thickTop="1" x14ac:dyDescent="0.55000000000000004">
      <c r="D3" t="s">
        <v>86</v>
      </c>
      <c r="E3" t="s">
        <v>87</v>
      </c>
    </row>
    <row r="4" spans="4:10" x14ac:dyDescent="0.55000000000000004">
      <c r="D4">
        <v>467863</v>
      </c>
      <c r="E4" t="s">
        <v>59</v>
      </c>
      <c r="H4" t="s">
        <v>58</v>
      </c>
      <c r="I4" t="s">
        <v>59</v>
      </c>
      <c r="J4">
        <f>_xlfn.XLOOKUP(I4,$E$4:$E$17,$D$4:$D$17,H4)</f>
        <v>467863</v>
      </c>
    </row>
    <row r="5" spans="4:10" x14ac:dyDescent="0.55000000000000004">
      <c r="D5">
        <v>862515</v>
      </c>
      <c r="E5" t="s">
        <v>61</v>
      </c>
      <c r="H5" t="s">
        <v>60</v>
      </c>
      <c r="I5" t="s">
        <v>61</v>
      </c>
      <c r="J5">
        <f t="shared" ref="J5:J18" si="0">_xlfn.XLOOKUP(I5,$E$4:$E$17,$D$4:$D$17,H5)</f>
        <v>862515</v>
      </c>
    </row>
    <row r="6" spans="4:10" x14ac:dyDescent="0.55000000000000004">
      <c r="D6">
        <v>334526</v>
      </c>
      <c r="E6" t="s">
        <v>69</v>
      </c>
      <c r="H6" t="s">
        <v>64</v>
      </c>
      <c r="I6" t="s">
        <v>65</v>
      </c>
      <c r="J6">
        <f t="shared" si="0"/>
        <v>138389</v>
      </c>
    </row>
    <row r="7" spans="4:10" x14ac:dyDescent="0.55000000000000004">
      <c r="D7">
        <v>138389</v>
      </c>
      <c r="E7" t="s">
        <v>65</v>
      </c>
      <c r="H7" t="s">
        <v>67</v>
      </c>
      <c r="I7" t="s">
        <v>67</v>
      </c>
      <c r="J7" t="str">
        <f t="shared" si="0"/>
        <v>TBD</v>
      </c>
    </row>
    <row r="8" spans="4:10" x14ac:dyDescent="0.55000000000000004">
      <c r="D8">
        <v>310623</v>
      </c>
      <c r="E8" t="s">
        <v>83</v>
      </c>
      <c r="H8" t="s">
        <v>68</v>
      </c>
      <c r="I8" t="s">
        <v>69</v>
      </c>
      <c r="J8">
        <f t="shared" si="0"/>
        <v>334526</v>
      </c>
    </row>
    <row r="9" spans="4:10" x14ac:dyDescent="0.55000000000000004">
      <c r="D9" t="s">
        <v>67</v>
      </c>
      <c r="E9" t="s">
        <v>67</v>
      </c>
      <c r="H9" t="s">
        <v>70</v>
      </c>
      <c r="I9" t="s">
        <v>71</v>
      </c>
      <c r="J9">
        <f t="shared" si="0"/>
        <v>432405</v>
      </c>
    </row>
    <row r="10" spans="4:10" x14ac:dyDescent="0.55000000000000004">
      <c r="D10">
        <v>514358</v>
      </c>
      <c r="E10" t="s">
        <v>84</v>
      </c>
      <c r="H10" t="s">
        <v>70</v>
      </c>
      <c r="I10" t="s">
        <v>72</v>
      </c>
      <c r="J10">
        <f t="shared" si="0"/>
        <v>792953</v>
      </c>
    </row>
    <row r="11" spans="4:10" x14ac:dyDescent="0.55000000000000004">
      <c r="D11">
        <v>432405</v>
      </c>
      <c r="E11" t="s">
        <v>71</v>
      </c>
      <c r="H11" t="s">
        <v>73</v>
      </c>
      <c r="I11" t="s">
        <v>74</v>
      </c>
      <c r="J11">
        <f t="shared" si="0"/>
        <v>371318</v>
      </c>
    </row>
    <row r="12" spans="4:10" x14ac:dyDescent="0.55000000000000004">
      <c r="D12">
        <v>792953</v>
      </c>
      <c r="E12" t="s">
        <v>72</v>
      </c>
      <c r="H12">
        <v>118181</v>
      </c>
      <c r="I12" t="s">
        <v>75</v>
      </c>
      <c r="J12">
        <f t="shared" si="0"/>
        <v>118181</v>
      </c>
    </row>
    <row r="13" spans="4:10" x14ac:dyDescent="0.55000000000000004">
      <c r="D13">
        <v>371318</v>
      </c>
      <c r="E13" t="s">
        <v>74</v>
      </c>
      <c r="H13">
        <v>372898</v>
      </c>
      <c r="I13" t="s">
        <v>76</v>
      </c>
      <c r="J13">
        <f t="shared" si="0"/>
        <v>372898</v>
      </c>
    </row>
    <row r="14" spans="4:10" x14ac:dyDescent="0.55000000000000004">
      <c r="D14">
        <v>339177</v>
      </c>
      <c r="E14" t="s">
        <v>85</v>
      </c>
      <c r="H14">
        <v>403490</v>
      </c>
      <c r="I14" t="s">
        <v>77</v>
      </c>
      <c r="J14">
        <f t="shared" si="0"/>
        <v>403490</v>
      </c>
    </row>
    <row r="15" spans="4:10" x14ac:dyDescent="0.55000000000000004">
      <c r="D15">
        <v>170323</v>
      </c>
      <c r="E15" t="s">
        <v>78</v>
      </c>
      <c r="H15" t="s">
        <v>68</v>
      </c>
      <c r="I15" t="s">
        <v>78</v>
      </c>
      <c r="J15">
        <f t="shared" si="0"/>
        <v>170323</v>
      </c>
    </row>
    <row r="16" spans="4:10" x14ac:dyDescent="0.55000000000000004">
      <c r="D16">
        <v>963024</v>
      </c>
      <c r="E16" t="s">
        <v>80</v>
      </c>
      <c r="H16" t="s">
        <v>79</v>
      </c>
      <c r="I16" t="s">
        <v>80</v>
      </c>
      <c r="J16">
        <f t="shared" si="0"/>
        <v>963024</v>
      </c>
    </row>
    <row r="17" spans="4:10" x14ac:dyDescent="0.55000000000000004">
      <c r="D17">
        <v>563418</v>
      </c>
      <c r="E17" t="s">
        <v>81</v>
      </c>
      <c r="H17" t="s">
        <v>79</v>
      </c>
      <c r="I17" t="s">
        <v>81</v>
      </c>
      <c r="J17">
        <f t="shared" si="0"/>
        <v>563418</v>
      </c>
    </row>
    <row r="18" spans="4:10" x14ac:dyDescent="0.55000000000000004">
      <c r="H18" t="s">
        <v>82</v>
      </c>
      <c r="I18" t="s">
        <v>83</v>
      </c>
      <c r="J18">
        <f t="shared" si="0"/>
        <v>310623</v>
      </c>
    </row>
    <row r="19" spans="4:10" x14ac:dyDescent="0.55000000000000004">
      <c r="D19">
        <v>467863</v>
      </c>
      <c r="E19" t="s">
        <v>95</v>
      </c>
      <c r="F19" t="s">
        <v>115</v>
      </c>
    </row>
    <row r="20" spans="4:10" x14ac:dyDescent="0.55000000000000004">
      <c r="D20">
        <v>862515</v>
      </c>
      <c r="E20" t="s">
        <v>96</v>
      </c>
      <c r="F20" t="s">
        <v>115</v>
      </c>
    </row>
    <row r="21" spans="4:10" x14ac:dyDescent="0.55000000000000004">
      <c r="D21">
        <v>138389</v>
      </c>
      <c r="E21" t="s">
        <v>97</v>
      </c>
      <c r="F21" t="s">
        <v>116</v>
      </c>
      <c r="H21" t="s">
        <v>90</v>
      </c>
      <c r="I21" t="s">
        <v>91</v>
      </c>
    </row>
    <row r="22" spans="4:10" x14ac:dyDescent="0.55000000000000004">
      <c r="D22" t="s">
        <v>67</v>
      </c>
      <c r="E22" t="s">
        <v>67</v>
      </c>
      <c r="H22" t="s">
        <v>0</v>
      </c>
      <c r="I22" t="s">
        <v>92</v>
      </c>
    </row>
    <row r="23" spans="4:10" x14ac:dyDescent="0.55000000000000004">
      <c r="D23">
        <v>334526</v>
      </c>
      <c r="E23" t="s">
        <v>98</v>
      </c>
      <c r="F23" t="s">
        <v>116</v>
      </c>
      <c r="H23" t="s">
        <v>1</v>
      </c>
      <c r="I23" t="s">
        <v>93</v>
      </c>
    </row>
    <row r="24" spans="4:10" x14ac:dyDescent="0.55000000000000004">
      <c r="D24">
        <v>432405</v>
      </c>
      <c r="E24" t="s">
        <v>99</v>
      </c>
      <c r="F24" t="s">
        <v>115</v>
      </c>
      <c r="H24" t="s">
        <v>2</v>
      </c>
      <c r="I24" t="s">
        <v>94</v>
      </c>
    </row>
    <row r="25" spans="4:10" x14ac:dyDescent="0.55000000000000004">
      <c r="D25">
        <v>792953</v>
      </c>
      <c r="E25" t="s">
        <v>101</v>
      </c>
      <c r="F25" t="s">
        <v>116</v>
      </c>
    </row>
    <row r="26" spans="4:10" x14ac:dyDescent="0.55000000000000004">
      <c r="D26">
        <v>371318</v>
      </c>
      <c r="E26" t="s">
        <v>102</v>
      </c>
      <c r="F26" t="s">
        <v>116</v>
      </c>
      <c r="H26" t="s">
        <v>57</v>
      </c>
      <c r="I26" t="s">
        <v>109</v>
      </c>
    </row>
    <row r="27" spans="4:10" x14ac:dyDescent="0.55000000000000004">
      <c r="D27">
        <v>118181</v>
      </c>
      <c r="E27" t="s">
        <v>103</v>
      </c>
      <c r="F27" t="s">
        <v>116</v>
      </c>
      <c r="H27" t="s">
        <v>63</v>
      </c>
      <c r="I27" t="s">
        <v>110</v>
      </c>
    </row>
    <row r="28" spans="4:10" x14ac:dyDescent="0.55000000000000004">
      <c r="D28">
        <v>372898</v>
      </c>
      <c r="E28" t="s">
        <v>104</v>
      </c>
      <c r="F28" t="s">
        <v>116</v>
      </c>
      <c r="H28" t="s">
        <v>66</v>
      </c>
      <c r="I28" t="s">
        <v>111</v>
      </c>
    </row>
    <row r="29" spans="4:10" x14ac:dyDescent="0.55000000000000004">
      <c r="D29">
        <v>403490</v>
      </c>
      <c r="E29" t="s">
        <v>100</v>
      </c>
      <c r="F29" t="s">
        <v>116</v>
      </c>
    </row>
    <row r="30" spans="4:10" x14ac:dyDescent="0.55000000000000004">
      <c r="D30">
        <v>170323</v>
      </c>
      <c r="E30" t="s">
        <v>105</v>
      </c>
      <c r="F30" t="s">
        <v>116</v>
      </c>
    </row>
    <row r="31" spans="4:10" x14ac:dyDescent="0.55000000000000004">
      <c r="D31">
        <v>963024</v>
      </c>
      <c r="E31" t="s">
        <v>106</v>
      </c>
      <c r="F31" t="s">
        <v>117</v>
      </c>
    </row>
    <row r="32" spans="4:10" x14ac:dyDescent="0.55000000000000004">
      <c r="D32">
        <v>563418</v>
      </c>
      <c r="E32" t="s">
        <v>107</v>
      </c>
      <c r="F32" t="s">
        <v>117</v>
      </c>
    </row>
    <row r="33" spans="4:7" x14ac:dyDescent="0.55000000000000004">
      <c r="D33">
        <v>310623</v>
      </c>
      <c r="E33" t="s">
        <v>108</v>
      </c>
      <c r="F33" t="s">
        <v>117</v>
      </c>
    </row>
    <row r="34" spans="4:7" x14ac:dyDescent="0.55000000000000004">
      <c r="D34">
        <v>514358</v>
      </c>
      <c r="E34" t="s">
        <v>112</v>
      </c>
      <c r="F34" t="s">
        <v>116</v>
      </c>
    </row>
    <row r="35" spans="4:7" x14ac:dyDescent="0.55000000000000004">
      <c r="D35">
        <v>339177</v>
      </c>
      <c r="E35" t="s">
        <v>113</v>
      </c>
      <c r="F35" t="s">
        <v>116</v>
      </c>
    </row>
    <row r="38" spans="4:7" x14ac:dyDescent="0.55000000000000004">
      <c r="D38" s="39" t="s">
        <v>114</v>
      </c>
      <c r="E38" s="39"/>
      <c r="F38" s="39"/>
      <c r="G38" s="37"/>
    </row>
    <row r="39" spans="4:7" x14ac:dyDescent="0.55000000000000004">
      <c r="D39">
        <v>467863</v>
      </c>
      <c r="E39" t="str">
        <f>_xlfn.XLOOKUP(D39,$D$4:$D$17,$E$4:$E$17,_xlfn.XLOOKUP(D39,$J$4:$J$18,$I$4:$I$18))</f>
        <v>MILLER PIPELINE CORP</v>
      </c>
    </row>
    <row r="40" spans="4:7" x14ac:dyDescent="0.55000000000000004">
      <c r="D40">
        <v>862515</v>
      </c>
      <c r="E40" t="str">
        <f t="shared" ref="E40:E55" si="1">_xlfn.XLOOKUP(D40,$D$4:$D$17,$E$4:$E$17,_xlfn.XLOOKUP(D40,$J$4:$J$18,$I$4:$I$18))</f>
        <v>PRECISION PIPELINE SOLUTIONS</v>
      </c>
    </row>
    <row r="41" spans="4:7" x14ac:dyDescent="0.55000000000000004">
      <c r="D41">
        <v>334526</v>
      </c>
      <c r="E41" t="str">
        <f t="shared" si="1"/>
        <v>NORTHERN PIPELINE CONSTRUCTION INC</v>
      </c>
    </row>
    <row r="42" spans="4:7" x14ac:dyDescent="0.55000000000000004">
      <c r="D42">
        <v>138389</v>
      </c>
      <c r="E42" t="str">
        <f t="shared" si="1"/>
        <v>INFRASOURCE CONSTRUCTION, LLC</v>
      </c>
    </row>
    <row r="43" spans="4:7" x14ac:dyDescent="0.55000000000000004">
      <c r="D43">
        <v>310623</v>
      </c>
      <c r="E43" t="str">
        <f t="shared" si="1"/>
        <v>R.B. HINKLE CONSTRUCTION, INC.</v>
      </c>
    </row>
    <row r="44" spans="4:7" x14ac:dyDescent="0.55000000000000004">
      <c r="D44" t="s">
        <v>67</v>
      </c>
      <c r="E44" t="str">
        <f t="shared" si="1"/>
        <v>TBD</v>
      </c>
    </row>
    <row r="45" spans="4:7" x14ac:dyDescent="0.55000000000000004">
      <c r="D45">
        <v>514358</v>
      </c>
      <c r="E45" t="str">
        <f t="shared" si="1"/>
        <v>NORTHERN PIPELINE CONSTRUCTION INC (Frederick)</v>
      </c>
    </row>
    <row r="46" spans="4:7" x14ac:dyDescent="0.55000000000000004">
      <c r="D46">
        <v>432405</v>
      </c>
      <c r="E46" t="str">
        <f t="shared" si="1"/>
        <v>FERGUSON TRENCHING COMPANY</v>
      </c>
    </row>
    <row r="47" spans="4:7" x14ac:dyDescent="0.55000000000000004">
      <c r="D47">
        <v>792953</v>
      </c>
      <c r="E47" t="str">
        <f t="shared" si="1"/>
        <v>FERGUSON TRENCHING COMPANY (Southern)</v>
      </c>
    </row>
    <row r="48" spans="4:7" x14ac:dyDescent="0.55000000000000004">
      <c r="D48">
        <v>371318</v>
      </c>
      <c r="E48" t="str">
        <f t="shared" si="1"/>
        <v>SKODA CONTRACTING CO., INC.</v>
      </c>
    </row>
    <row r="49" spans="4:5" x14ac:dyDescent="0.55000000000000004">
      <c r="D49">
        <v>339177</v>
      </c>
      <c r="E49" t="str">
        <f t="shared" si="1"/>
        <v>MISC</v>
      </c>
    </row>
    <row r="50" spans="4:5" x14ac:dyDescent="0.55000000000000004">
      <c r="D50">
        <v>170323</v>
      </c>
      <c r="E50" t="str">
        <f t="shared" si="1"/>
        <v>NORTHERN PIPELINE CONSTRUCTION INC (Shenandoah)</v>
      </c>
    </row>
    <row r="51" spans="4:5" x14ac:dyDescent="0.55000000000000004">
      <c r="D51">
        <v>963024</v>
      </c>
      <c r="E51" t="str">
        <f t="shared" si="1"/>
        <v>THE FISHEL COMPANY  (Shenandoah)</v>
      </c>
    </row>
    <row r="52" spans="4:5" x14ac:dyDescent="0.55000000000000004">
      <c r="D52">
        <v>563418</v>
      </c>
      <c r="E52" t="str">
        <f t="shared" si="1"/>
        <v>THE FISHEL COMPANY</v>
      </c>
    </row>
    <row r="53" spans="4:5" x14ac:dyDescent="0.55000000000000004">
      <c r="D53">
        <v>118181</v>
      </c>
      <c r="E53" t="str">
        <f t="shared" si="1"/>
        <v>DAY AND SONS INC</v>
      </c>
    </row>
    <row r="54" spans="4:5" x14ac:dyDescent="0.55000000000000004">
      <c r="D54">
        <v>372898</v>
      </c>
      <c r="E54" t="str">
        <f t="shared" si="1"/>
        <v>INTREN, LLC.</v>
      </c>
    </row>
    <row r="55" spans="4:5" x14ac:dyDescent="0.55000000000000004">
      <c r="D55">
        <v>403490</v>
      </c>
      <c r="E55" t="str">
        <f t="shared" si="1"/>
        <v>BENTON-GEORGIA, INC.</v>
      </c>
    </row>
  </sheetData>
  <mergeCells count="3">
    <mergeCell ref="D2:E2"/>
    <mergeCell ref="H2:J2"/>
    <mergeCell ref="D38:F38"/>
  </mergeCells>
  <conditionalFormatting sqref="E4:E17 I4:I18 E19:E21 E23:E35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f81499a-0cc7-453e-a70c-886f0f172ef5">
      <Terms xmlns="http://schemas.microsoft.com/office/infopath/2007/PartnerControls"/>
    </lcf76f155ced4ddcb4097134ff3c332f>
    <TaxCatchAll xmlns="6627f803-93f5-4243-b96b-2ee1c63dfb2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6BFC955D80574784870361911CF847" ma:contentTypeVersion="15" ma:contentTypeDescription="Create a new document." ma:contentTypeScope="" ma:versionID="7a66238a958c1713b3e550cfa4ac7bd1">
  <xsd:schema xmlns:xsd="http://www.w3.org/2001/XMLSchema" xmlns:xs="http://www.w3.org/2001/XMLSchema" xmlns:p="http://schemas.microsoft.com/office/2006/metadata/properties" xmlns:ns2="df81499a-0cc7-453e-a70c-886f0f172ef5" xmlns:ns3="6627f803-93f5-4243-b96b-2ee1c63dfb21" targetNamespace="http://schemas.microsoft.com/office/2006/metadata/properties" ma:root="true" ma:fieldsID="d9fdf1b21cd9038ab8862de9ce3f76a2" ns2:_="" ns3:_="">
    <xsd:import namespace="df81499a-0cc7-453e-a70c-886f0f172ef5"/>
    <xsd:import namespace="6627f803-93f5-4243-b96b-2ee1c63dfb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1499a-0cc7-453e-a70c-886f0f172e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7496cfd-fb6b-430e-bc97-feffb38730e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27f803-93f5-4243-b96b-2ee1c63dfb2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dbebacf7-5c28-463e-b7cd-64e8b64669f4}" ma:internalName="TaxCatchAll" ma:showField="CatchAllData" ma:web="6627f803-93f5-4243-b96b-2ee1c63dfb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8580D8-805A-4F61-B808-DCCAB67150EF}">
  <ds:schemaRefs>
    <ds:schemaRef ds:uri="http://schemas.microsoft.com/office/2006/metadata/properties"/>
    <ds:schemaRef ds:uri="http://schemas.microsoft.com/office/infopath/2007/PartnerControls"/>
    <ds:schemaRef ds:uri="df81499a-0cc7-453e-a70c-886f0f172ef5"/>
    <ds:schemaRef ds:uri="6627f803-93f5-4243-b96b-2ee1c63dfb21"/>
  </ds:schemaRefs>
</ds:datastoreItem>
</file>

<file path=customXml/itemProps2.xml><?xml version="1.0" encoding="utf-8"?>
<ds:datastoreItem xmlns:ds="http://schemas.openxmlformats.org/officeDocument/2006/customXml" ds:itemID="{697E7E99-CB59-48A7-AF1A-9121E19FC0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791BE6-60FE-44FE-B34A-133E955A5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1499a-0cc7-453e-a70c-886f0f172ef5"/>
    <ds:schemaRef ds:uri="6627f803-93f5-4243-b96b-2ee1c63dfb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Crew Input Data</vt:lpstr>
      <vt:lpstr>Forecast Input Data</vt:lpstr>
      <vt:lpstr>XLOOPUP</vt:lpstr>
    </vt:vector>
  </TitlesOfParts>
  <Manager/>
  <Company>WASHINGTON 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Gaj-Cappello, Paul</dc:creator>
  <cp:keywords/>
  <dc:description/>
  <cp:lastModifiedBy>Josue Herrera</cp:lastModifiedBy>
  <cp:revision/>
  <dcterms:created xsi:type="dcterms:W3CDTF">2021-09-28T14:12:51Z</dcterms:created>
  <dcterms:modified xsi:type="dcterms:W3CDTF">2023-04-26T17:51:37Z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0x010100936BFC955D80574784870361911CF847</vt:lpwstr>
  </property>
  <property fmtid="{D5CDD505-2E9C-101B-9397-08002B2CF9AE}" pid="3" name="MediaServiceImageTags">
    <vt:lpwstr/>
  </property>
</Properties>
</file>