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joti\Excel\Excel practice\"/>
    </mc:Choice>
  </mc:AlternateContent>
  <bookViews>
    <workbookView xWindow="0" yWindow="0" windowWidth="15345" windowHeight="5925" activeTab="4"/>
  </bookViews>
  <sheets>
    <sheet name="Sheet2" sheetId="2" r:id="rId1"/>
    <sheet name="Sheet8" sheetId="13" r:id="rId2"/>
    <sheet name="Sheet1" sheetId="8" r:id="rId3"/>
    <sheet name="Sheet6" sheetId="6" r:id="rId4"/>
    <sheet name="dash" sheetId="14" r:id="rId5"/>
  </sheets>
  <definedNames>
    <definedName name="_xlcn.WorksheetConnection_Book1MentalHealthSurvey1" hidden="1">MentalHealthSurvey[]</definedName>
    <definedName name="ExternalData_1" localSheetId="0" hidden="1">Sheet2!$A$1:$P$88</definedName>
  </definedNames>
  <calcPr calcId="152511"/>
  <pivotCaches>
    <pivotCache cacheId="0" r:id="rId6"/>
    <pivotCache cacheId="1" r:id="rId7"/>
    <pivotCache cacheId="2" r:id="rId8"/>
    <pivotCache cacheId="3" r:id="rId9"/>
    <pivotCache cacheId="4" r:id="rId10"/>
    <pivotCache cacheId="5" r:id="rId11"/>
    <pivotCache cacheId="6" r:id="rId12"/>
    <pivotCache cacheId="7" r:id="rId13"/>
    <pivotCache cacheId="8" r:id="rId14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MentalHealthSurvey-7580ff2e-91e0-4516-adac-76aa0e05e6e1" name="MentalHealthSurvey" connection="WorksheetConnection_Book1!MentalHealthSurvey"/>
        </x15:modelTables>
      </x15:dataModel>
    </ext>
  </extLst>
</workbook>
</file>

<file path=xl/calcChain.xml><?xml version="1.0" encoding="utf-8"?>
<calcChain xmlns="http://schemas.openxmlformats.org/spreadsheetml/2006/main">
  <c r="H7" i="6" l="1"/>
  <c r="H6" i="6"/>
  <c r="H5" i="6"/>
  <c r="H3" i="6"/>
  <c r="H2" i="6"/>
  <c r="H1" i="6"/>
  <c r="D20" i="6" l="1"/>
  <c r="D19" i="6"/>
  <c r="C21" i="6"/>
  <c r="C20" i="6"/>
  <c r="C19" i="6"/>
  <c r="K1" i="6" l="1"/>
  <c r="I1" i="6" s="1"/>
  <c r="K2" i="6"/>
</calcChain>
</file>

<file path=xl/connections.xml><?xml version="1.0" encoding="utf-8"?>
<connections xmlns="http://schemas.openxmlformats.org/spreadsheetml/2006/main">
  <connection id="1" keepAlive="1" name="Query - MentalHealthSurvey" description="Connection to the 'MentalHealthSurvey' query in the workbook." type="5" refreshedVersion="5" background="1" saveData="1">
    <dbPr connection="provider=Microsoft.Mashup.OleDb.1;data source=$EmbeddedMashup(cb3740a6-1a60-4bab-9aa9-10eee15407e7)$;location=MentalHealthSurvey;extended properties=&quot;UEsDBBQAAgAIAGlvIVm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BpbyFZ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aW8hWa+ftc16BAAAvRQAABMAHABGb3JtdWxhcy9TZWN0aW9uMS5tIKIYACigFAAAAAAAAAAAAAAAAAAAAAAAAAAAAMVYTW/bOBC9B8h/ILQXB1CDyon3sIUPgd2gBbbZtk73khQGVxrb7NKkQVJujCD/fUcfjkSRdOT0sLnEIedxZt7MG9LRkBomBZlVv5N3pyenJ3pFFWTkEwhD+Qeg3KxmudrCjowJB3N6QvBnJnOVAq5M9PZ8KtN8jeaDa8bhfCKFwT/0IJr+cf9DGnb//iEFfu8eeJ7qbXQW302BszUzoMZRHMVkInm+Fno8TGLyXqQyY2I5ToajYUy+5NLAzOw4jJuP5zdSwPezuIrst+ibBnLNlDbkq/xJqCboMwOlIwz3lv6DgM9KrhFdrw+qZGJyV69fcT5LKadKj43K20dPVlQsgdzuNtCcdquo0Aup1lXgxaYeHAgjfnyMliDwMyZr0JoYeDBPMXmM6BJw7aMwv1+eF+eUi7lgW8Qxs3PsM1gqgDmHLfDQ5pr+kB5PKQazZul8B9TdTZcb6iwq0CzDIjLK59pQk2sXR9ebXM8zplOFJRW0aCvHSm+kMnoOYon5Fo3jRocJ495cc4CNizd5tptrPFwvaFq76JD2nN9Pqf7lkmbkgM0GU9O58nC/wBxEWmScSpGCEtq10bI0UMDLdPWKbTxWGZRe/MGKBwZleTsbTEtO/QkucoMRz5nQkOaK+dDaFB6LwBgs5gVTW2YY2GV7arr7K6zlFqX/l1mB2suw6fMZcJwT9fLAFkPcaum6i+2+7bZqtzv93eVtFac7/A3hLa+/oHZxLNa9PIeZbbGJwxBHGtKJ8ndYLNYGIcZjAjRdkWL2NMddZRka4nDNWBEa5bV5czJaVEuDrnOMeOajqHTDFuTOJfA7HpsQDEuQ6JuodhhkEQGOcy2MGb4Cc1FjbiA3ivIX7S9r+/4eRgGEyDl/meLEz3GwIkj3VQpO7z2z7TRmm+w/8bL4vAc1eXkxw1dg9mR/kqhWaqA3cM/6B7Zc9QaNDoAigfd29DL9w+PoTwr+J7k2ct0m3RV+l/VJtd5KyY/Zs06OATm09wXuaSclhX1RFu82qEu7NSqSwKAK1+aoYXXRY1qV9bv2TN2mlN3NbiU/NrAWUT7U8FUop5j9oZaK+sNGB2HRTT8lXR6npIuiEtP21fhcgubC7HLfukqbnGzz4XHmDts9MBbNPexHB+27kvFe2450mpdSuB7/97sp+ED0Pxi891ozbL2ybXeQ9dgUdF2y0nlmVhsNeQGyi29RjWNnCkbth231Us36fW/rBlY4co/vfifxEWNbeAm1TXz02RaWGr2P+FCvjfzat6iJKwHMM6/mp5ZiHPWWAnpbCSZp13nDKZJD/qY8h3aZy/Vy9YBERlFsX7SxdVfH9TFqf94t0hH7CvYUCikJxtQJPe7cwbF9u74qlGm+4SzFobbvtyaY563nWnXj9paru0Te4MmbXRRUXhKWnhtdIYaAg7hsiXYwIQkmx2qwUnvn9OCX2DZJw2Bx7YDi6G3dWW0PgYp20ww5v+jZWfiIiuoQftHjZU+PF55kixCOdt9mcdijrHaw3qq2/onxdHZ6woTf17v/AFBLAQItABQAAgAIAGlvIVmRP9Y8qwAAAPoAAAASAAAAAAAAAAAAAAAAAAAAAABDb25maWcvUGFja2FnZS54bWxQSwECLQAUAAIACABpbyFZD8rpq6QAAADpAAAAEwAAAAAAAAAAAAAAAAD3AAAAW0NvbnRlbnRfVHlwZXNdLnhtbFBLAQItABQAAgAIAGlvIVmvn7XNegQAAL0UAAATAAAAAAAAAAAAAAAAAOgBAABGb3JtdWxhcy9TZWN0aW9uMS5tUEsFBgAAAAADAAMAwgAAAK8GAAAAAA==&quot;" command="SELECT * FROM [MentalHealthSurvey]"/>
  </connection>
  <connection id="2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name="WorksheetConnection_Book1!MentalHealthSurvey" type="102" refreshedVersion="5" minRefreshableVersion="5">
    <extLst>
      <ext xmlns:x15="http://schemas.microsoft.com/office/spreadsheetml/2010/11/main" uri="{DE250136-89BD-433C-8126-D09CA5730AF9}">
        <x15:connection id="MentalHealthSurvey-7580ff2e-91e0-4516-adac-76aa0e05e6e1" autoDelete="1">
          <x15:rangePr sourceName="_xlcn.WorksheetConnection_Book1MentalHealthSurvey1"/>
        </x15:connection>
      </ext>
    </extLst>
  </connection>
</connections>
</file>

<file path=xl/sharedStrings.xml><?xml version="1.0" encoding="utf-8"?>
<sst xmlns="http://schemas.openxmlformats.org/spreadsheetml/2006/main" count="1222" uniqueCount="110">
  <si>
    <t>gender</t>
  </si>
  <si>
    <t>age</t>
  </si>
  <si>
    <t>university</t>
  </si>
  <si>
    <t>degree_level</t>
  </si>
  <si>
    <t>degree_major</t>
  </si>
  <si>
    <t>residential_status</t>
  </si>
  <si>
    <t>sports_engagement</t>
  </si>
  <si>
    <t>average_sleep</t>
  </si>
  <si>
    <t>stress_relief_activities</t>
  </si>
  <si>
    <t>Male</t>
  </si>
  <si>
    <t>PU</t>
  </si>
  <si>
    <t>Undergraduate</t>
  </si>
  <si>
    <t>Data Science</t>
  </si>
  <si>
    <t>Off-Campus</t>
  </si>
  <si>
    <t>No Sports</t>
  </si>
  <si>
    <t>4-6 hrs</t>
  </si>
  <si>
    <t>Religious Activities, Social Connections, Online Entertainment</t>
  </si>
  <si>
    <t>UET</t>
  </si>
  <si>
    <t>Postgraduate</t>
  </si>
  <si>
    <t>Computer Science</t>
  </si>
  <si>
    <t>1-3 times</t>
  </si>
  <si>
    <t>Online Entertainment</t>
  </si>
  <si>
    <t>FAST</t>
  </si>
  <si>
    <t>2-4 hrs</t>
  </si>
  <si>
    <t>Religious Activities, Sports and Fitness, Online Entertainment</t>
  </si>
  <si>
    <t>On-Campus</t>
  </si>
  <si>
    <t>Female</t>
  </si>
  <si>
    <t>7-8 hrs</t>
  </si>
  <si>
    <t>Social Connections, Online Entertainment</t>
  </si>
  <si>
    <t>COMSATS</t>
  </si>
  <si>
    <t>Religious Activities, Social Connections, Online Entertainment, Outdoor Activities</t>
  </si>
  <si>
    <t>Sports and Fitness</t>
  </si>
  <si>
    <t>Religious Activities, Online Entertainment</t>
  </si>
  <si>
    <t>Religious Activities, Sports and Fitness, Social Connections, Online Entertainment, Outdoor Activities</t>
  </si>
  <si>
    <t>Nothing</t>
  </si>
  <si>
    <t>Religious Activities</t>
  </si>
  <si>
    <t>Social Connections</t>
  </si>
  <si>
    <t>Religious Activities, Creative Outlets, Social Connections</t>
  </si>
  <si>
    <t>Religious Activities, Social Connections</t>
  </si>
  <si>
    <t>Outdoor Activities</t>
  </si>
  <si>
    <t>Religious Activities, Creative Outlets</t>
  </si>
  <si>
    <t>7+ times</t>
  </si>
  <si>
    <t>Religious Activities, Online Entertainment, Outdoor Activities</t>
  </si>
  <si>
    <t>4-6 times</t>
  </si>
  <si>
    <t>Sports and Fitness, Creative Outlets, Online Entertainment, Outdoor Activities</t>
  </si>
  <si>
    <t>Religious Activities, Outdoor Activities</t>
  </si>
  <si>
    <t>Sleep</t>
  </si>
  <si>
    <t>Creative Outlets, Social Connections, Online Entertainment, Outdoor Activities</t>
  </si>
  <si>
    <t>Creative Outlets</t>
  </si>
  <si>
    <t>Religious Activities, Sports and Fitness, Social Connections</t>
  </si>
  <si>
    <t>NUST</t>
  </si>
  <si>
    <t>Software Engineering</t>
  </si>
  <si>
    <t>Religious Activities, Sports and Fitness, Creative Outlets, Online Entertainment</t>
  </si>
  <si>
    <t>Sports and Fitness, Creative Outlets, Social Connections, Outdoor Activities, Sleep</t>
  </si>
  <si>
    <t>Religious Activities, Social Connections, Online Entertainment, Sleep</t>
  </si>
  <si>
    <t>Information Technology</t>
  </si>
  <si>
    <t>Social Connections, Online Entertainment, Sleep</t>
  </si>
  <si>
    <t>VU</t>
  </si>
  <si>
    <t>Religious Activities, Sports and Fitness, Outdoor Activities</t>
  </si>
  <si>
    <t>Religious Activities, Sports and Fitness</t>
  </si>
  <si>
    <t>UMT</t>
  </si>
  <si>
    <t>Religious Activities, Sports and Fitness, Social Connections, Online Entertainment, Outdoor Activities, Sleep</t>
  </si>
  <si>
    <t>Religious Activities, Social Connections, Sleep</t>
  </si>
  <si>
    <t>Religious Activities, Sports and Fitness, Social Connections, Sleep</t>
  </si>
  <si>
    <t>Social Connections, Sleep</t>
  </si>
  <si>
    <t>UOL</t>
  </si>
  <si>
    <t>Religious Activities, Sports and Fitness, Sleep</t>
  </si>
  <si>
    <t>KUST</t>
  </si>
  <si>
    <t>Creative Outlets, Social Connections, Online Entertainment</t>
  </si>
  <si>
    <t>Social Connections, Outdoor Activities</t>
  </si>
  <si>
    <t>Online Entertainment, Sleep</t>
  </si>
  <si>
    <t>Online Entertainment, Outdoor Activities, Sleep</t>
  </si>
  <si>
    <t>Religious Activities, Sleep</t>
  </si>
  <si>
    <t>Row Labels</t>
  </si>
  <si>
    <t>Study_satisfaction</t>
  </si>
  <si>
    <t>Acedemic_pressure</t>
  </si>
  <si>
    <t>financial_concern</t>
  </si>
  <si>
    <t>Future_insecurity</t>
  </si>
  <si>
    <t>Depression</t>
  </si>
  <si>
    <t>satisfied</t>
  </si>
  <si>
    <t>High Pressure</t>
  </si>
  <si>
    <t>Low Insecurity</t>
  </si>
  <si>
    <t>Low depression</t>
  </si>
  <si>
    <t>Low Concern</t>
  </si>
  <si>
    <t>High Insecurity</t>
  </si>
  <si>
    <t>Moderate depression</t>
  </si>
  <si>
    <t>Moderate Concern</t>
  </si>
  <si>
    <t>Neutral</t>
  </si>
  <si>
    <t>Moderate Insecurity</t>
  </si>
  <si>
    <t>High depression</t>
  </si>
  <si>
    <t>High Concern</t>
  </si>
  <si>
    <t>Moderate Pressure</t>
  </si>
  <si>
    <t>Unsatisfied</t>
  </si>
  <si>
    <t>Low Pressure</t>
  </si>
  <si>
    <t>High_depression</t>
  </si>
  <si>
    <t>Sum of High_depression</t>
  </si>
  <si>
    <t>Count of gender</t>
  </si>
  <si>
    <t>Column Labels</t>
  </si>
  <si>
    <t>kpis</t>
  </si>
  <si>
    <t>Low_depression</t>
  </si>
  <si>
    <t>Others</t>
  </si>
  <si>
    <t xml:space="preserve">Total male </t>
  </si>
  <si>
    <t>Male-High depression</t>
  </si>
  <si>
    <t>Male-Moderate depression</t>
  </si>
  <si>
    <t>Male-Low depression</t>
  </si>
  <si>
    <t>Female-High depression</t>
  </si>
  <si>
    <t>Female-Moderate depression</t>
  </si>
  <si>
    <t>Female-Low depression</t>
  </si>
  <si>
    <t>Total female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</si>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</sst>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77585"/>
        <bgColor indexed="64"/>
      </patternFill>
    </fill>
    <fill>
      <patternFill patternType="solid">
        <fgColor rgb="FFBA78E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14536A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NumberFormat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NumberFormat="1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applyNumberFormat="1" applyFill="1"/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NumberFormat="1" applyFill="1"/>
    <xf numFmtId="0" fontId="0" fillId="5" borderId="0" xfId="0" applyFill="1"/>
    <xf numFmtId="0" fontId="0" fillId="5" borderId="0" xfId="0" applyFill="1" applyAlignment="1">
      <alignment horizontal="left"/>
    </xf>
    <xf numFmtId="0" fontId="0" fillId="5" borderId="0" xfId="0" applyNumberFormat="1" applyFill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NumberFormat="1" applyFill="1"/>
    <xf numFmtId="0" fontId="0" fillId="6" borderId="0" xfId="0" applyFill="1"/>
    <xf numFmtId="0" fontId="0" fillId="6" borderId="0" xfId="0" applyFill="1" applyAlignment="1">
      <alignment horizontal="left"/>
    </xf>
    <xf numFmtId="0" fontId="0" fillId="6" borderId="0" xfId="0" applyNumberFormat="1" applyFill="1"/>
    <xf numFmtId="0" fontId="0" fillId="7" borderId="0" xfId="0" applyFill="1"/>
    <xf numFmtId="0" fontId="0" fillId="7" borderId="0" xfId="0" applyFill="1" applyAlignment="1">
      <alignment horizontal="left"/>
    </xf>
    <xf numFmtId="0" fontId="0" fillId="7" borderId="0" xfId="0" applyNumberFormat="1" applyFill="1"/>
    <xf numFmtId="0" fontId="0" fillId="8" borderId="0" xfId="0" applyFill="1"/>
    <xf numFmtId="0" fontId="0" fillId="8" borderId="0" xfId="0" applyFill="1" applyAlignment="1">
      <alignment horizontal="left"/>
    </xf>
    <xf numFmtId="0" fontId="0" fillId="8" borderId="0" xfId="0" applyNumberFormat="1" applyFill="1"/>
    <xf numFmtId="0" fontId="0" fillId="9" borderId="0" xfId="0" applyFill="1"/>
    <xf numFmtId="0" fontId="0" fillId="9" borderId="0" xfId="0" applyFill="1" applyAlignment="1">
      <alignment horizontal="left"/>
    </xf>
    <xf numFmtId="0" fontId="0" fillId="9" borderId="0" xfId="0" applyNumberFormat="1" applyFill="1"/>
    <xf numFmtId="0" fontId="0" fillId="10" borderId="0" xfId="0" applyFill="1"/>
    <xf numFmtId="0" fontId="0" fillId="11" borderId="0" xfId="0" applyFill="1"/>
    <xf numFmtId="9" fontId="0" fillId="0" borderId="0" xfId="1" applyFont="1" applyFill="1"/>
    <xf numFmtId="2" fontId="2" fillId="10" borderId="0" xfId="1" applyNumberFormat="1" applyFont="1" applyFill="1"/>
    <xf numFmtId="0" fontId="0" fillId="5" borderId="0" xfId="0" pivotButton="1" applyFill="1"/>
    <xf numFmtId="9" fontId="0" fillId="0" borderId="0" xfId="1" applyFont="1"/>
    <xf numFmtId="9" fontId="0" fillId="11" borderId="0" xfId="1" applyFont="1" applyFill="1"/>
    <xf numFmtId="9" fontId="0" fillId="11" borderId="0" xfId="1" applyFont="1" applyFill="1" applyAlignment="1"/>
    <xf numFmtId="9" fontId="0" fillId="8" borderId="0" xfId="1" applyFont="1" applyFill="1"/>
  </cellXfs>
  <cellStyles count="2">
    <cellStyle name="Normal" xfId="0" builtinId="0"/>
    <cellStyle name="Percent" xfId="1" builtinId="5"/>
  </cellStyles>
  <dxfs count="81"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numFmt numFmtId="0" formatCode="General"/>
    </dxf>
    <dxf>
      <fill>
        <patternFill patternType="solid">
          <bgColor rgb="FFE77585"/>
        </patternFill>
      </fill>
    </dxf>
    <dxf>
      <fill>
        <patternFill patternType="solid">
          <bgColor rgb="FFE77585"/>
        </patternFill>
      </fill>
    </dxf>
    <dxf>
      <fill>
        <patternFill patternType="solid">
          <bgColor rgb="FFE77585"/>
        </patternFill>
      </fill>
    </dxf>
    <dxf>
      <fill>
        <patternFill patternType="solid">
          <bgColor rgb="FFE77585"/>
        </patternFill>
      </fill>
    </dxf>
    <dxf>
      <fill>
        <patternFill patternType="solid">
          <bgColor rgb="FFBA78EC"/>
        </patternFill>
      </fill>
    </dxf>
    <dxf>
      <fill>
        <patternFill patternType="solid">
          <bgColor rgb="FFBA78EC"/>
        </patternFill>
      </fill>
    </dxf>
    <dxf>
      <fill>
        <patternFill patternType="solid">
          <bgColor rgb="FFBA78EC"/>
        </patternFill>
      </fill>
    </dxf>
    <dxf>
      <fill>
        <patternFill patternType="solid">
          <bgColor rgb="FFBA78EC"/>
        </patternFill>
      </fill>
    </dxf>
    <dxf>
      <fill>
        <patternFill patternType="solid">
          <bgColor rgb="FFBA78EC"/>
        </patternFill>
      </fill>
    </dxf>
    <dxf>
      <fill>
        <patternFill>
          <bgColor theme="6" tint="0.39997558519241921"/>
        </patternFill>
      </fill>
    </dxf>
    <dxf>
      <fill>
        <patternFill>
          <bgColor theme="6" tint="0.39997558519241921"/>
        </patternFill>
      </fill>
    </dxf>
    <dxf>
      <fill>
        <patternFill>
          <bgColor theme="6" tint="0.39997558519241921"/>
        </patternFill>
      </fill>
    </dxf>
    <dxf>
      <fill>
        <patternFill>
          <bgColor theme="6" tint="0.39997558519241921"/>
        </patternFill>
      </fill>
    </dxf>
    <dxf>
      <fill>
        <patternFill>
          <bgColor theme="6" tint="0.39997558519241921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80"/>
      <tableStyleElement type="headerRow" dxfId="79"/>
      <tableStyleElement type="firstRowStripe" dxfId="78"/>
    </tableStyle>
    <tableStyle name="TableStyleQueryResult" pivot="0" count="3">
      <tableStyleElement type="wholeTable" dxfId="77"/>
      <tableStyleElement type="headerRow" dxfId="76"/>
      <tableStyleElement type="firstRowStripe" dxfId="75"/>
    </tableStyle>
  </tableStyles>
  <colors>
    <mruColors>
      <color rgb="FF0D3847"/>
      <color rgb="FF14536A"/>
      <color rgb="FF2084A8"/>
      <color rgb="FF84CEE8"/>
      <color rgb="FF289EAA"/>
      <color rgb="FF66C9E0"/>
      <color rgb="FF6977DD"/>
      <color rgb="FF7461E5"/>
      <color rgb="FF1C7594"/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pivotCacheDefinition" Target="pivotCache/pivotCacheDefinition8.xml"/><Relationship Id="rId18" Type="http://schemas.openxmlformats.org/officeDocument/2006/relationships/sharedStrings" Target="sharedStrings.xml"/><Relationship Id="rId26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pivotCacheDefinition" Target="pivotCache/pivotCacheDefinition2.xml"/><Relationship Id="rId12" Type="http://schemas.openxmlformats.org/officeDocument/2006/relationships/pivotCacheDefinition" Target="pivotCache/pivotCacheDefinition7.xml"/><Relationship Id="rId17" Type="http://schemas.openxmlformats.org/officeDocument/2006/relationships/styles" Target="styles.xml"/><Relationship Id="rId25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pivotCacheDefinition" Target="pivotCache/pivotCacheDefinition6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openxmlformats.org/officeDocument/2006/relationships/customXml" Target="../customXml/item3.xml"/><Relationship Id="rId10" Type="http://schemas.openxmlformats.org/officeDocument/2006/relationships/pivotCacheDefinition" Target="pivotCache/pivotCacheDefinition5.xml"/><Relationship Id="rId19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openxmlformats.org/officeDocument/2006/relationships/pivotCacheDefinition" Target="pivotCache/pivotCacheDefinition9.xml"/><Relationship Id="rId22" Type="http://schemas.openxmlformats.org/officeDocument/2006/relationships/customXml" Target="../customXml/item2.xml"/><Relationship Id="rId27" Type="http://schemas.openxmlformats.org/officeDocument/2006/relationships/customXml" Target="../customXml/item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[Students mental health analysis (Recovered) (Autosaved) (Autosaved).xlsx]Sheet1!PivotTable6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rgbClr val="0D3847"/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solidFill>
                  <a:srgbClr val="0D3847"/>
                </a:solidFill>
              </a:rPr>
              <a:t>Stress</a:t>
            </a:r>
            <a:r>
              <a:rPr lang="en-US" sz="1200" b="1" baseline="0">
                <a:solidFill>
                  <a:srgbClr val="0D3847"/>
                </a:solidFill>
              </a:rPr>
              <a:t> Relief activities of depressed people </a:t>
            </a:r>
            <a:endParaRPr lang="en-US" sz="1200" b="1">
              <a:solidFill>
                <a:srgbClr val="0D3847"/>
              </a:solidFill>
            </a:endParaRPr>
          </a:p>
        </c:rich>
      </c:tx>
      <c:layout>
        <c:manualLayout>
          <c:xMode val="edge"/>
          <c:yMode val="edge"/>
          <c:x val="3.6029468777573216E-2"/>
          <c:y val="1.35818736943596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rgbClr val="0D3847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rgbClr val="14536A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33367470585272291"/>
          <c:y val="0.17680379238309496"/>
          <c:w val="0.46865843712699223"/>
          <c:h val="0.6961638115735544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Sheet1!$B$8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14536A"/>
            </a:solidFill>
            <a:ln>
              <a:noFill/>
            </a:ln>
            <a:effectLst/>
          </c:spPr>
          <c:invertIfNegative val="0"/>
          <c:cat>
            <c:strRef>
              <c:f>Sheet1!$A$9:$A$13</c:f>
              <c:strCache>
                <c:ptCount val="5"/>
                <c:pt idx="0">
                  <c:v>Online Entertainment</c:v>
                </c:pt>
                <c:pt idx="1">
                  <c:v>Religious Activities</c:v>
                </c:pt>
                <c:pt idx="2">
                  <c:v>Sleep</c:v>
                </c:pt>
                <c:pt idx="3">
                  <c:v>Sports and Fitness</c:v>
                </c:pt>
                <c:pt idx="4">
                  <c:v>Outdoor Activities</c:v>
                </c:pt>
              </c:strCache>
            </c:strRef>
          </c:cat>
          <c:val>
            <c:numRef>
              <c:f>Sheet1!$B$9:$B$13</c:f>
              <c:numCache>
                <c:formatCode>General</c:formatCode>
                <c:ptCount val="5"/>
                <c:pt idx="0">
                  <c:v>8</c:v>
                </c:pt>
                <c:pt idx="1">
                  <c:v>6</c:v>
                </c:pt>
                <c:pt idx="2">
                  <c:v>5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59651776"/>
        <c:axId val="259652952"/>
      </c:barChart>
      <c:catAx>
        <c:axId val="259651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D3847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652952"/>
        <c:crosses val="autoZero"/>
        <c:auto val="1"/>
        <c:lblAlgn val="ctr"/>
        <c:lblOffset val="100"/>
        <c:noMultiLvlLbl val="0"/>
      </c:catAx>
      <c:valAx>
        <c:axId val="259652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D3847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651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[Students mental health analysis (Recovered) (Autosaved) (Autosaved).xlsx]Sheet6!PivotTable1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1" i="0" u="none" strike="noStrike" kern="1200" spc="0" baseline="0">
                <a:solidFill>
                  <a:srgbClr val="0D3847"/>
                </a:solidFill>
                <a:latin typeface="+mn-lt"/>
                <a:ea typeface="+mn-ea"/>
                <a:cs typeface="+mn-cs"/>
              </a:defRPr>
            </a:pPr>
            <a:r>
              <a:rPr lang="en-US" sz="1300" b="1">
                <a:solidFill>
                  <a:srgbClr val="0D3847"/>
                </a:solidFill>
              </a:rPr>
              <a:t>Depression</a:t>
            </a:r>
            <a:r>
              <a:rPr lang="en-US" sz="1300" b="1" baseline="0">
                <a:solidFill>
                  <a:srgbClr val="0D3847"/>
                </a:solidFill>
              </a:rPr>
              <a:t> by Age</a:t>
            </a:r>
            <a:endParaRPr lang="en-US" sz="1300" b="1">
              <a:solidFill>
                <a:srgbClr val="0D3847"/>
              </a:solidFill>
            </a:endParaRPr>
          </a:p>
        </c:rich>
      </c:tx>
      <c:layout>
        <c:manualLayout>
          <c:xMode val="edge"/>
          <c:yMode val="edge"/>
          <c:x val="0.237836709722965"/>
          <c:y val="1.96853029456187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1" i="0" u="none" strike="noStrike" kern="1200" spc="0" baseline="0">
              <a:solidFill>
                <a:srgbClr val="0D3847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rgbClr val="14536A"/>
          </a:solidFill>
          <a:ln>
            <a:solidFill>
              <a:srgbClr val="14536A"/>
            </a:solidFill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6622672909464062"/>
          <c:y val="0.21494831295640152"/>
          <c:w val="0.71425585437233896"/>
          <c:h val="0.5754257549676061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Sheet6!$B$7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14536A"/>
            </a:solidFill>
            <a:ln>
              <a:solidFill>
                <a:srgbClr val="14536A"/>
              </a:solidFill>
            </a:ln>
            <a:effectLst/>
          </c:spPr>
          <c:invertIfNegative val="0"/>
          <c:cat>
            <c:strRef>
              <c:f>Sheet6!$A$8:$A$15</c:f>
              <c:strCache>
                <c:ptCount val="8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26</c:v>
                </c:pt>
              </c:strCache>
            </c:strRef>
          </c:cat>
          <c:val>
            <c:numRef>
              <c:f>Sheet6!$B$8:$B$15</c:f>
              <c:numCache>
                <c:formatCode>General</c:formatCode>
                <c:ptCount val="8"/>
                <c:pt idx="0">
                  <c:v>3</c:v>
                </c:pt>
                <c:pt idx="1">
                  <c:v>8</c:v>
                </c:pt>
                <c:pt idx="2">
                  <c:v>13</c:v>
                </c:pt>
                <c:pt idx="3">
                  <c:v>22</c:v>
                </c:pt>
                <c:pt idx="4">
                  <c:v>4</c:v>
                </c:pt>
                <c:pt idx="5">
                  <c:v>6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59647464"/>
        <c:axId val="259649032"/>
      </c:barChart>
      <c:catAx>
        <c:axId val="2596474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rgbClr val="0D3847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rgbClr val="0D3847"/>
                    </a:solidFill>
                  </a:rPr>
                  <a:t>Age</a:t>
                </a:r>
              </a:p>
            </c:rich>
          </c:tx>
          <c:layout>
            <c:manualLayout>
              <c:xMode val="edge"/>
              <c:yMode val="edge"/>
              <c:x val="3.5520571230596111E-3"/>
              <c:y val="0.44434069729580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rgbClr val="0D3847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D3847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649032"/>
        <c:crosses val="autoZero"/>
        <c:auto val="1"/>
        <c:lblAlgn val="ctr"/>
        <c:lblOffset val="100"/>
        <c:noMultiLvlLbl val="0"/>
      </c:catAx>
      <c:valAx>
        <c:axId val="25964903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rgbClr val="0D3847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rgbClr val="0D3847"/>
                    </a:solidFill>
                  </a:rPr>
                  <a:t>Count</a:t>
                </a:r>
                <a:r>
                  <a:rPr lang="en-US" b="1" baseline="0">
                    <a:solidFill>
                      <a:srgbClr val="0D3847"/>
                    </a:solidFill>
                  </a:rPr>
                  <a:t> Of High Depression</a:t>
                </a:r>
                <a:endParaRPr lang="en-US" b="1">
                  <a:solidFill>
                    <a:srgbClr val="0D3847"/>
                  </a:solidFill>
                </a:endParaRPr>
              </a:p>
            </c:rich>
          </c:tx>
          <c:layout>
            <c:manualLayout>
              <c:xMode val="edge"/>
              <c:yMode val="edge"/>
              <c:x val="0.28472386374735187"/>
              <c:y val="0.902060888361869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rgbClr val="0D3847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D3847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647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[Students mental health analysis (Recovered) (Autosaved) (Autosaved).xlsx]Sheet6!PivotTable7</c:name>
    <c:fmtId val="2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1" i="0" u="none" strike="noStrike" kern="1200" spc="0" baseline="0">
                <a:solidFill>
                  <a:srgbClr val="0D3847"/>
                </a:solidFill>
                <a:latin typeface="+mn-lt"/>
                <a:ea typeface="+mn-ea"/>
                <a:cs typeface="+mn-cs"/>
              </a:defRPr>
            </a:pPr>
            <a:r>
              <a:rPr lang="en-US" sz="1300" b="1" i="0" u="none" strike="noStrike" baseline="0">
                <a:solidFill>
                  <a:srgbClr val="0D3847"/>
                </a:solidFill>
              </a:rPr>
              <a:t>Sports Impact on Depression</a:t>
            </a:r>
            <a:endParaRPr lang="en-US" sz="1300" b="1">
              <a:solidFill>
                <a:srgbClr val="0D3847"/>
              </a:solidFill>
            </a:endParaRPr>
          </a:p>
        </c:rich>
      </c:tx>
      <c:layout>
        <c:manualLayout>
          <c:xMode val="edge"/>
          <c:yMode val="edge"/>
          <c:x val="0.14529214617403594"/>
          <c:y val="1.96078431372549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1" i="0" u="none" strike="noStrike" kern="1200" spc="0" baseline="0">
              <a:solidFill>
                <a:srgbClr val="0D3847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rgbClr val="14536A"/>
          </a:solidFill>
          <a:ln>
            <a:solidFill>
              <a:srgbClr val="14536A"/>
            </a:solidFill>
          </a:ln>
          <a:effectLst/>
        </c:spPr>
        <c:marker>
          <c:symbol val="none"/>
        </c:marker>
      </c:pivotFmt>
      <c:pivotFmt>
        <c:idx val="5"/>
        <c:spPr>
          <a:solidFill>
            <a:srgbClr val="14536A"/>
          </a:solidFill>
          <a:ln>
            <a:solidFill>
              <a:srgbClr val="14536A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7615182717544922"/>
          <c:y val="0.21462662755390871"/>
          <c:w val="0.74900868160710699"/>
          <c:h val="0.5240512582985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Sheet6!$E$1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14536A"/>
            </a:solidFill>
            <a:ln>
              <a:solidFill>
                <a:srgbClr val="14536A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14536A"/>
              </a:solidFill>
              <a:ln>
                <a:solidFill>
                  <a:srgbClr val="14536A"/>
                </a:solidFill>
              </a:ln>
              <a:effectLst/>
            </c:spPr>
          </c:dPt>
          <c:cat>
            <c:strRef>
              <c:f>Sheet6!$D$2:$D$5</c:f>
              <c:strCache>
                <c:ptCount val="4"/>
                <c:pt idx="0">
                  <c:v>No Sports</c:v>
                </c:pt>
                <c:pt idx="1">
                  <c:v>1-3 times</c:v>
                </c:pt>
                <c:pt idx="2">
                  <c:v>7+ times</c:v>
                </c:pt>
                <c:pt idx="3">
                  <c:v>4-6 times</c:v>
                </c:pt>
              </c:strCache>
            </c:strRef>
          </c:cat>
          <c:val>
            <c:numRef>
              <c:f>Sheet6!$E$2:$E$5</c:f>
              <c:numCache>
                <c:formatCode>General</c:formatCode>
                <c:ptCount val="4"/>
                <c:pt idx="0">
                  <c:v>33</c:v>
                </c:pt>
                <c:pt idx="1">
                  <c:v>15</c:v>
                </c:pt>
                <c:pt idx="2">
                  <c:v>9</c:v>
                </c:pt>
                <c:pt idx="3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9650208"/>
        <c:axId val="259650600"/>
      </c:barChart>
      <c:catAx>
        <c:axId val="259650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rgbClr val="0D3847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D3847"/>
                    </a:solidFill>
                  </a:rPr>
                  <a:t>Number</a:t>
                </a:r>
                <a:r>
                  <a:rPr lang="en-US" sz="900" b="1" baseline="0">
                    <a:solidFill>
                      <a:srgbClr val="0D3847"/>
                    </a:solidFill>
                  </a:rPr>
                  <a:t> Of Sports</a:t>
                </a:r>
                <a:endParaRPr lang="en-US" sz="900" b="1">
                  <a:solidFill>
                    <a:srgbClr val="0D3847"/>
                  </a:solidFill>
                </a:endParaRPr>
              </a:p>
            </c:rich>
          </c:tx>
          <c:layout>
            <c:manualLayout>
              <c:xMode val="edge"/>
              <c:yMode val="edge"/>
              <c:x val="0.3357987482333939"/>
              <c:y val="0.903372446091297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rgbClr val="0D3847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D3847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650600"/>
        <c:crosses val="autoZero"/>
        <c:auto val="1"/>
        <c:lblAlgn val="ctr"/>
        <c:lblOffset val="100"/>
        <c:noMultiLvlLbl val="0"/>
      </c:catAx>
      <c:valAx>
        <c:axId val="259650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rgbClr val="0D3847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D3847"/>
                    </a:solidFill>
                  </a:rPr>
                  <a:t>Count</a:t>
                </a:r>
                <a:r>
                  <a:rPr lang="en-US" sz="900" b="1" baseline="0">
                    <a:solidFill>
                      <a:srgbClr val="0D3847"/>
                    </a:solidFill>
                  </a:rPr>
                  <a:t> Of High Depression </a:t>
                </a:r>
                <a:endParaRPr lang="en-US" sz="900" b="1">
                  <a:solidFill>
                    <a:srgbClr val="0D3847"/>
                  </a:solidFill>
                </a:endParaRPr>
              </a:p>
            </c:rich>
          </c:tx>
          <c:layout>
            <c:manualLayout>
              <c:xMode val="edge"/>
              <c:yMode val="edge"/>
              <c:x val="7.435655158489804E-3"/>
              <c:y val="0.1639539910452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rgbClr val="0D3847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D3847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650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[Students mental health analysis (Recovered) (Autosaved) (Autosaved).xlsx]Sheet6!PivotTable10</c:name>
    <c:fmtId val="3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50" b="1" i="0" u="none" strike="noStrike" kern="1200" spc="0" baseline="0">
                <a:solidFill>
                  <a:srgbClr val="0D3847"/>
                </a:solidFill>
                <a:latin typeface="+mn-lt"/>
                <a:ea typeface="+mn-ea"/>
                <a:cs typeface="+mn-cs"/>
              </a:defRPr>
            </a:pPr>
            <a:r>
              <a:rPr lang="en-US" sz="1250" b="1" i="0" u="none" strike="noStrike" baseline="0">
                <a:solidFill>
                  <a:srgbClr val="0D3847"/>
                </a:solidFill>
              </a:rPr>
              <a:t>Sleep Hours Impact on Depression</a:t>
            </a:r>
            <a:endParaRPr lang="en-US" sz="1250" b="1">
              <a:solidFill>
                <a:srgbClr val="0D3847"/>
              </a:solidFill>
            </a:endParaRPr>
          </a:p>
        </c:rich>
      </c:tx>
      <c:layout>
        <c:manualLayout>
          <c:xMode val="edge"/>
          <c:yMode val="edge"/>
          <c:x val="0.11633623182183486"/>
          <c:y val="4.50885896958624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50" b="1" i="0" u="none" strike="noStrike" kern="1200" spc="0" baseline="0">
              <a:solidFill>
                <a:srgbClr val="0D3847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rgbClr val="14536A"/>
          </a:solidFill>
          <a:ln>
            <a:solidFill>
              <a:srgbClr val="14536A"/>
            </a:solidFill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2306676496751108"/>
          <c:y val="0.18737529632180577"/>
          <c:w val="0.67323008166841303"/>
          <c:h val="0.5665809865119689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Sheet6!$E$7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14536A"/>
            </a:solidFill>
            <a:ln>
              <a:solidFill>
                <a:srgbClr val="14536A"/>
              </a:solidFill>
            </a:ln>
            <a:effectLst/>
          </c:spPr>
          <c:invertIfNegative val="0"/>
          <c:cat>
            <c:strRef>
              <c:f>Sheet6!$D$8:$D$10</c:f>
              <c:strCache>
                <c:ptCount val="3"/>
                <c:pt idx="0">
                  <c:v>4-6 hrs</c:v>
                </c:pt>
                <c:pt idx="1">
                  <c:v>7-8 hrs</c:v>
                </c:pt>
                <c:pt idx="2">
                  <c:v>2-4 hrs</c:v>
                </c:pt>
              </c:strCache>
            </c:strRef>
          </c:cat>
          <c:val>
            <c:numRef>
              <c:f>Sheet6!$E$8:$E$10</c:f>
              <c:numCache>
                <c:formatCode>General</c:formatCode>
                <c:ptCount val="3"/>
                <c:pt idx="0">
                  <c:v>38</c:v>
                </c:pt>
                <c:pt idx="1">
                  <c:v>18</c:v>
                </c:pt>
                <c:pt idx="2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59646288"/>
        <c:axId val="259648640"/>
      </c:barChart>
      <c:catAx>
        <c:axId val="2596462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rgbClr val="0D3847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rgbClr val="0D3847"/>
                    </a:solidFill>
                  </a:rPr>
                  <a:t>Hours</a:t>
                </a:r>
              </a:p>
            </c:rich>
          </c:tx>
          <c:layout>
            <c:manualLayout>
              <c:xMode val="edge"/>
              <c:yMode val="edge"/>
              <c:x val="3.3864148948587938E-3"/>
              <c:y val="0.414723732219423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rgbClr val="0D3847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D3847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648640"/>
        <c:crosses val="autoZero"/>
        <c:auto val="1"/>
        <c:lblAlgn val="ctr"/>
        <c:lblOffset val="100"/>
        <c:noMultiLvlLbl val="0"/>
      </c:catAx>
      <c:valAx>
        <c:axId val="259648640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rgbClr val="0D3847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rgbClr val="0D3847"/>
                    </a:solidFill>
                  </a:rPr>
                  <a:t>Count</a:t>
                </a:r>
                <a:r>
                  <a:rPr lang="en-US" b="1" baseline="0">
                    <a:solidFill>
                      <a:srgbClr val="0D3847"/>
                    </a:solidFill>
                  </a:rPr>
                  <a:t> Of High Depression</a:t>
                </a:r>
                <a:endParaRPr lang="en-US" b="1">
                  <a:solidFill>
                    <a:srgbClr val="0D3847"/>
                  </a:solidFill>
                </a:endParaRPr>
              </a:p>
            </c:rich>
          </c:tx>
          <c:layout>
            <c:manualLayout>
              <c:xMode val="edge"/>
              <c:yMode val="edge"/>
              <c:x val="0.31942318245182344"/>
              <c:y val="0.902060888361869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rgbClr val="0D3847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D3847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646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[Students mental health analysis (Recovered) (Autosaved) (Autosaved).xlsx]Sheet6!PivotTable6</c:name>
    <c:fmtId val="2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D3847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rgbClr val="0D3847"/>
                </a:solidFill>
              </a:rPr>
              <a:t>Depression by Degree</a:t>
            </a:r>
            <a:endParaRPr lang="en-US" b="1">
              <a:solidFill>
                <a:srgbClr val="0D3847"/>
              </a:solidFill>
            </a:endParaRPr>
          </a:p>
        </c:rich>
      </c:tx>
      <c:layout>
        <c:manualLayout>
          <c:xMode val="edge"/>
          <c:yMode val="edge"/>
          <c:x val="0.18902285303509037"/>
          <c:y val="3.73831959100232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D3847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rgbClr val="C00000"/>
          </a:solidFill>
          <a:ln>
            <a:noFill/>
          </a:ln>
          <a:effectLst/>
        </c:spPr>
      </c:pivotFmt>
      <c:pivotFmt>
        <c:idx val="5"/>
        <c:spPr>
          <a:solidFill>
            <a:srgbClr val="C00000"/>
          </a:solidFill>
          <a:ln>
            <a:noFill/>
          </a:ln>
          <a:effectLst/>
        </c:spPr>
      </c:pivotFmt>
      <c:pivotFmt>
        <c:idx val="6"/>
        <c:spPr>
          <a:solidFill>
            <a:srgbClr val="C00000"/>
          </a:solidFill>
          <a:ln>
            <a:noFill/>
          </a:ln>
          <a:effectLst/>
        </c:spPr>
      </c:pivotFmt>
      <c:pivotFmt>
        <c:idx val="7"/>
        <c:spPr>
          <a:solidFill>
            <a:srgbClr val="C00000"/>
          </a:solidFill>
          <a:ln>
            <a:noFill/>
          </a:ln>
          <a:effectLst/>
        </c:spPr>
      </c:pivotFmt>
      <c:pivotFmt>
        <c:idx val="8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rgbClr val="14536A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"/>
        <c:spPr>
          <a:solidFill>
            <a:srgbClr val="14536A"/>
          </a:solidFill>
          <a:ln>
            <a:noFill/>
          </a:ln>
          <a:effectLst/>
        </c:spPr>
        <c:dLbl>
          <c:idx val="0"/>
          <c:layout>
            <c:manualLayout>
              <c:x val="-8.4925690021232202E-3"/>
              <c:y val="1.2461065303341087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rgbClr val="14536A"/>
                    </a:solidFill>
                    <a:latin typeface="+mn-lt"/>
                    <a:ea typeface="+mn-ea"/>
                    <a:cs typeface="+mn-cs"/>
                  </a:defRPr>
                </a:pPr>
                <a:fld id="{9973E68D-23FB-4F05-BB49-68603097C55B}" type="CATEGORYNAME">
                  <a:rPr lang="en-US"/>
                  <a:pPr>
                    <a:defRPr sz="800">
                      <a:solidFill>
                        <a:srgbClr val="14536A"/>
                      </a:solidFill>
                    </a:defRPr>
                  </a:pPr>
                  <a:t>[CATEGORY NAME]</a:t>
                </a:fld>
                <a:r>
                  <a:rPr lang="en-US" baseline="0"/>
                  <a:t>
</a:t>
                </a:r>
                <a:fld id="{7F44825B-4750-4092-BFA3-859633D07CD2}" type="PERCENTAGE">
                  <a:rPr lang="en-US" baseline="0"/>
                  <a:pPr>
                    <a:defRPr sz="800">
                      <a:solidFill>
                        <a:srgbClr val="14536A"/>
                      </a:solidFill>
                    </a:defRPr>
                  </a:pPr>
                  <a:t>[PERCENTAGE]</a:t>
                </a:fld>
                <a:endParaRPr lang="en-US" baseline="0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rgbClr val="14536A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  <c15:dlblFieldTable/>
              <c15:showDataLabelsRange val="0"/>
            </c:ext>
          </c:extLst>
        </c:dLbl>
      </c:pivotFmt>
      <c:pivotFmt>
        <c:idx val="10"/>
        <c:spPr>
          <a:solidFill>
            <a:schemeClr val="accent3"/>
          </a:solidFill>
          <a:ln>
            <a:noFill/>
          </a:ln>
          <a:effectLst/>
        </c:spPr>
        <c:dLbl>
          <c:idx val="0"/>
          <c:layout>
            <c:manualLayout>
              <c:x val="3.1846966581406642E-2"/>
              <c:y val="-0.1183798750851792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rgbClr val="14536A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17724961131450923"/>
                  <c:h val="0.20318012273658728"/>
                </c:manualLayout>
              </c15:layout>
            </c:ext>
          </c:extLst>
        </c:dLbl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  <c:dLbl>
          <c:idx val="0"/>
          <c:layout>
            <c:manualLayout>
              <c:x val="4.246284501061571E-3"/>
              <c:y val="6.85358591683759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rgbClr val="14536A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4.246284501061571E-3"/>
              <c:y val="6.2305326516705149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rgbClr val="14536A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28121905144022602"/>
          <c:y val="0.40046675029644091"/>
          <c:w val="0.3526121336743735"/>
          <c:h val="0.51738441258096624"/>
        </c:manualLayout>
      </c:layout>
      <c:pieChart>
        <c:varyColors val="1"/>
        <c:ser>
          <c:idx val="0"/>
          <c:order val="0"/>
          <c:tx>
            <c:strRef>
              <c:f>Sheet6!$B$1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</c:spPr>
          <c:dPt>
            <c:idx val="0"/>
            <c:bubble3D val="0"/>
            <c:spPr>
              <a:solidFill>
                <a:srgbClr val="14536A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Lbls>
            <c:dLbl>
              <c:idx val="0"/>
              <c:layout>
                <c:manualLayout>
                  <c:x val="-8.4925690021232202E-3"/>
                  <c:y val="1.2461065303341087E-2"/>
                </c:manualLayout>
              </c:layout>
              <c:tx>
                <c:rich>
                  <a:bodyPr/>
                  <a:lstStyle/>
                  <a:p>
                    <a:fld id="{9973E68D-23FB-4F05-BB49-68603097C55B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
</a:t>
                    </a:r>
                    <a:fld id="{7F44825B-4750-4092-BFA3-859633D07CD2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1"/>
              <c:layout>
                <c:manualLayout>
                  <c:x val="3.1846966581406642E-2"/>
                  <c:y val="-0.1183798750851792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724961131450923"/>
                      <c:h val="0.20318012273658728"/>
                    </c:manualLayout>
                  </c15:layout>
                </c:ext>
              </c:extLst>
            </c:dLbl>
            <c:dLbl>
              <c:idx val="2"/>
              <c:layout>
                <c:manualLayout>
                  <c:x val="4.246284501061571E-3"/>
                  <c:y val="6.85358591683759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4.246284501061571E-3"/>
                  <c:y val="6.2305326516705149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rgbClr val="14536A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Sheet6!$A$2:$A$5</c:f>
              <c:strCache>
                <c:ptCount val="4"/>
                <c:pt idx="0">
                  <c:v>Computer Science</c:v>
                </c:pt>
                <c:pt idx="1">
                  <c:v>Data Science</c:v>
                </c:pt>
                <c:pt idx="2">
                  <c:v>Information Technology</c:v>
                </c:pt>
                <c:pt idx="3">
                  <c:v>Software Engineering</c:v>
                </c:pt>
              </c:strCache>
            </c:strRef>
          </c:cat>
          <c:val>
            <c:numRef>
              <c:f>Sheet6!$B$2:$B$5</c:f>
              <c:numCache>
                <c:formatCode>General</c:formatCode>
                <c:ptCount val="4"/>
                <c:pt idx="0">
                  <c:v>26</c:v>
                </c:pt>
                <c:pt idx="1">
                  <c:v>26</c:v>
                </c:pt>
                <c:pt idx="2">
                  <c:v>5</c:v>
                </c:pt>
                <c:pt idx="3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16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[Students mental health analysis (Recovered) (Autosaved) (Autosaved).xlsx]Sheet1!PivotTable5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1" i="0" u="none" strike="noStrike" kern="1200" spc="0" baseline="0">
                <a:solidFill>
                  <a:srgbClr val="0D3847"/>
                </a:solidFill>
                <a:latin typeface="+mn-lt"/>
                <a:ea typeface="+mn-ea"/>
                <a:cs typeface="+mn-cs"/>
              </a:defRPr>
            </a:pPr>
            <a:r>
              <a:rPr lang="en-US" sz="1300" b="1" i="0" u="none" strike="noStrike" baseline="0">
                <a:solidFill>
                  <a:srgbClr val="0D3847"/>
                </a:solidFill>
              </a:rPr>
              <a:t>High Depression with Financial Concerns</a:t>
            </a:r>
            <a:endParaRPr lang="en-US" sz="1300" b="1">
              <a:solidFill>
                <a:srgbClr val="0D3847"/>
              </a:solidFill>
            </a:endParaRPr>
          </a:p>
        </c:rich>
      </c:tx>
      <c:layout>
        <c:manualLayout>
          <c:xMode val="edge"/>
          <c:yMode val="edge"/>
          <c:x val="0.15588955096829113"/>
          <c:y val="5.1282051282051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1" i="0" u="none" strike="noStrike" kern="1200" spc="0" baseline="0">
              <a:solidFill>
                <a:srgbClr val="0D3847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rgbClr val="14536A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rgbClr val="0D3847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14536A"/>
          </a:solidFill>
          <a:ln w="19050">
            <a:noFill/>
          </a:ln>
          <a:effectLst/>
        </c:spPr>
        <c:dLbl>
          <c:idx val="0"/>
          <c:layout>
            <c:manualLayout>
              <c:x val="0.11783500035468523"/>
              <c:y val="1.581213406016543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rgbClr val="0D3847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5"/>
        <c:spPr>
          <a:solidFill>
            <a:schemeClr val="accent6"/>
          </a:solidFill>
          <a:ln w="19050">
            <a:noFill/>
          </a:ln>
          <a:effectLst/>
        </c:spPr>
        <c:dLbl>
          <c:idx val="0"/>
          <c:layout>
            <c:manualLayout>
              <c:x val="-0.12887068170532737"/>
              <c:y val="0.1032318796688875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rgbClr val="0D3847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6"/>
        <c:spPr>
          <a:solidFill>
            <a:schemeClr val="accent1"/>
          </a:solidFill>
          <a:ln w="19050">
            <a:noFill/>
          </a:ln>
          <a:effectLst/>
        </c:spPr>
        <c:dLbl>
          <c:idx val="0"/>
          <c:layout>
            <c:manualLayout>
              <c:x val="-0.13979321841526565"/>
              <c:y val="-3.505400767211790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rgbClr val="0D3847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34382847414343476"/>
          <c:y val="0.36727841712093678"/>
          <c:w val="0.40818755763637654"/>
          <c:h val="0.58088229355945886"/>
        </c:manualLayout>
      </c:layout>
      <c:doughnutChart>
        <c:varyColors val="1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14536A"/>
            </a:solidFill>
            <a:ln>
              <a:noFill/>
            </a:ln>
          </c:spPr>
          <c:dPt>
            <c:idx val="0"/>
            <c:bubble3D val="0"/>
            <c:spPr>
              <a:solidFill>
                <a:srgbClr val="14536A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</c:dPt>
          <c:dLbls>
            <c:dLbl>
              <c:idx val="0"/>
              <c:layout>
                <c:manualLayout>
                  <c:x val="0.11783500035468523"/>
                  <c:y val="1.581213406016543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12887068170532737"/>
                  <c:y val="0.1032318796688875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13979321841526565"/>
                  <c:y val="-3.505400767211790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rgbClr val="0D3847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Sheet1!$A$4:$A$6</c:f>
              <c:strCache>
                <c:ptCount val="3"/>
                <c:pt idx="0">
                  <c:v>High Concern</c:v>
                </c:pt>
                <c:pt idx="1">
                  <c:v>Moderate Concern</c:v>
                </c:pt>
                <c:pt idx="2">
                  <c:v>Low Concern</c:v>
                </c:pt>
              </c:strCache>
            </c:strRef>
          </c:cat>
          <c:val>
            <c:numRef>
              <c:f>Sheet1!$B$4:$B$6</c:f>
              <c:numCache>
                <c:formatCode>General</c:formatCode>
                <c:ptCount val="3"/>
                <c:pt idx="0">
                  <c:v>33</c:v>
                </c:pt>
                <c:pt idx="1">
                  <c:v>15</c:v>
                </c:pt>
                <c:pt idx="2">
                  <c:v>12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[Students mental health analysis (Recovered) (Autosaved) (Autosaved).xlsx]Sheet8!PivotTable8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350" b="1" i="0" u="none" strike="noStrike" kern="1200" spc="0" baseline="0">
                <a:solidFill>
                  <a:srgbClr val="0D3847"/>
                </a:solidFill>
                <a:latin typeface="+mn-lt"/>
                <a:ea typeface="+mn-ea"/>
                <a:cs typeface="+mn-cs"/>
              </a:defRPr>
            </a:pPr>
            <a:r>
              <a:rPr lang="en-US" sz="1350" b="1" i="0" u="none" strike="noStrike" baseline="0">
                <a:solidFill>
                  <a:srgbClr val="0D3847"/>
                </a:solidFill>
              </a:rPr>
              <a:t>Depression by University</a:t>
            </a:r>
            <a:endParaRPr lang="en-US" sz="1350" b="1">
              <a:solidFill>
                <a:srgbClr val="0D3847"/>
              </a:solidFill>
            </a:endParaRPr>
          </a:p>
        </c:rich>
      </c:tx>
      <c:layout>
        <c:manualLayout>
          <c:xMode val="edge"/>
          <c:yMode val="edge"/>
          <c:x val="8.1606425702811264E-2"/>
          <c:y val="5.41455160744500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50" b="1" i="0" u="none" strike="noStrike" kern="1200" spc="0" baseline="0">
              <a:solidFill>
                <a:srgbClr val="0D3847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rgbClr val="C00000"/>
          </a:solidFill>
          <a:ln w="19050">
            <a:solidFill>
              <a:srgbClr val="C00000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rgbClr val="C00000"/>
          </a:solidFill>
          <a:ln w="19050">
            <a:solidFill>
              <a:srgbClr val="C00000"/>
            </a:solidFill>
          </a:ln>
          <a:effectLst/>
        </c:spPr>
      </c:pivotFmt>
      <c:pivotFmt>
        <c:idx val="8"/>
        <c:spPr>
          <a:solidFill>
            <a:srgbClr val="C00000"/>
          </a:solidFill>
          <a:ln w="19050">
            <a:solidFill>
              <a:srgbClr val="C00000"/>
            </a:solidFill>
          </a:ln>
          <a:effectLst/>
        </c:spPr>
      </c:pivotFmt>
      <c:pivotFmt>
        <c:idx val="9"/>
        <c:spPr>
          <a:solidFill>
            <a:srgbClr val="C00000"/>
          </a:solidFill>
          <a:ln w="19050">
            <a:solidFill>
              <a:srgbClr val="C00000"/>
            </a:solidFill>
          </a:ln>
          <a:effectLst/>
        </c:spPr>
      </c:pivotFmt>
      <c:pivotFmt>
        <c:idx val="10"/>
        <c:spPr>
          <a:solidFill>
            <a:srgbClr val="C00000"/>
          </a:solidFill>
          <a:ln w="19050">
            <a:solidFill>
              <a:srgbClr val="C00000"/>
            </a:solidFill>
          </a:ln>
          <a:effectLst/>
        </c:spPr>
      </c:pivotFmt>
      <c:pivotFmt>
        <c:idx val="11"/>
        <c:spPr>
          <a:solidFill>
            <a:srgbClr val="C00000"/>
          </a:solidFill>
          <a:ln w="19050">
            <a:solidFill>
              <a:srgbClr val="C00000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2"/>
        <c:spPr>
          <a:solidFill>
            <a:srgbClr val="C00000"/>
          </a:solidFill>
          <a:ln w="19050">
            <a:solidFill>
              <a:srgbClr val="C00000"/>
            </a:solidFill>
          </a:ln>
          <a:effectLst/>
        </c:spPr>
      </c:pivotFmt>
      <c:pivotFmt>
        <c:idx val="13"/>
        <c:spPr>
          <a:solidFill>
            <a:srgbClr val="C00000"/>
          </a:solidFill>
          <a:ln w="19050">
            <a:solidFill>
              <a:srgbClr val="C00000"/>
            </a:solidFill>
          </a:ln>
          <a:effectLst/>
        </c:spPr>
      </c:pivotFmt>
      <c:pivotFmt>
        <c:idx val="14"/>
        <c:spPr>
          <a:solidFill>
            <a:srgbClr val="C00000"/>
          </a:solidFill>
          <a:ln w="19050">
            <a:solidFill>
              <a:srgbClr val="C00000"/>
            </a:solidFill>
          </a:ln>
          <a:effectLst/>
        </c:spPr>
      </c:pivotFmt>
      <c:pivotFmt>
        <c:idx val="15"/>
        <c:spPr>
          <a:solidFill>
            <a:srgbClr val="C00000"/>
          </a:solidFill>
          <a:ln w="19050">
            <a:solidFill>
              <a:srgbClr val="C00000"/>
            </a:solidFill>
          </a:ln>
          <a:effectLst/>
        </c:spPr>
      </c:pivotFmt>
      <c:pivotFmt>
        <c:idx val="16"/>
        <c:spPr>
          <a:solidFill>
            <a:srgbClr val="14536A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50" b="0" i="0" u="none" strike="noStrike" kern="1200" baseline="0">
                  <a:solidFill>
                    <a:srgbClr val="0D3847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7"/>
        <c:spPr>
          <a:solidFill>
            <a:schemeClr val="accent1"/>
          </a:solidFill>
          <a:ln w="19050">
            <a:noFill/>
          </a:ln>
          <a:effectLst/>
        </c:spPr>
        <c:dLbl>
          <c:idx val="0"/>
          <c:layout>
            <c:manualLayout>
              <c:x val="4.9049742276191383E-2"/>
              <c:y val="3.384121401068521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50" b="0" i="0" u="none" strike="noStrike" kern="1200" baseline="0">
                  <a:solidFill>
                    <a:srgbClr val="0D3847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24601334471745243"/>
                  <c:h val="0.22071332454001621"/>
                </c:manualLayout>
              </c15:layout>
            </c:ext>
          </c:extLst>
        </c:dLbl>
      </c:pivotFmt>
      <c:pivotFmt>
        <c:idx val="18"/>
        <c:spPr>
          <a:solidFill>
            <a:schemeClr val="bg1">
              <a:lumMod val="65000"/>
            </a:schemeClr>
          </a:solidFill>
          <a:ln w="19050">
            <a:noFill/>
          </a:ln>
          <a:effectLst/>
        </c:spPr>
        <c:dLbl>
          <c:idx val="0"/>
          <c:layout>
            <c:manualLayout>
              <c:x val="4.8192771084337352E-2"/>
              <c:y val="1.353637901861248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50" b="0" i="0" u="none" strike="noStrike" kern="1200" baseline="0">
                  <a:solidFill>
                    <a:srgbClr val="0D3847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19"/>
        <c:spPr>
          <a:solidFill>
            <a:srgbClr val="14536A"/>
          </a:solidFill>
          <a:ln w="19050">
            <a:noFill/>
          </a:ln>
          <a:effectLst/>
        </c:spPr>
        <c:dLbl>
          <c:idx val="0"/>
          <c:layout>
            <c:manualLayout>
              <c:x val="-1.0709504685408299E-2"/>
              <c:y val="6.7681895093062603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50" b="0" i="0" u="none" strike="noStrike" kern="1200" baseline="0">
                  <a:solidFill>
                    <a:srgbClr val="0D3847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20"/>
        <c:spPr>
          <a:solidFill>
            <a:schemeClr val="accent6"/>
          </a:solidFill>
          <a:ln w="19050">
            <a:noFill/>
          </a:ln>
          <a:effectLst/>
        </c:spPr>
        <c:dLbl>
          <c:idx val="0"/>
          <c:layout>
            <c:manualLayout>
              <c:x val="0"/>
              <c:y val="-1.2408204093095626E-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50" b="0" i="0" u="none" strike="noStrike" kern="1200" baseline="0">
                  <a:solidFill>
                    <a:srgbClr val="0D3847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24711465283707007"/>
          <c:y val="0.41755465845957074"/>
          <c:w val="0.44686799692207146"/>
          <c:h val="0.56482300118576545"/>
        </c:manualLayout>
      </c:layout>
      <c:pieChart>
        <c:varyColors val="1"/>
        <c:ser>
          <c:idx val="0"/>
          <c:order val="0"/>
          <c:tx>
            <c:strRef>
              <c:f>Sheet8!$B$3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14536A"/>
            </a:solidFill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bg1">
                  <a:lumMod val="65000"/>
                </a:schemeClr>
              </a:solidFill>
              <a:ln w="19050">
                <a:noFill/>
              </a:ln>
              <a:effectLst/>
            </c:spPr>
          </c:dPt>
          <c:dPt>
            <c:idx val="2"/>
            <c:bubble3D val="0"/>
            <c:spPr>
              <a:solidFill>
                <a:srgbClr val="14536A"/>
              </a:solidFill>
              <a:ln w="19050"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</c:dPt>
          <c:dLbls>
            <c:dLbl>
              <c:idx val="0"/>
              <c:layout>
                <c:manualLayout>
                  <c:x val="4.9049742276191383E-2"/>
                  <c:y val="3.384121401068521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601334471745243"/>
                      <c:h val="0.22071332454001621"/>
                    </c:manualLayout>
                  </c15:layout>
                </c:ext>
              </c:extLst>
            </c:dLbl>
            <c:dLbl>
              <c:idx val="1"/>
              <c:layout>
                <c:manualLayout>
                  <c:x val="4.8192771084337352E-2"/>
                  <c:y val="1.353637901861248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1.0709504685408299E-2"/>
                  <c:y val="6.7681895093062603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"/>
                  <c:y val="-1.2408204093095626E-1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50" b="0" i="0" u="none" strike="noStrike" kern="1200" baseline="0">
                    <a:solidFill>
                      <a:srgbClr val="0D3847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Sheet8!$A$4:$A$7</c:f>
              <c:strCache>
                <c:ptCount val="4"/>
                <c:pt idx="0">
                  <c:v>COMSATS</c:v>
                </c:pt>
                <c:pt idx="1">
                  <c:v>Others</c:v>
                </c:pt>
                <c:pt idx="2">
                  <c:v>PU</c:v>
                </c:pt>
                <c:pt idx="3">
                  <c:v>UET</c:v>
                </c:pt>
              </c:strCache>
            </c:strRef>
          </c:cat>
          <c:val>
            <c:numRef>
              <c:f>Sheet8!$B$4:$B$7</c:f>
              <c:numCache>
                <c:formatCode>General</c:formatCode>
                <c:ptCount val="4"/>
                <c:pt idx="0">
                  <c:v>7</c:v>
                </c:pt>
                <c:pt idx="1">
                  <c:v>6</c:v>
                </c:pt>
                <c:pt idx="2">
                  <c:v>37</c:v>
                </c:pt>
                <c:pt idx="3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8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[Students mental health analysis (Recovered) (Autosaved) (Autosaved).xlsx]Sheet8!PivotTable11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1" i="0" u="none" strike="noStrike" kern="1200" spc="0" baseline="0">
                <a:solidFill>
                  <a:srgbClr val="0D3847"/>
                </a:solidFill>
                <a:latin typeface="+mn-lt"/>
                <a:ea typeface="+mn-ea"/>
                <a:cs typeface="+mn-cs"/>
              </a:defRPr>
            </a:pPr>
            <a:r>
              <a:rPr lang="en-US" sz="1300" b="1" i="0" u="none" strike="noStrike" baseline="0">
                <a:solidFill>
                  <a:srgbClr val="0D3847"/>
                </a:solidFill>
              </a:rPr>
              <a:t>High Depression with Future Insecurity</a:t>
            </a:r>
            <a:endParaRPr lang="en-US" sz="1300" b="1">
              <a:solidFill>
                <a:srgbClr val="0D3847"/>
              </a:solidFill>
            </a:endParaRPr>
          </a:p>
        </c:rich>
      </c:tx>
      <c:layout>
        <c:manualLayout>
          <c:xMode val="edge"/>
          <c:yMode val="edge"/>
          <c:x val="0.1695098039215686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1" i="0" u="none" strike="noStrike" kern="1200" spc="0" baseline="0">
              <a:solidFill>
                <a:srgbClr val="0D3847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6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0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rgbClr val="14536A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rgbClr val="0D3847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4"/>
        <c:spPr>
          <a:solidFill>
            <a:srgbClr val="14536A"/>
          </a:solidFill>
          <a:ln w="19050">
            <a:noFill/>
          </a:ln>
          <a:effectLst/>
        </c:spPr>
        <c:dLbl>
          <c:idx val="0"/>
          <c:layout>
            <c:manualLayout>
              <c:x val="0.14197680253203643"/>
              <c:y val="5.244806710718943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rgbClr val="0D3847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20710128145746484"/>
                  <c:h val="0.29022804310265238"/>
                </c:manualLayout>
              </c15:layout>
            </c:ext>
          </c:extLst>
        </c:dLbl>
      </c:pivotFmt>
      <c:pivotFmt>
        <c:idx val="15"/>
        <c:spPr>
          <a:solidFill>
            <a:schemeClr val="accent6"/>
          </a:solidFill>
          <a:ln w="19050">
            <a:noFill/>
          </a:ln>
          <a:effectLst/>
        </c:spPr>
        <c:dLbl>
          <c:idx val="0"/>
          <c:layout>
            <c:manualLayout>
              <c:x val="-0.13819766095414546"/>
              <c:y val="5.593451371064804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rgbClr val="0D3847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24434344603983321"/>
                  <c:h val="0.34915966995838221"/>
                </c:manualLayout>
              </c15:layout>
            </c:ext>
          </c:extLst>
        </c:dLbl>
      </c:pivotFmt>
      <c:pivotFmt>
        <c:idx val="16"/>
        <c:spPr>
          <a:solidFill>
            <a:schemeClr val="accent1"/>
          </a:solidFill>
          <a:ln w="19050">
            <a:noFill/>
          </a:ln>
          <a:effectLst/>
        </c:spPr>
        <c:dLbl>
          <c:idx val="0"/>
          <c:layout>
            <c:manualLayout>
              <c:x val="-0.10727767484946735"/>
              <c:y val="-0.1031307550644567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rgbClr val="0D3847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28527211672070402"/>
                  <c:h val="0.34247299198097475"/>
                </c:manualLayout>
              </c15:layout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3285475528794195"/>
          <c:y val="0.35134676004695392"/>
          <c:w val="0.42623822757449437"/>
          <c:h val="0.58259697437317826"/>
        </c:manualLayout>
      </c:layout>
      <c:doughnutChart>
        <c:varyColors val="1"/>
        <c:ser>
          <c:idx val="0"/>
          <c:order val="0"/>
          <c:tx>
            <c:strRef>
              <c:f>Sheet8!$B$9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14536A"/>
            </a:solidFill>
            <a:ln>
              <a:noFill/>
            </a:ln>
          </c:spPr>
          <c:dPt>
            <c:idx val="0"/>
            <c:bubble3D val="0"/>
            <c:spPr>
              <a:solidFill>
                <a:srgbClr val="14536A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</c:dPt>
          <c:dLbls>
            <c:dLbl>
              <c:idx val="0"/>
              <c:layout>
                <c:manualLayout>
                  <c:x val="0.14197680253203643"/>
                  <c:y val="5.244806710718943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710128145746484"/>
                      <c:h val="0.29022804310265238"/>
                    </c:manualLayout>
                  </c15:layout>
                </c:ext>
              </c:extLst>
            </c:dLbl>
            <c:dLbl>
              <c:idx val="1"/>
              <c:layout>
                <c:manualLayout>
                  <c:x val="-0.13819766095414546"/>
                  <c:y val="5.593451371064804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434344603983321"/>
                      <c:h val="0.34915966995838221"/>
                    </c:manualLayout>
                  </c15:layout>
                </c:ext>
              </c:extLst>
            </c:dLbl>
            <c:dLbl>
              <c:idx val="2"/>
              <c:layout>
                <c:manualLayout>
                  <c:x val="-0.10727767484946735"/>
                  <c:y val="-0.1031307550644567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8527211672070402"/>
                      <c:h val="0.34247299198097475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rgbClr val="0D3847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Sheet8!$A$10:$A$12</c:f>
              <c:strCache>
                <c:ptCount val="3"/>
                <c:pt idx="0">
                  <c:v>High Insecurity</c:v>
                </c:pt>
                <c:pt idx="1">
                  <c:v>Low Insecurity</c:v>
                </c:pt>
                <c:pt idx="2">
                  <c:v>Moderate Insecurity</c:v>
                </c:pt>
              </c:strCache>
            </c:strRef>
          </c:cat>
          <c:val>
            <c:numRef>
              <c:f>Sheet8!$B$10:$B$12</c:f>
              <c:numCache>
                <c:formatCode>General</c:formatCode>
                <c:ptCount val="3"/>
                <c:pt idx="0">
                  <c:v>29</c:v>
                </c:pt>
                <c:pt idx="1">
                  <c:v>18</c:v>
                </c:pt>
                <c:pt idx="2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0</xdr:row>
      <xdr:rowOff>142876</xdr:rowOff>
    </xdr:from>
    <xdr:to>
      <xdr:col>16</xdr:col>
      <xdr:colOff>161925</xdr:colOff>
      <xdr:row>4</xdr:row>
      <xdr:rowOff>76200</xdr:rowOff>
    </xdr:to>
    <xdr:sp macro="" textlink="">
      <xdr:nvSpPr>
        <xdr:cNvPr id="2" name="Rounded Rectangle 1"/>
        <xdr:cNvSpPr/>
      </xdr:nvSpPr>
      <xdr:spPr>
        <a:xfrm>
          <a:off x="2667000" y="142876"/>
          <a:ext cx="7248525" cy="695324"/>
        </a:xfrm>
        <a:prstGeom prst="roundRect">
          <a:avLst>
            <a:gd name="adj" fmla="val 11111"/>
          </a:avLst>
        </a:prstGeom>
        <a:gradFill flip="none" rotWithShape="1">
          <a:gsLst>
            <a:gs pos="0">
              <a:srgbClr val="C0C8EA"/>
            </a:gs>
            <a:gs pos="50000">
              <a:schemeClr val="bg1">
                <a:shade val="67500"/>
                <a:satMod val="115000"/>
              </a:schemeClr>
            </a:gs>
            <a:gs pos="100000">
              <a:schemeClr val="bg1">
                <a:shade val="100000"/>
                <a:satMod val="115000"/>
              </a:schemeClr>
            </a:gs>
          </a:gsLst>
          <a:lin ang="5400000" scaled="1"/>
          <a:tileRect/>
        </a:gradFill>
        <a:ln w="19050">
          <a:solidFill>
            <a:srgbClr val="14536A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104775</xdr:colOff>
      <xdr:row>8</xdr:row>
      <xdr:rowOff>28575</xdr:rowOff>
    </xdr:from>
    <xdr:to>
      <xdr:col>4</xdr:col>
      <xdr:colOff>142875</xdr:colOff>
      <xdr:row>15</xdr:row>
      <xdr:rowOff>66675</xdr:rowOff>
    </xdr:to>
    <xdr:sp macro="" textlink="">
      <xdr:nvSpPr>
        <xdr:cNvPr id="3" name="Rounded Rectangle 2"/>
        <xdr:cNvSpPr/>
      </xdr:nvSpPr>
      <xdr:spPr>
        <a:xfrm>
          <a:off x="104775" y="1552575"/>
          <a:ext cx="2476500" cy="1371600"/>
        </a:xfrm>
        <a:prstGeom prst="roundRect">
          <a:avLst>
            <a:gd name="adj" fmla="val 9235"/>
          </a:avLst>
        </a:prstGeom>
        <a:gradFill flip="none" rotWithShape="1">
          <a:gsLst>
            <a:gs pos="0">
              <a:srgbClr val="C0C8EA"/>
            </a:gs>
            <a:gs pos="50000">
              <a:schemeClr val="bg1">
                <a:shade val="67500"/>
                <a:satMod val="115000"/>
              </a:schemeClr>
            </a:gs>
            <a:gs pos="100000">
              <a:schemeClr val="bg1">
                <a:shade val="100000"/>
                <a:satMod val="115000"/>
              </a:schemeClr>
            </a:gs>
          </a:gsLst>
          <a:lin ang="5400000" scaled="1"/>
          <a:tileRect/>
        </a:gradFill>
        <a:ln w="19050">
          <a:solidFill>
            <a:srgbClr val="14536A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238125</xdr:colOff>
      <xdr:row>0</xdr:row>
      <xdr:rowOff>142875</xdr:rowOff>
    </xdr:from>
    <xdr:to>
      <xdr:col>20</xdr:col>
      <xdr:colOff>66675</xdr:colOff>
      <xdr:row>4</xdr:row>
      <xdr:rowOff>142875</xdr:rowOff>
    </xdr:to>
    <xdr:sp macro="" textlink="">
      <xdr:nvSpPr>
        <xdr:cNvPr id="4" name="Rounded Rectangle 3"/>
        <xdr:cNvSpPr/>
      </xdr:nvSpPr>
      <xdr:spPr>
        <a:xfrm>
          <a:off x="9991725" y="142875"/>
          <a:ext cx="2266950" cy="762000"/>
        </a:xfrm>
        <a:prstGeom prst="roundRect">
          <a:avLst>
            <a:gd name="adj" fmla="val 12667"/>
          </a:avLst>
        </a:prstGeom>
        <a:gradFill flip="none" rotWithShape="1">
          <a:gsLst>
            <a:gs pos="0">
              <a:srgbClr val="C0C8EA"/>
            </a:gs>
            <a:gs pos="50000">
              <a:schemeClr val="bg1">
                <a:shade val="67500"/>
                <a:satMod val="115000"/>
              </a:schemeClr>
            </a:gs>
            <a:gs pos="100000">
              <a:schemeClr val="bg1">
                <a:shade val="100000"/>
                <a:satMod val="115000"/>
              </a:schemeClr>
            </a:gs>
          </a:gsLst>
          <a:lin ang="5400000" scaled="1"/>
          <a:tileRect/>
        </a:gradFill>
        <a:ln w="19050">
          <a:solidFill>
            <a:srgbClr val="14536A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95250</xdr:colOff>
      <xdr:row>0</xdr:row>
      <xdr:rowOff>123826</xdr:rowOff>
    </xdr:from>
    <xdr:to>
      <xdr:col>4</xdr:col>
      <xdr:colOff>133350</xdr:colOff>
      <xdr:row>7</xdr:row>
      <xdr:rowOff>133350</xdr:rowOff>
    </xdr:to>
    <xdr:sp macro="" textlink="">
      <xdr:nvSpPr>
        <xdr:cNvPr id="12" name="Rounded Rectangle 11"/>
        <xdr:cNvSpPr/>
      </xdr:nvSpPr>
      <xdr:spPr>
        <a:xfrm>
          <a:off x="95250" y="123826"/>
          <a:ext cx="2476500" cy="1343024"/>
        </a:xfrm>
        <a:prstGeom prst="roundRect">
          <a:avLst>
            <a:gd name="adj" fmla="val 9235"/>
          </a:avLst>
        </a:prstGeom>
        <a:gradFill flip="none" rotWithShape="1">
          <a:gsLst>
            <a:gs pos="0">
              <a:srgbClr val="C0C8EA"/>
            </a:gs>
            <a:gs pos="50000">
              <a:schemeClr val="bg1">
                <a:shade val="67500"/>
                <a:satMod val="115000"/>
              </a:schemeClr>
            </a:gs>
            <a:gs pos="100000">
              <a:schemeClr val="bg1">
                <a:shade val="100000"/>
                <a:satMod val="115000"/>
              </a:schemeClr>
            </a:gs>
          </a:gsLst>
          <a:lin ang="5400000" scaled="1"/>
          <a:tileRect/>
        </a:gradFill>
        <a:ln w="19050">
          <a:solidFill>
            <a:srgbClr val="14536A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276225</xdr:colOff>
      <xdr:row>5</xdr:row>
      <xdr:rowOff>38100</xdr:rowOff>
    </xdr:from>
    <xdr:to>
      <xdr:col>8</xdr:col>
      <xdr:colOff>209550</xdr:colOff>
      <xdr:row>15</xdr:row>
      <xdr:rowOff>57150</xdr:rowOff>
    </xdr:to>
    <xdr:sp macro="" textlink="">
      <xdr:nvSpPr>
        <xdr:cNvPr id="13" name="Rounded Rectangle 12"/>
        <xdr:cNvSpPr/>
      </xdr:nvSpPr>
      <xdr:spPr>
        <a:xfrm>
          <a:off x="2714625" y="990600"/>
          <a:ext cx="2371725" cy="1924050"/>
        </a:xfrm>
        <a:prstGeom prst="roundRect">
          <a:avLst>
            <a:gd name="adj" fmla="val 9235"/>
          </a:avLst>
        </a:prstGeom>
        <a:gradFill flip="none" rotWithShape="1">
          <a:gsLst>
            <a:gs pos="0">
              <a:srgbClr val="C0C8EA"/>
            </a:gs>
            <a:gs pos="50000">
              <a:schemeClr val="bg1">
                <a:shade val="67500"/>
                <a:satMod val="115000"/>
              </a:schemeClr>
            </a:gs>
            <a:gs pos="100000">
              <a:schemeClr val="bg1">
                <a:shade val="100000"/>
                <a:satMod val="115000"/>
              </a:schemeClr>
            </a:gs>
          </a:gsLst>
          <a:lin ang="5400000" scaled="1"/>
          <a:tileRect/>
        </a:gradFill>
        <a:ln w="19050">
          <a:solidFill>
            <a:srgbClr val="14536A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323850</xdr:colOff>
      <xdr:row>5</xdr:row>
      <xdr:rowOff>28575</xdr:rowOff>
    </xdr:from>
    <xdr:to>
      <xdr:col>12</xdr:col>
      <xdr:colOff>171450</xdr:colOff>
      <xdr:row>15</xdr:row>
      <xdr:rowOff>47625</xdr:rowOff>
    </xdr:to>
    <xdr:sp macro="" textlink="">
      <xdr:nvSpPr>
        <xdr:cNvPr id="14" name="Rounded Rectangle 13"/>
        <xdr:cNvSpPr/>
      </xdr:nvSpPr>
      <xdr:spPr>
        <a:xfrm>
          <a:off x="5200650" y="981075"/>
          <a:ext cx="2286000" cy="1924050"/>
        </a:xfrm>
        <a:prstGeom prst="roundRect">
          <a:avLst>
            <a:gd name="adj" fmla="val 9235"/>
          </a:avLst>
        </a:prstGeom>
        <a:gradFill flip="none" rotWithShape="1">
          <a:gsLst>
            <a:gs pos="0">
              <a:srgbClr val="C0C8EA"/>
            </a:gs>
            <a:gs pos="50000">
              <a:schemeClr val="bg1">
                <a:shade val="67500"/>
                <a:satMod val="115000"/>
              </a:schemeClr>
            </a:gs>
            <a:gs pos="100000">
              <a:schemeClr val="bg1">
                <a:shade val="100000"/>
                <a:satMod val="115000"/>
              </a:schemeClr>
            </a:gs>
          </a:gsLst>
          <a:lin ang="5400000" scaled="1"/>
          <a:tileRect/>
        </a:gradFill>
        <a:ln w="19050">
          <a:solidFill>
            <a:srgbClr val="14536A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276225</xdr:colOff>
      <xdr:row>5</xdr:row>
      <xdr:rowOff>28575</xdr:rowOff>
    </xdr:from>
    <xdr:to>
      <xdr:col>16</xdr:col>
      <xdr:colOff>123825</xdr:colOff>
      <xdr:row>15</xdr:row>
      <xdr:rowOff>47625</xdr:rowOff>
    </xdr:to>
    <xdr:sp macro="" textlink="">
      <xdr:nvSpPr>
        <xdr:cNvPr id="15" name="Rounded Rectangle 14"/>
        <xdr:cNvSpPr/>
      </xdr:nvSpPr>
      <xdr:spPr>
        <a:xfrm>
          <a:off x="7591425" y="981075"/>
          <a:ext cx="2286000" cy="1924050"/>
        </a:xfrm>
        <a:prstGeom prst="roundRect">
          <a:avLst>
            <a:gd name="adj" fmla="val 9235"/>
          </a:avLst>
        </a:prstGeom>
        <a:gradFill flip="none" rotWithShape="1">
          <a:gsLst>
            <a:gs pos="0">
              <a:srgbClr val="C0C8EA"/>
            </a:gs>
            <a:gs pos="50000">
              <a:schemeClr val="bg1">
                <a:shade val="67500"/>
                <a:satMod val="115000"/>
              </a:schemeClr>
            </a:gs>
            <a:gs pos="100000">
              <a:schemeClr val="bg1">
                <a:shade val="100000"/>
                <a:satMod val="115000"/>
              </a:schemeClr>
            </a:gs>
          </a:gsLst>
          <a:lin ang="5400000" scaled="1"/>
          <a:tileRect/>
        </a:gradFill>
        <a:ln w="19050">
          <a:solidFill>
            <a:srgbClr val="14536A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219075</xdr:colOff>
      <xdr:row>5</xdr:row>
      <xdr:rowOff>28575</xdr:rowOff>
    </xdr:from>
    <xdr:to>
      <xdr:col>20</xdr:col>
      <xdr:colOff>66675</xdr:colOff>
      <xdr:row>15</xdr:row>
      <xdr:rowOff>47625</xdr:rowOff>
    </xdr:to>
    <xdr:sp macro="" textlink="">
      <xdr:nvSpPr>
        <xdr:cNvPr id="16" name="Rounded Rectangle 15"/>
        <xdr:cNvSpPr/>
      </xdr:nvSpPr>
      <xdr:spPr>
        <a:xfrm>
          <a:off x="9972675" y="981075"/>
          <a:ext cx="2286000" cy="1924050"/>
        </a:xfrm>
        <a:prstGeom prst="roundRect">
          <a:avLst>
            <a:gd name="adj" fmla="val 9235"/>
          </a:avLst>
        </a:prstGeom>
        <a:gradFill flip="none" rotWithShape="1">
          <a:gsLst>
            <a:gs pos="0">
              <a:srgbClr val="C0C8EA"/>
            </a:gs>
            <a:gs pos="50000">
              <a:schemeClr val="bg1">
                <a:shade val="67500"/>
                <a:satMod val="115000"/>
              </a:schemeClr>
            </a:gs>
            <a:gs pos="100000">
              <a:schemeClr val="bg1">
                <a:shade val="100000"/>
                <a:satMod val="115000"/>
              </a:schemeClr>
            </a:gs>
          </a:gsLst>
          <a:lin ang="5400000" scaled="1"/>
          <a:tileRect/>
        </a:gradFill>
        <a:ln w="19050">
          <a:solidFill>
            <a:srgbClr val="14536A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85724</xdr:colOff>
      <xdr:row>15</xdr:row>
      <xdr:rowOff>142874</xdr:rowOff>
    </xdr:from>
    <xdr:to>
      <xdr:col>5</xdr:col>
      <xdr:colOff>28575</xdr:colOff>
      <xdr:row>25</xdr:row>
      <xdr:rowOff>190499</xdr:rowOff>
    </xdr:to>
    <xdr:sp macro="" textlink="">
      <xdr:nvSpPr>
        <xdr:cNvPr id="17" name="Rounded Rectangle 16"/>
        <xdr:cNvSpPr/>
      </xdr:nvSpPr>
      <xdr:spPr>
        <a:xfrm>
          <a:off x="85724" y="3000374"/>
          <a:ext cx="2990851" cy="1952625"/>
        </a:xfrm>
        <a:prstGeom prst="roundRect">
          <a:avLst>
            <a:gd name="adj" fmla="val 9235"/>
          </a:avLst>
        </a:prstGeom>
        <a:gradFill flip="none" rotWithShape="1">
          <a:gsLst>
            <a:gs pos="0">
              <a:srgbClr val="C0C8EA"/>
            </a:gs>
            <a:gs pos="50000">
              <a:schemeClr val="bg1">
                <a:shade val="67500"/>
                <a:satMod val="115000"/>
              </a:schemeClr>
            </a:gs>
            <a:gs pos="100000">
              <a:schemeClr val="bg1">
                <a:shade val="100000"/>
                <a:satMod val="115000"/>
              </a:schemeClr>
            </a:gs>
          </a:gsLst>
          <a:lin ang="5400000" scaled="1"/>
          <a:tileRect/>
        </a:gradFill>
        <a:ln w="19050">
          <a:solidFill>
            <a:srgbClr val="14536A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104775</xdr:colOff>
      <xdr:row>15</xdr:row>
      <xdr:rowOff>142875</xdr:rowOff>
    </xdr:from>
    <xdr:to>
      <xdr:col>10</xdr:col>
      <xdr:colOff>47626</xdr:colOff>
      <xdr:row>26</xdr:row>
      <xdr:rowOff>0</xdr:rowOff>
    </xdr:to>
    <xdr:sp macro="" textlink="">
      <xdr:nvSpPr>
        <xdr:cNvPr id="21" name="Rounded Rectangle 20"/>
        <xdr:cNvSpPr/>
      </xdr:nvSpPr>
      <xdr:spPr>
        <a:xfrm>
          <a:off x="3152775" y="3000375"/>
          <a:ext cx="2990851" cy="1952625"/>
        </a:xfrm>
        <a:prstGeom prst="roundRect">
          <a:avLst>
            <a:gd name="adj" fmla="val 9235"/>
          </a:avLst>
        </a:prstGeom>
        <a:gradFill flip="none" rotWithShape="1">
          <a:gsLst>
            <a:gs pos="0">
              <a:srgbClr val="C0C8EA"/>
            </a:gs>
            <a:gs pos="50000">
              <a:schemeClr val="bg1">
                <a:shade val="67500"/>
                <a:satMod val="115000"/>
              </a:schemeClr>
            </a:gs>
            <a:gs pos="100000">
              <a:schemeClr val="bg1">
                <a:shade val="100000"/>
                <a:satMod val="115000"/>
              </a:schemeClr>
            </a:gs>
          </a:gsLst>
          <a:lin ang="5400000" scaled="1"/>
          <a:tileRect/>
        </a:gradFill>
        <a:ln w="19050">
          <a:solidFill>
            <a:srgbClr val="14536A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142875</xdr:colOff>
      <xdr:row>15</xdr:row>
      <xdr:rowOff>133350</xdr:rowOff>
    </xdr:from>
    <xdr:to>
      <xdr:col>15</xdr:col>
      <xdr:colOff>85726</xdr:colOff>
      <xdr:row>25</xdr:row>
      <xdr:rowOff>180975</xdr:rowOff>
    </xdr:to>
    <xdr:sp macro="" textlink="">
      <xdr:nvSpPr>
        <xdr:cNvPr id="22" name="Rounded Rectangle 21"/>
        <xdr:cNvSpPr/>
      </xdr:nvSpPr>
      <xdr:spPr>
        <a:xfrm>
          <a:off x="6238875" y="2990850"/>
          <a:ext cx="2990851" cy="1952625"/>
        </a:xfrm>
        <a:prstGeom prst="roundRect">
          <a:avLst>
            <a:gd name="adj" fmla="val 9235"/>
          </a:avLst>
        </a:prstGeom>
        <a:gradFill flip="none" rotWithShape="1">
          <a:gsLst>
            <a:gs pos="0">
              <a:srgbClr val="C0C8EA"/>
            </a:gs>
            <a:gs pos="50000">
              <a:schemeClr val="bg1">
                <a:shade val="67500"/>
                <a:satMod val="115000"/>
              </a:schemeClr>
            </a:gs>
            <a:gs pos="100000">
              <a:schemeClr val="bg1">
                <a:shade val="100000"/>
                <a:satMod val="115000"/>
              </a:schemeClr>
            </a:gs>
          </a:gsLst>
          <a:lin ang="5400000" scaled="1"/>
          <a:tileRect/>
        </a:gradFill>
        <a:ln w="19050">
          <a:solidFill>
            <a:srgbClr val="14536A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171450</xdr:colOff>
      <xdr:row>15</xdr:row>
      <xdr:rowOff>123825</xdr:rowOff>
    </xdr:from>
    <xdr:to>
      <xdr:col>20</xdr:col>
      <xdr:colOff>114301</xdr:colOff>
      <xdr:row>25</xdr:row>
      <xdr:rowOff>171450</xdr:rowOff>
    </xdr:to>
    <xdr:sp macro="" textlink="">
      <xdr:nvSpPr>
        <xdr:cNvPr id="23" name="Rounded Rectangle 22"/>
        <xdr:cNvSpPr/>
      </xdr:nvSpPr>
      <xdr:spPr>
        <a:xfrm>
          <a:off x="9315450" y="2981325"/>
          <a:ext cx="2990851" cy="1952625"/>
        </a:xfrm>
        <a:prstGeom prst="roundRect">
          <a:avLst>
            <a:gd name="adj" fmla="val 9235"/>
          </a:avLst>
        </a:prstGeom>
        <a:gradFill flip="none" rotWithShape="1">
          <a:gsLst>
            <a:gs pos="0">
              <a:srgbClr val="C0C8EA"/>
            </a:gs>
            <a:gs pos="50000">
              <a:schemeClr val="bg1">
                <a:shade val="67500"/>
                <a:satMod val="115000"/>
              </a:schemeClr>
            </a:gs>
            <a:gs pos="100000">
              <a:schemeClr val="bg1">
                <a:shade val="100000"/>
                <a:satMod val="115000"/>
              </a:schemeClr>
            </a:gs>
          </a:gsLst>
          <a:lin ang="5400000" scaled="1"/>
          <a:tileRect/>
        </a:gradFill>
        <a:ln w="19050">
          <a:solidFill>
            <a:srgbClr val="14536A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104776</xdr:colOff>
      <xdr:row>15</xdr:row>
      <xdr:rowOff>161925</xdr:rowOff>
    </xdr:from>
    <xdr:to>
      <xdr:col>5</xdr:col>
      <xdr:colOff>590550</xdr:colOff>
      <xdr:row>25</xdr:row>
      <xdr:rowOff>123825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161925</xdr:colOff>
      <xdr:row>15</xdr:row>
      <xdr:rowOff>104776</xdr:rowOff>
    </xdr:from>
    <xdr:to>
      <xdr:col>20</xdr:col>
      <xdr:colOff>257174</xdr:colOff>
      <xdr:row>25</xdr:row>
      <xdr:rowOff>171450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76200</xdr:colOff>
      <xdr:row>15</xdr:row>
      <xdr:rowOff>123826</xdr:rowOff>
    </xdr:from>
    <xdr:to>
      <xdr:col>10</xdr:col>
      <xdr:colOff>123825</xdr:colOff>
      <xdr:row>25</xdr:row>
      <xdr:rowOff>161926</xdr:rowOff>
    </xdr:to>
    <xdr:graphicFrame macro="">
      <xdr:nvGraphicFramePr>
        <xdr:cNvPr id="26" name="Chart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142875</xdr:colOff>
      <xdr:row>15</xdr:row>
      <xdr:rowOff>85725</xdr:rowOff>
    </xdr:from>
    <xdr:to>
      <xdr:col>15</xdr:col>
      <xdr:colOff>76199</xdr:colOff>
      <xdr:row>25</xdr:row>
      <xdr:rowOff>152399</xdr:rowOff>
    </xdr:to>
    <xdr:graphicFrame macro="">
      <xdr:nvGraphicFramePr>
        <xdr:cNvPr id="2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142875</xdr:colOff>
      <xdr:row>4</xdr:row>
      <xdr:rowOff>180975</xdr:rowOff>
    </xdr:from>
    <xdr:to>
      <xdr:col>9</xdr:col>
      <xdr:colOff>85725</xdr:colOff>
      <xdr:row>15</xdr:row>
      <xdr:rowOff>123824</xdr:rowOff>
    </xdr:to>
    <xdr:graphicFrame macro="">
      <xdr:nvGraphicFramePr>
        <xdr:cNvPr id="28" name="Chart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523875</xdr:colOff>
      <xdr:row>4</xdr:row>
      <xdr:rowOff>152400</xdr:rowOff>
    </xdr:from>
    <xdr:to>
      <xdr:col>16</xdr:col>
      <xdr:colOff>295275</xdr:colOff>
      <xdr:row>15</xdr:row>
      <xdr:rowOff>38100</xdr:rowOff>
    </xdr:to>
    <xdr:graphicFrame macro="">
      <xdr:nvGraphicFramePr>
        <xdr:cNvPr id="29" name="Chart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371475</xdr:colOff>
      <xdr:row>4</xdr:row>
      <xdr:rowOff>180975</xdr:rowOff>
    </xdr:from>
    <xdr:to>
      <xdr:col>12</xdr:col>
      <xdr:colOff>304800</xdr:colOff>
      <xdr:row>14</xdr:row>
      <xdr:rowOff>152400</xdr:rowOff>
    </xdr:to>
    <xdr:graphicFrame macro="">
      <xdr:nvGraphicFramePr>
        <xdr:cNvPr id="30" name="Chart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542925</xdr:colOff>
      <xdr:row>5</xdr:row>
      <xdr:rowOff>76200</xdr:rowOff>
    </xdr:from>
    <xdr:to>
      <xdr:col>20</xdr:col>
      <xdr:colOff>85725</xdr:colOff>
      <xdr:row>15</xdr:row>
      <xdr:rowOff>66675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oneCellAnchor>
    <xdr:from>
      <xdr:col>5</xdr:col>
      <xdr:colOff>361949</xdr:colOff>
      <xdr:row>1</xdr:row>
      <xdr:rowOff>38099</xdr:rowOff>
    </xdr:from>
    <xdr:ext cx="6429376" cy="504825"/>
    <xdr:sp macro="" textlink="">
      <xdr:nvSpPr>
        <xdr:cNvPr id="32" name="TextBox 31"/>
        <xdr:cNvSpPr txBox="1"/>
      </xdr:nvSpPr>
      <xdr:spPr>
        <a:xfrm>
          <a:off x="3409949" y="228599"/>
          <a:ext cx="6429376" cy="504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800">
              <a:solidFill>
                <a:srgbClr val="14536A"/>
              </a:solidFill>
              <a:latin typeface="Arial Rounded MT Bold" panose="020F0704030504030204" pitchFamily="34" charset="0"/>
            </a:rPr>
            <a:t>Students Mental Health Analysis</a:t>
          </a:r>
        </a:p>
      </xdr:txBody>
    </xdr:sp>
    <xdr:clientData/>
  </xdr:oneCellAnchor>
  <xdr:oneCellAnchor>
    <xdr:from>
      <xdr:col>2</xdr:col>
      <xdr:colOff>466726</xdr:colOff>
      <xdr:row>3</xdr:row>
      <xdr:rowOff>152400</xdr:rowOff>
    </xdr:from>
    <xdr:ext cx="485774" cy="247651"/>
    <xdr:sp macro="" textlink="">
      <xdr:nvSpPr>
        <xdr:cNvPr id="42" name="TextBox 41"/>
        <xdr:cNvSpPr txBox="1"/>
      </xdr:nvSpPr>
      <xdr:spPr>
        <a:xfrm>
          <a:off x="1685926" y="723900"/>
          <a:ext cx="485774" cy="2476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200">
            <a:solidFill>
              <a:srgbClr val="0D3847"/>
            </a:solidFill>
            <a:latin typeface="Bahnschrift Condensed" panose="020B0502040204020203" pitchFamily="34" charset="0"/>
          </a:endParaRPr>
        </a:p>
        <a:p>
          <a:endParaRPr lang="en-US" sz="1200">
            <a:solidFill>
              <a:srgbClr val="0D3847"/>
            </a:solidFill>
            <a:latin typeface="Bahnschrift Condensed" panose="020B0502040204020203" pitchFamily="34" charset="0"/>
          </a:endParaRPr>
        </a:p>
      </xdr:txBody>
    </xdr:sp>
    <xdr:clientData/>
  </xdr:oneCellAnchor>
  <xdr:twoCellAnchor>
    <xdr:from>
      <xdr:col>16</xdr:col>
      <xdr:colOff>433115</xdr:colOff>
      <xdr:row>1</xdr:row>
      <xdr:rowOff>175143</xdr:rowOff>
    </xdr:from>
    <xdr:to>
      <xdr:col>18</xdr:col>
      <xdr:colOff>346640</xdr:colOff>
      <xdr:row>3</xdr:row>
      <xdr:rowOff>40917</xdr:rowOff>
    </xdr:to>
    <xdr:sp macro="" textlink="">
      <xdr:nvSpPr>
        <xdr:cNvPr id="6" name="TextBox 5"/>
        <xdr:cNvSpPr txBox="1"/>
      </xdr:nvSpPr>
      <xdr:spPr>
        <a:xfrm>
          <a:off x="10206593" y="366678"/>
          <a:ext cx="1135210" cy="2488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solidFill>
                <a:srgbClr val="14536A"/>
              </a:solidFill>
              <a:latin typeface="Calibri" panose="020F0502020204030204" pitchFamily="34" charset="0"/>
              <a:cs typeface="Calibri" panose="020F0502020204030204" pitchFamily="34" charset="0"/>
            </a:rPr>
            <a:t>Postgraduate</a:t>
          </a:r>
        </a:p>
      </xdr:txBody>
    </xdr:sp>
    <xdr:clientData/>
  </xdr:twoCellAnchor>
  <xdr:twoCellAnchor>
    <xdr:from>
      <xdr:col>16</xdr:col>
      <xdr:colOff>428393</xdr:colOff>
      <xdr:row>2</xdr:row>
      <xdr:rowOff>151389</xdr:rowOff>
    </xdr:from>
    <xdr:to>
      <xdr:col>18</xdr:col>
      <xdr:colOff>416989</xdr:colOff>
      <xdr:row>4</xdr:row>
      <xdr:rowOff>53756</xdr:rowOff>
    </xdr:to>
    <xdr:sp macro="" textlink="">
      <xdr:nvSpPr>
        <xdr:cNvPr id="48" name="TextBox 47"/>
        <xdr:cNvSpPr txBox="1"/>
      </xdr:nvSpPr>
      <xdr:spPr>
        <a:xfrm>
          <a:off x="10201871" y="534460"/>
          <a:ext cx="1210281" cy="2854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solidFill>
                <a:srgbClr val="14536A"/>
              </a:solidFill>
              <a:latin typeface="Calibri" panose="020F0502020204030204" pitchFamily="34" charset="0"/>
              <a:cs typeface="Calibri" panose="020F0502020204030204" pitchFamily="34" charset="0"/>
            </a:rPr>
            <a:t>Undergraduate</a:t>
          </a:r>
          <a:endParaRPr lang="en-US" sz="1400" b="0">
            <a:solidFill>
              <a:srgbClr val="14536A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19</xdr:col>
      <xdr:colOff>53597</xdr:colOff>
      <xdr:row>1</xdr:row>
      <xdr:rowOff>186939</xdr:rowOff>
    </xdr:from>
    <xdr:to>
      <xdr:col>19</xdr:col>
      <xdr:colOff>426315</xdr:colOff>
      <xdr:row>3</xdr:row>
      <xdr:rowOff>30963</xdr:rowOff>
    </xdr:to>
    <xdr:sp macro="" textlink="Sheet6!D19">
      <xdr:nvSpPr>
        <xdr:cNvPr id="8" name="TextBox 7"/>
        <xdr:cNvSpPr txBox="1"/>
      </xdr:nvSpPr>
      <xdr:spPr>
        <a:xfrm>
          <a:off x="11639380" y="378329"/>
          <a:ext cx="372718" cy="2268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ACEA0A0A-69A3-47FE-A3DF-6E98996AE832}" type="TxLink">
            <a:rPr lang="en-US" sz="1050" b="1" i="0" u="none" strike="noStrike">
              <a:solidFill>
                <a:srgbClr val="14536A"/>
              </a:solidFill>
              <a:latin typeface="Calibri"/>
              <a:cs typeface="Calibri"/>
            </a:rPr>
            <a:pPr/>
            <a:t>3%</a:t>
          </a:fld>
          <a:endParaRPr lang="en-US" sz="1050" b="1">
            <a:solidFill>
              <a:srgbClr val="14536A"/>
            </a:solidFill>
          </a:endParaRPr>
        </a:p>
      </xdr:txBody>
    </xdr:sp>
    <xdr:clientData/>
  </xdr:twoCellAnchor>
  <xdr:twoCellAnchor>
    <xdr:from>
      <xdr:col>18</xdr:col>
      <xdr:colOff>609013</xdr:colOff>
      <xdr:row>2</xdr:row>
      <xdr:rowOff>157155</xdr:rowOff>
    </xdr:from>
    <xdr:to>
      <xdr:col>19</xdr:col>
      <xdr:colOff>440643</xdr:colOff>
      <xdr:row>4</xdr:row>
      <xdr:rowOff>4452</xdr:rowOff>
    </xdr:to>
    <xdr:sp macro="" textlink="Sheet6!D20">
      <xdr:nvSpPr>
        <xdr:cNvPr id="49" name="TextBox 48"/>
        <xdr:cNvSpPr txBox="1"/>
      </xdr:nvSpPr>
      <xdr:spPr>
        <a:xfrm>
          <a:off x="11585018" y="539935"/>
          <a:ext cx="441408" cy="2300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9039A9B2-A8CC-4FF1-9927-54367A83B587}" type="TxLink">
            <a:rPr lang="en-US" sz="1000" b="1" i="0" u="none" strike="noStrike">
              <a:solidFill>
                <a:srgbClr val="14536A"/>
              </a:solidFill>
              <a:latin typeface="Calibri"/>
              <a:cs typeface="Calibri"/>
            </a:rPr>
            <a:pPr/>
            <a:t>97%</a:t>
          </a:fld>
          <a:endParaRPr lang="en-US" sz="1000" b="1">
            <a:solidFill>
              <a:srgbClr val="14536A"/>
            </a:solidFill>
          </a:endParaRPr>
        </a:p>
      </xdr:txBody>
    </xdr:sp>
    <xdr:clientData/>
  </xdr:twoCellAnchor>
  <xdr:twoCellAnchor>
    <xdr:from>
      <xdr:col>17</xdr:col>
      <xdr:colOff>28575</xdr:colOff>
      <xdr:row>0</xdr:row>
      <xdr:rowOff>76200</xdr:rowOff>
    </xdr:from>
    <xdr:to>
      <xdr:col>20</xdr:col>
      <xdr:colOff>523875</xdr:colOff>
      <xdr:row>2</xdr:row>
      <xdr:rowOff>76200</xdr:rowOff>
    </xdr:to>
    <xdr:sp macro="" textlink="">
      <xdr:nvSpPr>
        <xdr:cNvPr id="69" name="TextBox 68"/>
        <xdr:cNvSpPr txBox="1"/>
      </xdr:nvSpPr>
      <xdr:spPr>
        <a:xfrm>
          <a:off x="10391775" y="76200"/>
          <a:ext cx="23241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rgbClr val="0D3847"/>
              </a:solidFill>
              <a:effectLst/>
              <a:latin typeface="Agency FB" panose="020B0503020202020204" pitchFamily="34" charset="0"/>
              <a:ea typeface="+mn-ea"/>
              <a:cs typeface="+mn-cs"/>
            </a:rPr>
            <a:t>High Depression Rate</a:t>
          </a:r>
        </a:p>
      </xdr:txBody>
    </xdr:sp>
    <xdr:clientData/>
  </xdr:twoCellAnchor>
  <xdr:twoCellAnchor>
    <xdr:from>
      <xdr:col>16</xdr:col>
      <xdr:colOff>533400</xdr:colOff>
      <xdr:row>2</xdr:row>
      <xdr:rowOff>14287</xdr:rowOff>
    </xdr:from>
    <xdr:to>
      <xdr:col>19</xdr:col>
      <xdr:colOff>447675</xdr:colOff>
      <xdr:row>2</xdr:row>
      <xdr:rowOff>23813</xdr:rowOff>
    </xdr:to>
    <xdr:cxnSp macro="">
      <xdr:nvCxnSpPr>
        <xdr:cNvPr id="71" name="Straight Connector 70"/>
        <xdr:cNvCxnSpPr/>
      </xdr:nvCxnSpPr>
      <xdr:spPr>
        <a:xfrm>
          <a:off x="10287000" y="395287"/>
          <a:ext cx="1743075" cy="9526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327789</xdr:colOff>
      <xdr:row>10</xdr:row>
      <xdr:rowOff>85836</xdr:rowOff>
    </xdr:from>
    <xdr:to>
      <xdr:col>3</xdr:col>
      <xdr:colOff>213488</xdr:colOff>
      <xdr:row>11</xdr:row>
      <xdr:rowOff>173098</xdr:rowOff>
    </xdr:to>
    <xdr:sp macro="" textlink="">
      <xdr:nvSpPr>
        <xdr:cNvPr id="75" name="Rounded Rectangle 74"/>
        <xdr:cNvSpPr/>
      </xdr:nvSpPr>
      <xdr:spPr>
        <a:xfrm>
          <a:off x="327789" y="2006199"/>
          <a:ext cx="1706203" cy="279298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rgbClr val="14536A"/>
              </a:solidFill>
              <a:effectLst/>
              <a:latin typeface="+mn-lt"/>
              <a:ea typeface="+mn-ea"/>
              <a:cs typeface="+mn-cs"/>
            </a:rPr>
            <a:t> High</a:t>
          </a:r>
          <a:r>
            <a:rPr lang="en-US" sz="1100" baseline="0">
              <a:solidFill>
                <a:srgbClr val="14536A"/>
              </a:solidFill>
              <a:effectLst/>
              <a:latin typeface="+mn-lt"/>
              <a:ea typeface="+mn-ea"/>
              <a:cs typeface="+mn-cs"/>
            </a:rPr>
            <a:t> depression</a:t>
          </a:r>
          <a:endParaRPr lang="en-US">
            <a:solidFill>
              <a:srgbClr val="14536A"/>
            </a:solidFill>
            <a:effectLst/>
          </a:endParaRPr>
        </a:p>
      </xdr:txBody>
    </xdr:sp>
    <xdr:clientData/>
  </xdr:twoCellAnchor>
  <xdr:twoCellAnchor>
    <xdr:from>
      <xdr:col>0</xdr:col>
      <xdr:colOff>300947</xdr:colOff>
      <xdr:row>11</xdr:row>
      <xdr:rowOff>146254</xdr:rowOff>
    </xdr:from>
    <xdr:to>
      <xdr:col>3</xdr:col>
      <xdr:colOff>186646</xdr:colOff>
      <xdr:row>13</xdr:row>
      <xdr:rowOff>39943</xdr:rowOff>
    </xdr:to>
    <xdr:sp macro="" textlink="">
      <xdr:nvSpPr>
        <xdr:cNvPr id="76" name="Rounded Rectangle 75"/>
        <xdr:cNvSpPr/>
      </xdr:nvSpPr>
      <xdr:spPr>
        <a:xfrm>
          <a:off x="300947" y="2241754"/>
          <a:ext cx="1714499" cy="274689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100">
              <a:solidFill>
                <a:srgbClr val="14536A"/>
              </a:solidFill>
              <a:effectLst/>
              <a:latin typeface="+mn-lt"/>
              <a:ea typeface="+mn-ea"/>
              <a:cs typeface="+mn-cs"/>
            </a:rPr>
            <a:t> Moderate depression</a:t>
          </a:r>
        </a:p>
      </xdr:txBody>
    </xdr:sp>
    <xdr:clientData/>
  </xdr:twoCellAnchor>
  <xdr:twoCellAnchor>
    <xdr:from>
      <xdr:col>0</xdr:col>
      <xdr:colOff>305276</xdr:colOff>
      <xdr:row>13</xdr:row>
      <xdr:rowOff>3379</xdr:rowOff>
    </xdr:from>
    <xdr:to>
      <xdr:col>3</xdr:col>
      <xdr:colOff>190975</xdr:colOff>
      <xdr:row>14</xdr:row>
      <xdr:rowOff>87569</xdr:rowOff>
    </xdr:to>
    <xdr:sp macro="" textlink="">
      <xdr:nvSpPr>
        <xdr:cNvPr id="77" name="Rounded Rectangle 76"/>
        <xdr:cNvSpPr/>
      </xdr:nvSpPr>
      <xdr:spPr>
        <a:xfrm>
          <a:off x="305276" y="2479879"/>
          <a:ext cx="1714499" cy="274690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100">
              <a:solidFill>
                <a:srgbClr val="14536A"/>
              </a:solidFill>
              <a:effectLst/>
              <a:latin typeface="+mn-lt"/>
              <a:ea typeface="+mn-ea"/>
              <a:cs typeface="+mn-cs"/>
            </a:rPr>
            <a:t> Low depression</a:t>
          </a:r>
        </a:p>
      </xdr:txBody>
    </xdr:sp>
    <xdr:clientData/>
  </xdr:twoCellAnchor>
  <xdr:twoCellAnchor>
    <xdr:from>
      <xdr:col>2</xdr:col>
      <xdr:colOff>484883</xdr:colOff>
      <xdr:row>10</xdr:row>
      <xdr:rowOff>122067</xdr:rowOff>
    </xdr:from>
    <xdr:to>
      <xdr:col>3</xdr:col>
      <xdr:colOff>390772</xdr:colOff>
      <xdr:row>12</xdr:row>
      <xdr:rowOff>18829</xdr:rowOff>
    </xdr:to>
    <xdr:sp macro="" textlink="Sheet6!H5">
      <xdr:nvSpPr>
        <xdr:cNvPr id="78" name="Rounded Rectangle 77"/>
        <xdr:cNvSpPr/>
      </xdr:nvSpPr>
      <xdr:spPr>
        <a:xfrm>
          <a:off x="1704083" y="2027067"/>
          <a:ext cx="515489" cy="277762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fld id="{E6B8C5BE-E3EF-40A9-AEED-09F35C1B978A}" type="TxLink">
            <a:rPr lang="en-US" sz="1100" b="1" i="0" u="none" strike="noStrike">
              <a:solidFill>
                <a:srgbClr val="0D3847"/>
              </a:solidFill>
              <a:effectLst/>
              <a:latin typeface="Calibri"/>
              <a:ea typeface="+mn-ea"/>
              <a:cs typeface="Calibri"/>
            </a:rPr>
            <a:pPr marL="0" indent="0" algn="l"/>
            <a:t>67%</a:t>
          </a:fld>
          <a:endParaRPr lang="en-US" sz="1100" b="1" i="0" u="none" strike="noStrike">
            <a:solidFill>
              <a:srgbClr val="0D3847"/>
            </a:solidFill>
            <a:effectLst/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</xdr:col>
      <xdr:colOff>461504</xdr:colOff>
      <xdr:row>11</xdr:row>
      <xdr:rowOff>159470</xdr:rowOff>
    </xdr:from>
    <xdr:to>
      <xdr:col>3</xdr:col>
      <xdr:colOff>367393</xdr:colOff>
      <xdr:row>13</xdr:row>
      <xdr:rowOff>53159</xdr:rowOff>
    </xdr:to>
    <xdr:sp macro="" textlink="Sheet6!H6">
      <xdr:nvSpPr>
        <xdr:cNvPr id="79" name="Rounded Rectangle 78"/>
        <xdr:cNvSpPr/>
      </xdr:nvSpPr>
      <xdr:spPr>
        <a:xfrm>
          <a:off x="1680704" y="2254970"/>
          <a:ext cx="515489" cy="274689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fld id="{D5D94EEF-807F-474C-AAD2-974600737001}" type="TxLink">
            <a:rPr lang="en-US" sz="1100" b="1" i="0" u="none" strike="noStrike">
              <a:solidFill>
                <a:srgbClr val="0D3847"/>
              </a:solidFill>
              <a:effectLst/>
              <a:latin typeface="Calibri"/>
              <a:ea typeface="+mn-ea"/>
              <a:cs typeface="Calibri"/>
            </a:rPr>
            <a:pPr marL="0" indent="0" algn="l"/>
            <a:t>13%</a:t>
          </a:fld>
          <a:endParaRPr lang="en-US" sz="1100" b="1" i="0" u="none" strike="noStrike">
            <a:solidFill>
              <a:srgbClr val="0D3847"/>
            </a:solidFill>
            <a:effectLst/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</xdr:col>
      <xdr:colOff>446784</xdr:colOff>
      <xdr:row>13</xdr:row>
      <xdr:rowOff>6387</xdr:rowOff>
    </xdr:from>
    <xdr:to>
      <xdr:col>3</xdr:col>
      <xdr:colOff>352673</xdr:colOff>
      <xdr:row>14</xdr:row>
      <xdr:rowOff>90577</xdr:rowOff>
    </xdr:to>
    <xdr:sp macro="" textlink="Sheet6!H7">
      <xdr:nvSpPr>
        <xdr:cNvPr id="80" name="Rounded Rectangle 79"/>
        <xdr:cNvSpPr/>
      </xdr:nvSpPr>
      <xdr:spPr>
        <a:xfrm>
          <a:off x="1665984" y="2482887"/>
          <a:ext cx="515489" cy="274690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fld id="{EB43F493-B951-441C-9363-2D20B2CE3298}" type="TxLink">
            <a:rPr lang="en-US" sz="1100" b="1" i="0" u="none" strike="noStrike">
              <a:solidFill>
                <a:srgbClr val="0D3847"/>
              </a:solidFill>
              <a:effectLst/>
              <a:latin typeface="Calibri"/>
              <a:ea typeface="+mn-ea"/>
              <a:cs typeface="Calibri"/>
            </a:rPr>
            <a:pPr marL="0" indent="0" algn="l"/>
            <a:t>21%</a:t>
          </a:fld>
          <a:endParaRPr lang="en-US" sz="1100" b="1" i="0" u="none" strike="noStrike">
            <a:solidFill>
              <a:srgbClr val="0D3847"/>
            </a:solidFill>
            <a:effectLst/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0</xdr:col>
      <xdr:colOff>279298</xdr:colOff>
      <xdr:row>8</xdr:row>
      <xdr:rowOff>87569</xdr:rowOff>
    </xdr:from>
    <xdr:to>
      <xdr:col>4</xdr:col>
      <xdr:colOff>164998</xdr:colOff>
      <xdr:row>10</xdr:row>
      <xdr:rowOff>87569</xdr:rowOff>
    </xdr:to>
    <xdr:sp macro="" textlink="">
      <xdr:nvSpPr>
        <xdr:cNvPr id="81" name="TextBox 80"/>
        <xdr:cNvSpPr txBox="1"/>
      </xdr:nvSpPr>
      <xdr:spPr>
        <a:xfrm>
          <a:off x="279298" y="1623859"/>
          <a:ext cx="2313039" cy="3840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rgbClr val="0D3847"/>
              </a:solidFill>
              <a:latin typeface="Agency FB" panose="020B0503020202020204" pitchFamily="34" charset="0"/>
            </a:rPr>
            <a:t>Female Depression Levels</a:t>
          </a:r>
          <a:endParaRPr lang="en-US" sz="2000" b="1">
            <a:solidFill>
              <a:srgbClr val="0D3847"/>
            </a:solidFill>
            <a:latin typeface="Agency FB" panose="020B0503020202020204" pitchFamily="34" charset="0"/>
          </a:endParaRPr>
        </a:p>
      </xdr:txBody>
    </xdr:sp>
    <xdr:clientData/>
  </xdr:twoCellAnchor>
  <xdr:twoCellAnchor>
    <xdr:from>
      <xdr:col>20</xdr:col>
      <xdr:colOff>48491</xdr:colOff>
      <xdr:row>12</xdr:row>
      <xdr:rowOff>188767</xdr:rowOff>
    </xdr:from>
    <xdr:to>
      <xdr:col>22</xdr:col>
      <xdr:colOff>543790</xdr:colOff>
      <xdr:row>14</xdr:row>
      <xdr:rowOff>83993</xdr:rowOff>
    </xdr:to>
    <xdr:sp macro="" textlink="">
      <xdr:nvSpPr>
        <xdr:cNvPr id="82" name="Rounded Rectangle 81"/>
        <xdr:cNvSpPr/>
      </xdr:nvSpPr>
      <xdr:spPr>
        <a:xfrm>
          <a:off x="12240491" y="2474767"/>
          <a:ext cx="1714499" cy="276226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rgbClr val="14536A"/>
              </a:solidFill>
              <a:effectLst/>
              <a:latin typeface="+mn-lt"/>
              <a:ea typeface="+mn-ea"/>
              <a:cs typeface="+mn-cs"/>
            </a:rPr>
            <a:t> High</a:t>
          </a:r>
          <a:r>
            <a:rPr lang="en-US" sz="1100" baseline="0">
              <a:solidFill>
                <a:srgbClr val="14536A"/>
              </a:solidFill>
              <a:effectLst/>
              <a:latin typeface="+mn-lt"/>
              <a:ea typeface="+mn-ea"/>
              <a:cs typeface="+mn-cs"/>
            </a:rPr>
            <a:t> depression</a:t>
          </a:r>
          <a:endParaRPr lang="en-US">
            <a:solidFill>
              <a:srgbClr val="14536A"/>
            </a:solidFill>
            <a:effectLst/>
          </a:endParaRPr>
        </a:p>
      </xdr:txBody>
    </xdr:sp>
    <xdr:clientData/>
  </xdr:twoCellAnchor>
  <xdr:twoCellAnchor>
    <xdr:from>
      <xdr:col>20</xdr:col>
      <xdr:colOff>31174</xdr:colOff>
      <xdr:row>31</xdr:row>
      <xdr:rowOff>76199</xdr:rowOff>
    </xdr:from>
    <xdr:to>
      <xdr:col>22</xdr:col>
      <xdr:colOff>526473</xdr:colOff>
      <xdr:row>32</xdr:row>
      <xdr:rowOff>161925</xdr:rowOff>
    </xdr:to>
    <xdr:sp macro="" textlink="">
      <xdr:nvSpPr>
        <xdr:cNvPr id="83" name="Rounded Rectangle 82"/>
        <xdr:cNvSpPr/>
      </xdr:nvSpPr>
      <xdr:spPr>
        <a:xfrm>
          <a:off x="12223174" y="5981699"/>
          <a:ext cx="1714499" cy="276226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100">
              <a:solidFill>
                <a:srgbClr val="14536A"/>
              </a:solidFill>
              <a:effectLst/>
              <a:latin typeface="+mn-lt"/>
              <a:ea typeface="+mn-ea"/>
              <a:cs typeface="+mn-cs"/>
            </a:rPr>
            <a:t> High depression</a:t>
          </a:r>
        </a:p>
      </xdr:txBody>
    </xdr:sp>
    <xdr:clientData/>
  </xdr:twoCellAnchor>
  <xdr:twoCellAnchor>
    <xdr:from>
      <xdr:col>20</xdr:col>
      <xdr:colOff>35503</xdr:colOff>
      <xdr:row>15</xdr:row>
      <xdr:rowOff>85724</xdr:rowOff>
    </xdr:from>
    <xdr:to>
      <xdr:col>22</xdr:col>
      <xdr:colOff>530802</xdr:colOff>
      <xdr:row>16</xdr:row>
      <xdr:rowOff>171450</xdr:rowOff>
    </xdr:to>
    <xdr:sp macro="" textlink="">
      <xdr:nvSpPr>
        <xdr:cNvPr id="84" name="Rounded Rectangle 83"/>
        <xdr:cNvSpPr/>
      </xdr:nvSpPr>
      <xdr:spPr>
        <a:xfrm>
          <a:off x="12227503" y="2943224"/>
          <a:ext cx="1714499" cy="276226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100">
              <a:solidFill>
                <a:srgbClr val="14536A"/>
              </a:solidFill>
              <a:effectLst/>
              <a:latin typeface="+mn-lt"/>
              <a:ea typeface="+mn-ea"/>
              <a:cs typeface="+mn-cs"/>
            </a:rPr>
            <a:t> High depression</a:t>
          </a:r>
        </a:p>
      </xdr:txBody>
    </xdr:sp>
    <xdr:clientData/>
  </xdr:twoCellAnchor>
  <xdr:twoCellAnchor>
    <xdr:from>
      <xdr:col>22</xdr:col>
      <xdr:colOff>196060</xdr:colOff>
      <xdr:row>13</xdr:row>
      <xdr:rowOff>5923</xdr:rowOff>
    </xdr:from>
    <xdr:to>
      <xdr:col>22</xdr:col>
      <xdr:colOff>711549</xdr:colOff>
      <xdr:row>14</xdr:row>
      <xdr:rowOff>91649</xdr:rowOff>
    </xdr:to>
    <xdr:sp macro="" textlink="">
      <xdr:nvSpPr>
        <xdr:cNvPr id="85" name="Rounded Rectangle 84"/>
        <xdr:cNvSpPr/>
      </xdr:nvSpPr>
      <xdr:spPr>
        <a:xfrm>
          <a:off x="13607260" y="2482423"/>
          <a:ext cx="515489" cy="276226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100">
              <a:solidFill>
                <a:srgbClr val="14536A"/>
              </a:solidFill>
              <a:effectLst/>
              <a:latin typeface="+mn-lt"/>
              <a:ea typeface="+mn-ea"/>
              <a:cs typeface="+mn-cs"/>
            </a:rPr>
            <a:t> High depression</a:t>
          </a:r>
        </a:p>
      </xdr:txBody>
    </xdr:sp>
    <xdr:clientData/>
  </xdr:twoCellAnchor>
  <xdr:twoCellAnchor>
    <xdr:from>
      <xdr:col>22</xdr:col>
      <xdr:colOff>191731</xdr:colOff>
      <xdr:row>14</xdr:row>
      <xdr:rowOff>32265</xdr:rowOff>
    </xdr:from>
    <xdr:to>
      <xdr:col>22</xdr:col>
      <xdr:colOff>707220</xdr:colOff>
      <xdr:row>15</xdr:row>
      <xdr:rowOff>117991</xdr:rowOff>
    </xdr:to>
    <xdr:sp macro="" textlink="">
      <xdr:nvSpPr>
        <xdr:cNvPr id="86" name="Rounded Rectangle 85"/>
        <xdr:cNvSpPr/>
      </xdr:nvSpPr>
      <xdr:spPr>
        <a:xfrm>
          <a:off x="13602931" y="2699265"/>
          <a:ext cx="515489" cy="276226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100">
              <a:solidFill>
                <a:srgbClr val="14536A"/>
              </a:solidFill>
              <a:effectLst/>
              <a:latin typeface="+mn-lt"/>
              <a:ea typeface="+mn-ea"/>
              <a:cs typeface="+mn-cs"/>
            </a:rPr>
            <a:t> High depression</a:t>
          </a:r>
        </a:p>
      </xdr:txBody>
    </xdr:sp>
    <xdr:clientData/>
  </xdr:twoCellAnchor>
  <xdr:twoCellAnchor>
    <xdr:from>
      <xdr:col>22</xdr:col>
      <xdr:colOff>196061</xdr:colOff>
      <xdr:row>15</xdr:row>
      <xdr:rowOff>50632</xdr:rowOff>
    </xdr:from>
    <xdr:to>
      <xdr:col>22</xdr:col>
      <xdr:colOff>711550</xdr:colOff>
      <xdr:row>16</xdr:row>
      <xdr:rowOff>136358</xdr:rowOff>
    </xdr:to>
    <xdr:sp macro="" textlink="">
      <xdr:nvSpPr>
        <xdr:cNvPr id="87" name="Rounded Rectangle 86"/>
        <xdr:cNvSpPr/>
      </xdr:nvSpPr>
      <xdr:spPr>
        <a:xfrm>
          <a:off x="13607261" y="2908132"/>
          <a:ext cx="515489" cy="276226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100">
              <a:solidFill>
                <a:srgbClr val="14536A"/>
              </a:solidFill>
              <a:effectLst/>
              <a:latin typeface="+mn-lt"/>
              <a:ea typeface="+mn-ea"/>
              <a:cs typeface="+mn-cs"/>
            </a:rPr>
            <a:t> High depression</a:t>
          </a:r>
        </a:p>
      </xdr:txBody>
    </xdr:sp>
    <xdr:clientData/>
  </xdr:twoCellAnchor>
  <xdr:twoCellAnchor>
    <xdr:from>
      <xdr:col>0</xdr:col>
      <xdr:colOff>324716</xdr:colOff>
      <xdr:row>3</xdr:row>
      <xdr:rowOff>17318</xdr:rowOff>
    </xdr:from>
    <xdr:to>
      <xdr:col>3</xdr:col>
      <xdr:colOff>210415</xdr:colOff>
      <xdr:row>4</xdr:row>
      <xdr:rowOff>103044</xdr:rowOff>
    </xdr:to>
    <xdr:sp macro="" textlink="">
      <xdr:nvSpPr>
        <xdr:cNvPr id="96" name="Rounded Rectangle 95"/>
        <xdr:cNvSpPr/>
      </xdr:nvSpPr>
      <xdr:spPr>
        <a:xfrm>
          <a:off x="324716" y="588818"/>
          <a:ext cx="1714499" cy="276226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rgbClr val="14536A"/>
              </a:solidFill>
              <a:effectLst/>
              <a:latin typeface="+mn-lt"/>
              <a:ea typeface="+mn-ea"/>
              <a:cs typeface="+mn-cs"/>
            </a:rPr>
            <a:t> High</a:t>
          </a:r>
          <a:r>
            <a:rPr lang="en-US" sz="1100" baseline="0">
              <a:solidFill>
                <a:srgbClr val="14536A"/>
              </a:solidFill>
              <a:effectLst/>
              <a:latin typeface="+mn-lt"/>
              <a:ea typeface="+mn-ea"/>
              <a:cs typeface="+mn-cs"/>
            </a:rPr>
            <a:t> depression</a:t>
          </a:r>
          <a:endParaRPr lang="en-US">
            <a:solidFill>
              <a:srgbClr val="14536A"/>
            </a:solidFill>
            <a:effectLst/>
          </a:endParaRPr>
        </a:p>
      </xdr:txBody>
    </xdr:sp>
    <xdr:clientData/>
  </xdr:twoCellAnchor>
  <xdr:twoCellAnchor>
    <xdr:from>
      <xdr:col>0</xdr:col>
      <xdr:colOff>307399</xdr:colOff>
      <xdr:row>4</xdr:row>
      <xdr:rowOff>57150</xdr:rowOff>
    </xdr:from>
    <xdr:to>
      <xdr:col>3</xdr:col>
      <xdr:colOff>193098</xdr:colOff>
      <xdr:row>5</xdr:row>
      <xdr:rowOff>142876</xdr:rowOff>
    </xdr:to>
    <xdr:sp macro="" textlink="">
      <xdr:nvSpPr>
        <xdr:cNvPr id="97" name="Rounded Rectangle 96"/>
        <xdr:cNvSpPr/>
      </xdr:nvSpPr>
      <xdr:spPr>
        <a:xfrm>
          <a:off x="307399" y="819150"/>
          <a:ext cx="1714499" cy="276226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100">
              <a:solidFill>
                <a:srgbClr val="14536A"/>
              </a:solidFill>
              <a:effectLst/>
              <a:latin typeface="+mn-lt"/>
              <a:ea typeface="+mn-ea"/>
              <a:cs typeface="+mn-cs"/>
            </a:rPr>
            <a:t> Moderate depression</a:t>
          </a:r>
        </a:p>
      </xdr:txBody>
    </xdr:sp>
    <xdr:clientData/>
  </xdr:twoCellAnchor>
  <xdr:twoCellAnchor>
    <xdr:from>
      <xdr:col>0</xdr:col>
      <xdr:colOff>311728</xdr:colOff>
      <xdr:row>5</xdr:row>
      <xdr:rowOff>85725</xdr:rowOff>
    </xdr:from>
    <xdr:to>
      <xdr:col>3</xdr:col>
      <xdr:colOff>197427</xdr:colOff>
      <xdr:row>6</xdr:row>
      <xdr:rowOff>171451</xdr:rowOff>
    </xdr:to>
    <xdr:sp macro="" textlink="">
      <xdr:nvSpPr>
        <xdr:cNvPr id="98" name="Rounded Rectangle 97"/>
        <xdr:cNvSpPr/>
      </xdr:nvSpPr>
      <xdr:spPr>
        <a:xfrm>
          <a:off x="311728" y="1038225"/>
          <a:ext cx="1714499" cy="276226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100">
              <a:solidFill>
                <a:srgbClr val="14536A"/>
              </a:solidFill>
              <a:effectLst/>
              <a:latin typeface="+mn-lt"/>
              <a:ea typeface="+mn-ea"/>
              <a:cs typeface="+mn-cs"/>
            </a:rPr>
            <a:t> Low depression</a:t>
          </a:r>
        </a:p>
      </xdr:txBody>
    </xdr:sp>
    <xdr:clientData/>
  </xdr:twoCellAnchor>
  <xdr:twoCellAnchor>
    <xdr:from>
      <xdr:col>2</xdr:col>
      <xdr:colOff>472285</xdr:colOff>
      <xdr:row>3</xdr:row>
      <xdr:rowOff>24974</xdr:rowOff>
    </xdr:from>
    <xdr:to>
      <xdr:col>3</xdr:col>
      <xdr:colOff>378174</xdr:colOff>
      <xdr:row>4</xdr:row>
      <xdr:rowOff>110700</xdr:rowOff>
    </xdr:to>
    <xdr:sp macro="" textlink="Sheet6!H1">
      <xdr:nvSpPr>
        <xdr:cNvPr id="99" name="Rounded Rectangle 98"/>
        <xdr:cNvSpPr/>
      </xdr:nvSpPr>
      <xdr:spPr>
        <a:xfrm>
          <a:off x="1691485" y="596474"/>
          <a:ext cx="515489" cy="276226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fld id="{F1427131-960A-40D8-B0DB-01E71C300FCD}" type="TxLink">
            <a:rPr lang="en-US" sz="1100" b="1" i="0" u="none" strike="noStrike">
              <a:solidFill>
                <a:srgbClr val="0D3847"/>
              </a:solidFill>
              <a:effectLst/>
              <a:latin typeface="Calibri"/>
              <a:ea typeface="+mn-ea"/>
              <a:cs typeface="Calibri"/>
            </a:rPr>
            <a:pPr marL="0" indent="0" algn="l"/>
            <a:t>37%</a:t>
          </a:fld>
          <a:endParaRPr lang="en-US" sz="1100" b="1" i="0" u="none" strike="noStrike">
            <a:solidFill>
              <a:srgbClr val="0D3847"/>
            </a:solidFill>
            <a:effectLst/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</xdr:col>
      <xdr:colOff>467956</xdr:colOff>
      <xdr:row>4</xdr:row>
      <xdr:rowOff>51316</xdr:rowOff>
    </xdr:from>
    <xdr:to>
      <xdr:col>3</xdr:col>
      <xdr:colOff>373845</xdr:colOff>
      <xdr:row>5</xdr:row>
      <xdr:rowOff>137042</xdr:rowOff>
    </xdr:to>
    <xdr:sp macro="" textlink="Sheet6!H2">
      <xdr:nvSpPr>
        <xdr:cNvPr id="100" name="Rounded Rectangle 99"/>
        <xdr:cNvSpPr/>
      </xdr:nvSpPr>
      <xdr:spPr>
        <a:xfrm>
          <a:off x="1687156" y="813316"/>
          <a:ext cx="515489" cy="276226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fld id="{961BE4BD-B26B-4FBA-A38A-59732C4BEB0E}" type="TxLink">
            <a:rPr lang="en-US" sz="1100" b="1" i="0" u="none" strike="noStrike">
              <a:solidFill>
                <a:srgbClr val="0D3847"/>
              </a:solidFill>
              <a:effectLst/>
              <a:latin typeface="Calibri"/>
              <a:ea typeface="+mn-ea"/>
              <a:cs typeface="Calibri"/>
            </a:rPr>
            <a:pPr marL="0" indent="0" algn="l"/>
            <a:t>29%</a:t>
          </a:fld>
          <a:endParaRPr lang="en-US" sz="1100" b="1" i="0" u="none" strike="noStrike">
            <a:solidFill>
              <a:srgbClr val="0D3847"/>
            </a:solidFill>
            <a:effectLst/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</xdr:col>
      <xdr:colOff>472286</xdr:colOff>
      <xdr:row>5</xdr:row>
      <xdr:rowOff>69683</xdr:rowOff>
    </xdr:from>
    <xdr:to>
      <xdr:col>3</xdr:col>
      <xdr:colOff>378175</xdr:colOff>
      <xdr:row>6</xdr:row>
      <xdr:rowOff>155409</xdr:rowOff>
    </xdr:to>
    <xdr:sp macro="" textlink="Sheet6!H3">
      <xdr:nvSpPr>
        <xdr:cNvPr id="101" name="Rounded Rectangle 100"/>
        <xdr:cNvSpPr/>
      </xdr:nvSpPr>
      <xdr:spPr>
        <a:xfrm>
          <a:off x="1691486" y="1022183"/>
          <a:ext cx="515489" cy="276226"/>
        </a:xfrm>
        <a:prstGeom prst="roundRect">
          <a:avLst>
            <a:gd name="adj" fmla="val 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fld id="{5D99D775-44B4-4008-8FFA-A1C402D84D63}" type="TxLink">
            <a:rPr lang="en-US" sz="1100" b="1" i="0" u="none" strike="noStrike">
              <a:solidFill>
                <a:srgbClr val="0D3847"/>
              </a:solidFill>
              <a:effectLst/>
              <a:latin typeface="Calibri"/>
              <a:ea typeface="+mn-ea"/>
              <a:cs typeface="Calibri"/>
            </a:rPr>
            <a:pPr marL="0" indent="0" algn="l"/>
            <a:t>35%</a:t>
          </a:fld>
          <a:endParaRPr lang="en-US" sz="1100" b="1" i="0" u="none" strike="noStrike">
            <a:solidFill>
              <a:srgbClr val="0D3847"/>
            </a:solidFill>
            <a:effectLst/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0</xdr:col>
      <xdr:colOff>276225</xdr:colOff>
      <xdr:row>1</xdr:row>
      <xdr:rowOff>19051</xdr:rowOff>
    </xdr:from>
    <xdr:to>
      <xdr:col>4</xdr:col>
      <xdr:colOff>161925</xdr:colOff>
      <xdr:row>3</xdr:row>
      <xdr:rowOff>19051</xdr:rowOff>
    </xdr:to>
    <xdr:sp macro="" textlink="">
      <xdr:nvSpPr>
        <xdr:cNvPr id="102" name="TextBox 101"/>
        <xdr:cNvSpPr txBox="1"/>
      </xdr:nvSpPr>
      <xdr:spPr>
        <a:xfrm>
          <a:off x="276225" y="209551"/>
          <a:ext cx="23241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rgbClr val="0D3847"/>
              </a:solidFill>
              <a:latin typeface="Agency FB" panose="020B0503020202020204" pitchFamily="34" charset="0"/>
            </a:rPr>
            <a:t>Male Depression Levels</a:t>
          </a:r>
          <a:endParaRPr lang="en-US" sz="1600" b="1">
            <a:solidFill>
              <a:srgbClr val="0D3847"/>
            </a:solidFill>
            <a:effectLst/>
            <a:latin typeface="Agency FB" panose="020B0503020202020204" pitchFamily="34" charset="0"/>
          </a:endParaRPr>
        </a:p>
        <a:p>
          <a:endParaRPr lang="en-US" sz="2000" b="1">
            <a:solidFill>
              <a:srgbClr val="0D3847"/>
            </a:solidFill>
            <a:latin typeface="Agency FB" panose="020B0503020202020204" pitchFamily="34" charset="0"/>
          </a:endParaRPr>
        </a:p>
      </xdr:txBody>
    </xdr:sp>
    <xdr:clientData/>
  </xdr:twoCellAnchor>
  <xdr:twoCellAnchor>
    <xdr:from>
      <xdr:col>0</xdr:col>
      <xdr:colOff>190500</xdr:colOff>
      <xdr:row>2</xdr:row>
      <xdr:rowOff>123825</xdr:rowOff>
    </xdr:from>
    <xdr:to>
      <xdr:col>3</xdr:col>
      <xdr:colOff>533400</xdr:colOff>
      <xdr:row>2</xdr:row>
      <xdr:rowOff>123825</xdr:rowOff>
    </xdr:to>
    <xdr:cxnSp macro="">
      <xdr:nvCxnSpPr>
        <xdr:cNvPr id="51" name="Straight Connector 50"/>
        <xdr:cNvCxnSpPr/>
      </xdr:nvCxnSpPr>
      <xdr:spPr>
        <a:xfrm>
          <a:off x="190500" y="504825"/>
          <a:ext cx="2171700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10</xdr:row>
      <xdr:rowOff>9525</xdr:rowOff>
    </xdr:from>
    <xdr:to>
      <xdr:col>3</xdr:col>
      <xdr:colOff>571500</xdr:colOff>
      <xdr:row>10</xdr:row>
      <xdr:rowOff>9525</xdr:rowOff>
    </xdr:to>
    <xdr:cxnSp macro="">
      <xdr:nvCxnSpPr>
        <xdr:cNvPr id="52" name="Straight Connector 51"/>
        <xdr:cNvCxnSpPr/>
      </xdr:nvCxnSpPr>
      <xdr:spPr>
        <a:xfrm>
          <a:off x="228600" y="1914525"/>
          <a:ext cx="2171700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Villayat" refreshedDate="45532.698485995374" backgroundQuery="1" createdVersion="5" refreshedVersion="5" minRefreshableVersion="3" recordCount="0" supportSubquery="1" supportAdvancedDrill="1">
  <cacheSource type="external" connectionId="2"/>
  <cacheFields count="3">
    <cacheField name="[MentalHealthSurvey].[Depression].[Depression]" caption="Depression" numFmtId="0" hierarchy="13" level="1">
      <sharedItems count="3">
        <s v="High depression"/>
        <s v="Low depression"/>
        <s v="Moderate depression"/>
      </sharedItems>
    </cacheField>
    <cacheField name="[MentalHealthSurvey].[gender].[gender]" caption="gender" numFmtId="0" level="1">
      <sharedItems count="1">
        <s v="Female"/>
      </sharedItems>
    </cacheField>
    <cacheField name="[Measures].[Count of gender]" caption="Count of gender" numFmtId="0" hierarchy="17" level="32767"/>
  </cacheFields>
  <cacheHierarchies count="24">
    <cacheHierarchy uniqueName="[MentalHealthSurvey].[gender]" caption="gender" attribute="1" defaultMemberUniqueName="[MentalHealthSurvey].[gender].[All]" allUniqueName="[MentalHealthSurvey].[gender].[All]" dimensionUniqueName="[MentalHealthSurvey]" displayFolder="" count="2" memberValueDatatype="130" unbalanced="0">
      <fieldsUsage count="2">
        <fieldUsage x="-1"/>
        <fieldUsage x="1"/>
      </fieldsUsage>
    </cacheHierarchy>
    <cacheHierarchy uniqueName="[MentalHealthSurvey].[age]" caption="age" attribute="1" defaultMemberUniqueName="[MentalHealthSurvey].[age].[All]" allUniqueName="[MentalHealthSurvey].[age].[All]" dimensionUniqueName="[MentalHealthSurvey]" displayFolder="" count="0" memberValueDatatype="20" unbalanced="0"/>
    <cacheHierarchy uniqueName="[MentalHealthSurvey].[university]" caption="university" attribute="1" defaultMemberUniqueName="[MentalHealthSurvey].[university].[All]" allUniqueName="[MentalHealthSurvey].[university].[All]" dimensionUniqueName="[MentalHealthSurvey]" displayFolder="" count="0" memberValueDatatype="130" unbalanced="0"/>
    <cacheHierarchy uniqueName="[MentalHealthSurvey].[degree_level]" caption="degree_level" attribute="1" defaultMemberUniqueName="[MentalHealthSurvey].[degree_level].[All]" allUniqueName="[MentalHealthSurvey].[degree_level].[All]" dimensionUniqueName="[MentalHealthSurvey]" displayFolder="" count="0" memberValueDatatype="130" unbalanced="0"/>
    <cacheHierarchy uniqueName="[MentalHealthSurvey].[degree_major]" caption="degree_major" attribute="1" defaultMemberUniqueName="[MentalHealthSurvey].[degree_major].[All]" allUniqueName="[MentalHealthSurvey].[degree_major].[All]" dimensionUniqueName="[MentalHealthSurvey]" displayFolder="" count="0" memberValueDatatype="130" unbalanced="0"/>
    <cacheHierarchy uniqueName="[MentalHealthSurvey].[residential_status]" caption="residential_status" attribute="1" defaultMemberUniqueName="[MentalHealthSurvey].[residential_status].[All]" allUniqueName="[MentalHealthSurvey].[residential_status].[All]" dimensionUniqueName="[MentalHealthSurvey]" displayFolder="" count="0" memberValueDatatype="130" unbalanced="0"/>
    <cacheHierarchy uniqueName="[MentalHealthSurvey].[sports_engagement]" caption="sports_engagement" attribute="1" defaultMemberUniqueName="[MentalHealthSurvey].[sports_engagement].[All]" allUniqueName="[MentalHealthSurvey].[sports_engagement].[All]" dimensionUniqueName="[MentalHealthSurvey]" displayFolder="" count="0" memberValueDatatype="130" unbalanced="0"/>
    <cacheHierarchy uniqueName="[MentalHealthSurvey].[average_sleep]" caption="average_sleep" attribute="1" defaultMemberUniqueName="[MentalHealthSurvey].[average_sleep].[All]" allUniqueName="[MentalHealthSurvey].[average_sleep].[All]" dimensionUniqueName="[MentalHealthSurvey]" displayFolder="" count="0" memberValueDatatype="130" unbalanced="0"/>
    <cacheHierarchy uniqueName="[MentalHealthSurvey].[stress_relief_activities]" caption="stress_relief_activities" attribute="1" defaultMemberUniqueName="[MentalHealthSurvey].[stress_relief_activities].[All]" allUniqueName="[MentalHealthSurvey].[stress_relief_activities].[All]" dimensionUniqueName="[MentalHealthSurvey]" displayFolder="" count="0" memberValueDatatype="130" unbalanced="0"/>
    <cacheHierarchy uniqueName="[MentalHealthSurvey].[Study_satisfaction]" caption="Study_satisfaction" attribute="1" defaultMemberUniqueName="[MentalHealthSurvey].[Study_satisfaction].[All]" allUniqueName="[MentalHealthSurvey].[Study_satisfaction].[All]" dimensionUniqueName="[MentalHealthSurvey]" displayFolder="" count="0" memberValueDatatype="130" unbalanced="0"/>
    <cacheHierarchy uniqueName="[MentalHealthSurvey].[Acedemic_pressure]" caption="Acedemic_pressure" attribute="1" defaultMemberUniqueName="[MentalHealthSurvey].[Acedemic_pressure].[All]" allUniqueName="[MentalHealthSurvey].[Acedemic_pressure].[All]" dimensionUniqueName="[MentalHealthSurvey]" displayFolder="" count="0" memberValueDatatype="130" unbalanced="0"/>
    <cacheHierarchy uniqueName="[MentalHealthSurvey].[financial_concern]" caption="financial_concern" attribute="1" defaultMemberUniqueName="[MentalHealthSurvey].[financial_concern].[All]" allUniqueName="[MentalHealthSurvey].[financial_concern].[All]" dimensionUniqueName="[MentalHealthSurvey]" displayFolder="" count="0" memberValueDatatype="130" unbalanced="0"/>
    <cacheHierarchy uniqueName="[MentalHealthSurvey].[Future_insecurity]" caption="Future_insecurity" attribute="1" defaultMemberUniqueName="[MentalHealthSurvey].[Future_insecurity].[All]" allUniqueName="[MentalHealthSurvey].[Future_insecurity].[All]" dimensionUniqueName="[MentalHealthSurvey]" displayFolder="" count="0" memberValueDatatype="130" unbalanced="0"/>
    <cacheHierarchy uniqueName="[MentalHealthSurvey].[Depression]" caption="Depression" attribute="1" defaultMemberUniqueName="[MentalHealthSurvey].[Depression].[All]" allUniqueName="[MentalHealthSurvey].[Depression].[All]" dimensionUniqueName="[MentalHealthSurvey]" displayFolder="" count="2" memberValueDatatype="130" unbalanced="0">
      <fieldsUsage count="2">
        <fieldUsage x="-1"/>
        <fieldUsage x="0"/>
      </fieldsUsage>
    </cacheHierarchy>
    <cacheHierarchy uniqueName="[MentalHealthSurvey].[High_depression]" caption="High_depression" attribute="1" defaultMemberUniqueName="[MentalHealthSurvey].[High_depression].[All]" allUniqueName="[MentalHealthSurvey].[High_depression].[All]" dimensionUniqueName="[MentalHealthSurvey]" displayFolder="" count="0" memberValueDatatype="20" unbalanced="0"/>
    <cacheHierarchy uniqueName="[Measures].[Sum of High_depression]" caption="Sum of High_depression" measure="1" displayFolder="" measureGroup="MentalHealthSurvey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age]" caption="Sum of age" measure="1" displayFolder="" measureGroup="MentalHealthSurvey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gender]" caption="Count of gender" measure="1" displayFolder="" measureGroup="MentalHealthSurvey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Depression]" caption="Count of Depression" measure="1" displayFolder="" measureGroup="MentalHealthSurvey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age]" caption="Count of age" measure="1" displayFolder="" measureGroup="MentalHealthSurvey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Average of age]" caption="Average of age" measure="1" displayFolder="" measureGroup="MentalHealthSurvey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degree_level]" caption="Count of degree_level" measure="1" displayFolder="" measureGroup="MentalHealthSurvey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__XL_Count MentalHealthSurvey]" caption="__XL_Count MentalHealthSurvey" measure="1" displayFolder="" measureGroup="MentalHealthSurvey" count="0" hidden="1"/>
    <cacheHierarchy uniqueName="[Measures].[__XL_Count of Models]" caption="__XL_Count of Models" measure="1" displayFolder="" count="0" hidden="1"/>
  </cacheHierarchies>
  <kpis count="0"/>
  <dimensions count="2">
    <dimension measure="1" name="Measures" uniqueName="[Measures]" caption="Measures"/>
    <dimension name="MentalHealthSurvey" uniqueName="[MentalHealthSurvey]" caption="MentalHealthSurvey"/>
  </dimensions>
  <measureGroups count="1">
    <measureGroup name="MentalHealthSurvey" caption="MentalHealthSurvey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Villayat" refreshedDate="45532.631114236108" backgroundQuery="1" createdVersion="5" refreshedVersion="5" minRefreshableVersion="3" recordCount="0" supportSubquery="1" supportAdvancedDrill="1">
  <cacheSource type="external" connectionId="2"/>
  <cacheFields count="3">
    <cacheField name="[MentalHealthSurvey].[Depression].[Depression]" caption="Depression" numFmtId="0" hierarchy="13" level="1">
      <sharedItems count="3">
        <s v="High depression"/>
        <s v="Low depression"/>
        <s v="Moderate depression"/>
      </sharedItems>
    </cacheField>
    <cacheField name="[MentalHealthSurvey].[gender].[gender]" caption="gender" numFmtId="0" level="1">
      <sharedItems count="1">
        <s v="Male"/>
      </sharedItems>
    </cacheField>
    <cacheField name="[Measures].[Count of gender]" caption="Count of gender" numFmtId="0" hierarchy="17" level="32767"/>
  </cacheFields>
  <cacheHierarchies count="24">
    <cacheHierarchy uniqueName="[MentalHealthSurvey].[gender]" caption="gender" attribute="1" defaultMemberUniqueName="[MentalHealthSurvey].[gender].[All]" allUniqueName="[MentalHealthSurvey].[gender].[All]" dimensionUniqueName="[MentalHealthSurvey]" displayFolder="" count="2" memberValueDatatype="130" unbalanced="0">
      <fieldsUsage count="2">
        <fieldUsage x="-1"/>
        <fieldUsage x="1"/>
      </fieldsUsage>
    </cacheHierarchy>
    <cacheHierarchy uniqueName="[MentalHealthSurvey].[age]" caption="age" attribute="1" defaultMemberUniqueName="[MentalHealthSurvey].[age].[All]" allUniqueName="[MentalHealthSurvey].[age].[All]" dimensionUniqueName="[MentalHealthSurvey]" displayFolder="" count="0" memberValueDatatype="20" unbalanced="0"/>
    <cacheHierarchy uniqueName="[MentalHealthSurvey].[university]" caption="university" attribute="1" defaultMemberUniqueName="[MentalHealthSurvey].[university].[All]" allUniqueName="[MentalHealthSurvey].[university].[All]" dimensionUniqueName="[MentalHealthSurvey]" displayFolder="" count="0" memberValueDatatype="130" unbalanced="0"/>
    <cacheHierarchy uniqueName="[MentalHealthSurvey].[degree_level]" caption="degree_level" attribute="1" defaultMemberUniqueName="[MentalHealthSurvey].[degree_level].[All]" allUniqueName="[MentalHealthSurvey].[degree_level].[All]" dimensionUniqueName="[MentalHealthSurvey]" displayFolder="" count="0" memberValueDatatype="130" unbalanced="0"/>
    <cacheHierarchy uniqueName="[MentalHealthSurvey].[degree_major]" caption="degree_major" attribute="1" defaultMemberUniqueName="[MentalHealthSurvey].[degree_major].[All]" allUniqueName="[MentalHealthSurvey].[degree_major].[All]" dimensionUniqueName="[MentalHealthSurvey]" displayFolder="" count="0" memberValueDatatype="130" unbalanced="0"/>
    <cacheHierarchy uniqueName="[MentalHealthSurvey].[residential_status]" caption="residential_status" attribute="1" defaultMemberUniqueName="[MentalHealthSurvey].[residential_status].[All]" allUniqueName="[MentalHealthSurvey].[residential_status].[All]" dimensionUniqueName="[MentalHealthSurvey]" displayFolder="" count="0" memberValueDatatype="130" unbalanced="0"/>
    <cacheHierarchy uniqueName="[MentalHealthSurvey].[sports_engagement]" caption="sports_engagement" attribute="1" defaultMemberUniqueName="[MentalHealthSurvey].[sports_engagement].[All]" allUniqueName="[MentalHealthSurvey].[sports_engagement].[All]" dimensionUniqueName="[MentalHealthSurvey]" displayFolder="" count="0" memberValueDatatype="130" unbalanced="0"/>
    <cacheHierarchy uniqueName="[MentalHealthSurvey].[average_sleep]" caption="average_sleep" attribute="1" defaultMemberUniqueName="[MentalHealthSurvey].[average_sleep].[All]" allUniqueName="[MentalHealthSurvey].[average_sleep].[All]" dimensionUniqueName="[MentalHealthSurvey]" displayFolder="" count="0" memberValueDatatype="130" unbalanced="0"/>
    <cacheHierarchy uniqueName="[MentalHealthSurvey].[stress_relief_activities]" caption="stress_relief_activities" attribute="1" defaultMemberUniqueName="[MentalHealthSurvey].[stress_relief_activities].[All]" allUniqueName="[MentalHealthSurvey].[stress_relief_activities].[All]" dimensionUniqueName="[MentalHealthSurvey]" displayFolder="" count="0" memberValueDatatype="130" unbalanced="0"/>
    <cacheHierarchy uniqueName="[MentalHealthSurvey].[Study_satisfaction]" caption="Study_satisfaction" attribute="1" defaultMemberUniqueName="[MentalHealthSurvey].[Study_satisfaction].[All]" allUniqueName="[MentalHealthSurvey].[Study_satisfaction].[All]" dimensionUniqueName="[MentalHealthSurvey]" displayFolder="" count="0" memberValueDatatype="130" unbalanced="0"/>
    <cacheHierarchy uniqueName="[MentalHealthSurvey].[Acedemic_pressure]" caption="Acedemic_pressure" attribute="1" defaultMemberUniqueName="[MentalHealthSurvey].[Acedemic_pressure].[All]" allUniqueName="[MentalHealthSurvey].[Acedemic_pressure].[All]" dimensionUniqueName="[MentalHealthSurvey]" displayFolder="" count="0" memberValueDatatype="130" unbalanced="0"/>
    <cacheHierarchy uniqueName="[MentalHealthSurvey].[financial_concern]" caption="financial_concern" attribute="1" defaultMemberUniqueName="[MentalHealthSurvey].[financial_concern].[All]" allUniqueName="[MentalHealthSurvey].[financial_concern].[All]" dimensionUniqueName="[MentalHealthSurvey]" displayFolder="" count="0" memberValueDatatype="130" unbalanced="0"/>
    <cacheHierarchy uniqueName="[MentalHealthSurvey].[Future_insecurity]" caption="Future_insecurity" attribute="1" defaultMemberUniqueName="[MentalHealthSurvey].[Future_insecurity].[All]" allUniqueName="[MentalHealthSurvey].[Future_insecurity].[All]" dimensionUniqueName="[MentalHealthSurvey]" displayFolder="" count="0" memberValueDatatype="130" unbalanced="0"/>
    <cacheHierarchy uniqueName="[MentalHealthSurvey].[Depression]" caption="Depression" attribute="1" defaultMemberUniqueName="[MentalHealthSurvey].[Depression].[All]" allUniqueName="[MentalHealthSurvey].[Depression].[All]" dimensionUniqueName="[MentalHealthSurvey]" displayFolder="" count="2" memberValueDatatype="130" unbalanced="0">
      <fieldsUsage count="2">
        <fieldUsage x="-1"/>
        <fieldUsage x="0"/>
      </fieldsUsage>
    </cacheHierarchy>
    <cacheHierarchy uniqueName="[MentalHealthSurvey].[High_depression]" caption="High_depression" attribute="1" defaultMemberUniqueName="[MentalHealthSurvey].[High_depression].[All]" allUniqueName="[MentalHealthSurvey].[High_depression].[All]" dimensionUniqueName="[MentalHealthSurvey]" displayFolder="" count="0" memberValueDatatype="20" unbalanced="0"/>
    <cacheHierarchy uniqueName="[Measures].[Sum of High_depression]" caption="Sum of High_depression" measure="1" displayFolder="" measureGroup="MentalHealthSurvey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age]" caption="Sum of age" measure="1" displayFolder="" measureGroup="MentalHealthSurvey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gender]" caption="Count of gender" measure="1" displayFolder="" measureGroup="MentalHealthSurvey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Depression]" caption="Count of Depression" measure="1" displayFolder="" measureGroup="MentalHealthSurvey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age]" caption="Count of age" measure="1" displayFolder="" measureGroup="MentalHealthSurvey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Average of age]" caption="Average of age" measure="1" displayFolder="" measureGroup="MentalHealthSurvey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degree_level]" caption="Count of degree_level" measure="1" displayFolder="" measureGroup="MentalHealthSurvey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__XL_Count MentalHealthSurvey]" caption="__XL_Count MentalHealthSurvey" measure="1" displayFolder="" measureGroup="MentalHealthSurvey" count="0" hidden="1"/>
    <cacheHierarchy uniqueName="[Measures].[__XL_Count of Models]" caption="__XL_Count of Models" measure="1" displayFolder="" count="0" hidden="1"/>
  </cacheHierarchies>
  <kpis count="0"/>
  <dimensions count="2">
    <dimension measure="1" name="Measures" uniqueName="[Measures]" caption="Measures"/>
    <dimension name="MentalHealthSurvey" uniqueName="[MentalHealthSurvey]" caption="MentalHealthSurvey"/>
  </dimensions>
  <measureGroups count="1">
    <measureGroup name="MentalHealthSurvey" caption="MentalHealthSurvey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saveData="0" refreshedBy="Villayat" refreshedDate="45532.729694212961" backgroundQuery="1" createdVersion="5" refreshedVersion="5" minRefreshableVersion="3" recordCount="0" supportSubquery="1" supportAdvancedDrill="1">
  <cacheSource type="external" connectionId="2"/>
  <cacheFields count="2">
    <cacheField name="[Measures].[Sum of High_depression]" caption="Sum of High_depression" numFmtId="0" hierarchy="15" level="32767"/>
    <cacheField name="[MentalHealthSurvey].[degree_level].[degree_level]" caption="degree_level" numFmtId="0" hierarchy="3" level="1">
      <sharedItems count="2">
        <s v="Postgraduate"/>
        <s v="Undergraduate"/>
      </sharedItems>
    </cacheField>
  </cacheFields>
  <cacheHierarchies count="24">
    <cacheHierarchy uniqueName="[MentalHealthSurvey].[gender]" caption="gender" attribute="1" defaultMemberUniqueName="[MentalHealthSurvey].[gender].[All]" allUniqueName="[MentalHealthSurvey].[gender].[All]" dimensionUniqueName="[MentalHealthSurvey]" displayFolder="" count="0" memberValueDatatype="130" unbalanced="0"/>
    <cacheHierarchy uniqueName="[MentalHealthSurvey].[age]" caption="age" attribute="1" defaultMemberUniqueName="[MentalHealthSurvey].[age].[All]" allUniqueName="[MentalHealthSurvey].[age].[All]" dimensionUniqueName="[MentalHealthSurvey]" displayFolder="" count="0" memberValueDatatype="20" unbalanced="0"/>
    <cacheHierarchy uniqueName="[MentalHealthSurvey].[university]" caption="university" attribute="1" defaultMemberUniqueName="[MentalHealthSurvey].[university].[All]" allUniqueName="[MentalHealthSurvey].[university].[All]" dimensionUniqueName="[MentalHealthSurvey]" displayFolder="" count="0" memberValueDatatype="130" unbalanced="0"/>
    <cacheHierarchy uniqueName="[MentalHealthSurvey].[degree_level]" caption="degree_level" attribute="1" defaultMemberUniqueName="[MentalHealthSurvey].[degree_level].[All]" allUniqueName="[MentalHealthSurvey].[degree_level].[All]" dimensionUniqueName="[MentalHealthSurvey]" displayFolder="" count="2" memberValueDatatype="130" unbalanced="0">
      <fieldsUsage count="2">
        <fieldUsage x="-1"/>
        <fieldUsage x="1"/>
      </fieldsUsage>
    </cacheHierarchy>
    <cacheHierarchy uniqueName="[MentalHealthSurvey].[degree_major]" caption="degree_major" attribute="1" defaultMemberUniqueName="[MentalHealthSurvey].[degree_major].[All]" allUniqueName="[MentalHealthSurvey].[degree_major].[All]" dimensionUniqueName="[MentalHealthSurvey]" displayFolder="" count="0" memberValueDatatype="130" unbalanced="0"/>
    <cacheHierarchy uniqueName="[MentalHealthSurvey].[residential_status]" caption="residential_status" attribute="1" defaultMemberUniqueName="[MentalHealthSurvey].[residential_status].[All]" allUniqueName="[MentalHealthSurvey].[residential_status].[All]" dimensionUniqueName="[MentalHealthSurvey]" displayFolder="" count="0" memberValueDatatype="130" unbalanced="0"/>
    <cacheHierarchy uniqueName="[MentalHealthSurvey].[sports_engagement]" caption="sports_engagement" attribute="1" defaultMemberUniqueName="[MentalHealthSurvey].[sports_engagement].[All]" allUniqueName="[MentalHealthSurvey].[sports_engagement].[All]" dimensionUniqueName="[MentalHealthSurvey]" displayFolder="" count="0" memberValueDatatype="130" unbalanced="0"/>
    <cacheHierarchy uniqueName="[MentalHealthSurvey].[average_sleep]" caption="average_sleep" attribute="1" defaultMemberUniqueName="[MentalHealthSurvey].[average_sleep].[All]" allUniqueName="[MentalHealthSurvey].[average_sleep].[All]" dimensionUniqueName="[MentalHealthSurvey]" displayFolder="" count="0" memberValueDatatype="130" unbalanced="0"/>
    <cacheHierarchy uniqueName="[MentalHealthSurvey].[stress_relief_activities]" caption="stress_relief_activities" attribute="1" defaultMemberUniqueName="[MentalHealthSurvey].[stress_relief_activities].[All]" allUniqueName="[MentalHealthSurvey].[stress_relief_activities].[All]" dimensionUniqueName="[MentalHealthSurvey]" displayFolder="" count="0" memberValueDatatype="130" unbalanced="0"/>
    <cacheHierarchy uniqueName="[MentalHealthSurvey].[Study_satisfaction]" caption="Study_satisfaction" attribute="1" defaultMemberUniqueName="[MentalHealthSurvey].[Study_satisfaction].[All]" allUniqueName="[MentalHealthSurvey].[Study_satisfaction].[All]" dimensionUniqueName="[MentalHealthSurvey]" displayFolder="" count="0" memberValueDatatype="130" unbalanced="0"/>
    <cacheHierarchy uniqueName="[MentalHealthSurvey].[Acedemic_pressure]" caption="Acedemic_pressure" attribute="1" defaultMemberUniqueName="[MentalHealthSurvey].[Acedemic_pressure].[All]" allUniqueName="[MentalHealthSurvey].[Acedemic_pressure].[All]" dimensionUniqueName="[MentalHealthSurvey]" displayFolder="" count="0" memberValueDatatype="130" unbalanced="0"/>
    <cacheHierarchy uniqueName="[MentalHealthSurvey].[financial_concern]" caption="financial_concern" attribute="1" defaultMemberUniqueName="[MentalHealthSurvey].[financial_concern].[All]" allUniqueName="[MentalHealthSurvey].[financial_concern].[All]" dimensionUniqueName="[MentalHealthSurvey]" displayFolder="" count="0" memberValueDatatype="130" unbalanced="0"/>
    <cacheHierarchy uniqueName="[MentalHealthSurvey].[Future_insecurity]" caption="Future_insecurity" attribute="1" defaultMemberUniqueName="[MentalHealthSurvey].[Future_insecurity].[All]" allUniqueName="[MentalHealthSurvey].[Future_insecurity].[All]" dimensionUniqueName="[MentalHealthSurvey]" displayFolder="" count="0" memberValueDatatype="130" unbalanced="0"/>
    <cacheHierarchy uniqueName="[MentalHealthSurvey].[Depression]" caption="Depression" attribute="1" defaultMemberUniqueName="[MentalHealthSurvey].[Depression].[All]" allUniqueName="[MentalHealthSurvey].[Depression].[All]" dimensionUniqueName="[MentalHealthSurvey]" displayFolder="" count="2" memberValueDatatype="130" unbalanced="0"/>
    <cacheHierarchy uniqueName="[MentalHealthSurvey].[High_depression]" caption="High_depression" attribute="1" defaultMemberUniqueName="[MentalHealthSurvey].[High_depression].[All]" allUniqueName="[MentalHealthSurvey].[High_depression].[All]" dimensionUniqueName="[MentalHealthSurvey]" displayFolder="" count="0" memberValueDatatype="20" unbalanced="0"/>
    <cacheHierarchy uniqueName="[Measures].[Sum of High_depression]" caption="Sum of High_depression" measure="1" displayFolder="" measureGroup="MentalHealthSurvey" count="0" oneField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age]" caption="Sum of age" measure="1" displayFolder="" measureGroup="MentalHealthSurvey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gender]" caption="Count of gender" measure="1" displayFolder="" measureGroup="MentalHealthSurvey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Depression]" caption="Count of Depression" measure="1" displayFolder="" measureGroup="MentalHealthSurvey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age]" caption="Count of age" measure="1" displayFolder="" measureGroup="MentalHealthSurvey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Average of age]" caption="Average of age" measure="1" displayFolder="" measureGroup="MentalHealthSurvey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degree_level]" caption="Count of degree_level" measure="1" displayFolder="" measureGroup="MentalHealthSurvey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__XL_Count MentalHealthSurvey]" caption="__XL_Count MentalHealthSurvey" measure="1" displayFolder="" measureGroup="MentalHealthSurvey" count="0" hidden="1"/>
    <cacheHierarchy uniqueName="[Measures].[__XL_Count of Models]" caption="__XL_Count of Models" measure="1" displayFolder="" count="0" hidden="1"/>
  </cacheHierarchies>
  <kpis count="0"/>
  <dimensions count="2">
    <dimension measure="1" name="Measures" uniqueName="[Measures]" caption="Measures"/>
    <dimension name="MentalHealthSurvey" uniqueName="[MentalHealthSurvey]" caption="MentalHealthSurvey"/>
  </dimensions>
  <measureGroups count="1">
    <measureGroup name="MentalHealthSurvey" caption="MentalHealthSurvey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saveData="0" refreshedBy="Villayat" refreshedDate="45532.764745370368" backgroundQuery="1" createdVersion="5" refreshedVersion="5" minRefreshableVersion="3" recordCount="0" supportSubquery="1" supportAdvancedDrill="1">
  <cacheSource type="external" connectionId="2"/>
  <cacheFields count="2">
    <cacheField name="[Measures].[Sum of High_depression]" caption="Sum of High_depression" numFmtId="0" hierarchy="15" level="32767"/>
    <cacheField name="[MentalHealthSurvey].[age].[age]" caption="age" numFmtId="0" hierarchy="1" level="1">
      <sharedItems containsSemiMixedTypes="0" containsString="0" containsNumber="1" containsInteger="1" minValue="17" maxValue="26" count="8">
        <n v="17"/>
        <n v="18"/>
        <n v="19"/>
        <n v="20"/>
        <n v="21"/>
        <n v="22"/>
        <n v="23"/>
        <n v="26"/>
      </sharedItems>
      <extLst>
        <ext xmlns:x15="http://schemas.microsoft.com/office/spreadsheetml/2010/11/main" uri="{4F2E5C28-24EA-4eb8-9CBF-B6C8F9C3D259}">
          <x15:cachedUniqueNames>
            <x15:cachedUniqueName index="0" name="[MentalHealthSurvey].[age].&amp;[17]"/>
            <x15:cachedUniqueName index="1" name="[MentalHealthSurvey].[age].&amp;[18]"/>
            <x15:cachedUniqueName index="2" name="[MentalHealthSurvey].[age].&amp;[19]"/>
            <x15:cachedUniqueName index="3" name="[MentalHealthSurvey].[age].&amp;[20]"/>
            <x15:cachedUniqueName index="4" name="[MentalHealthSurvey].[age].&amp;[21]"/>
            <x15:cachedUniqueName index="5" name="[MentalHealthSurvey].[age].&amp;[22]"/>
            <x15:cachedUniqueName index="6" name="[MentalHealthSurvey].[age].&amp;[23]"/>
            <x15:cachedUniqueName index="7" name="[MentalHealthSurvey].[age].&amp;[26]"/>
          </x15:cachedUniqueNames>
        </ext>
      </extLst>
    </cacheField>
  </cacheFields>
  <cacheHierarchies count="24">
    <cacheHierarchy uniqueName="[MentalHealthSurvey].[gender]" caption="gender" attribute="1" defaultMemberUniqueName="[MentalHealthSurvey].[gender].[All]" allUniqueName="[MentalHealthSurvey].[gender].[All]" dimensionUniqueName="[MentalHealthSurvey]" displayFolder="" count="0" memberValueDatatype="130" unbalanced="0"/>
    <cacheHierarchy uniqueName="[MentalHealthSurvey].[age]" caption="age" attribute="1" defaultMemberUniqueName="[MentalHealthSurvey].[age].[All]" allUniqueName="[MentalHealthSurvey].[age].[All]" dimensionUniqueName="[MentalHealthSurvey]" displayFolder="" count="2" memberValueDatatype="20" unbalanced="0">
      <fieldsUsage count="2">
        <fieldUsage x="-1"/>
        <fieldUsage x="1"/>
      </fieldsUsage>
    </cacheHierarchy>
    <cacheHierarchy uniqueName="[MentalHealthSurvey].[university]" caption="university" attribute="1" defaultMemberUniqueName="[MentalHealthSurvey].[university].[All]" allUniqueName="[MentalHealthSurvey].[university].[All]" dimensionUniqueName="[MentalHealthSurvey]" displayFolder="" count="0" memberValueDatatype="130" unbalanced="0"/>
    <cacheHierarchy uniqueName="[MentalHealthSurvey].[degree_level]" caption="degree_level" attribute="1" defaultMemberUniqueName="[MentalHealthSurvey].[degree_level].[All]" allUniqueName="[MentalHealthSurvey].[degree_level].[All]" dimensionUniqueName="[MentalHealthSurvey]" displayFolder="" count="0" memberValueDatatype="130" unbalanced="0"/>
    <cacheHierarchy uniqueName="[MentalHealthSurvey].[degree_major]" caption="degree_major" attribute="1" defaultMemberUniqueName="[MentalHealthSurvey].[degree_major].[All]" allUniqueName="[MentalHealthSurvey].[degree_major].[All]" dimensionUniqueName="[MentalHealthSurvey]" displayFolder="" count="0" memberValueDatatype="130" unbalanced="0"/>
    <cacheHierarchy uniqueName="[MentalHealthSurvey].[residential_status]" caption="residential_status" attribute="1" defaultMemberUniqueName="[MentalHealthSurvey].[residential_status].[All]" allUniqueName="[MentalHealthSurvey].[residential_status].[All]" dimensionUniqueName="[MentalHealthSurvey]" displayFolder="" count="0" memberValueDatatype="130" unbalanced="0"/>
    <cacheHierarchy uniqueName="[MentalHealthSurvey].[sports_engagement]" caption="sports_engagement" attribute="1" defaultMemberUniqueName="[MentalHealthSurvey].[sports_engagement].[All]" allUniqueName="[MentalHealthSurvey].[sports_engagement].[All]" dimensionUniqueName="[MentalHealthSurvey]" displayFolder="" count="0" memberValueDatatype="130" unbalanced="0"/>
    <cacheHierarchy uniqueName="[MentalHealthSurvey].[average_sleep]" caption="average_sleep" attribute="1" defaultMemberUniqueName="[MentalHealthSurvey].[average_sleep].[All]" allUniqueName="[MentalHealthSurvey].[average_sleep].[All]" dimensionUniqueName="[MentalHealthSurvey]" displayFolder="" count="0" memberValueDatatype="130" unbalanced="0"/>
    <cacheHierarchy uniqueName="[MentalHealthSurvey].[stress_relief_activities]" caption="stress_relief_activities" attribute="1" defaultMemberUniqueName="[MentalHealthSurvey].[stress_relief_activities].[All]" allUniqueName="[MentalHealthSurvey].[stress_relief_activities].[All]" dimensionUniqueName="[MentalHealthSurvey]" displayFolder="" count="0" memberValueDatatype="130" unbalanced="0"/>
    <cacheHierarchy uniqueName="[MentalHealthSurvey].[Study_satisfaction]" caption="Study_satisfaction" attribute="1" defaultMemberUniqueName="[MentalHealthSurvey].[Study_satisfaction].[All]" allUniqueName="[MentalHealthSurvey].[Study_satisfaction].[All]" dimensionUniqueName="[MentalHealthSurvey]" displayFolder="" count="0" memberValueDatatype="130" unbalanced="0"/>
    <cacheHierarchy uniqueName="[MentalHealthSurvey].[Acedemic_pressure]" caption="Acedemic_pressure" attribute="1" defaultMemberUniqueName="[MentalHealthSurvey].[Acedemic_pressure].[All]" allUniqueName="[MentalHealthSurvey].[Acedemic_pressure].[All]" dimensionUniqueName="[MentalHealthSurvey]" displayFolder="" count="0" memberValueDatatype="130" unbalanced="0"/>
    <cacheHierarchy uniqueName="[MentalHealthSurvey].[financial_concern]" caption="financial_concern" attribute="1" defaultMemberUniqueName="[MentalHealthSurvey].[financial_concern].[All]" allUniqueName="[MentalHealthSurvey].[financial_concern].[All]" dimensionUniqueName="[MentalHealthSurvey]" displayFolder="" count="0" memberValueDatatype="130" unbalanced="0"/>
    <cacheHierarchy uniqueName="[MentalHealthSurvey].[Future_insecurity]" caption="Future_insecurity" attribute="1" defaultMemberUniqueName="[MentalHealthSurvey].[Future_insecurity].[All]" allUniqueName="[MentalHealthSurvey].[Future_insecurity].[All]" dimensionUniqueName="[MentalHealthSurvey]" displayFolder="" count="0" memberValueDatatype="130" unbalanced="0"/>
    <cacheHierarchy uniqueName="[MentalHealthSurvey].[Depression]" caption="Depression" attribute="1" defaultMemberUniqueName="[MentalHealthSurvey].[Depression].[All]" allUniqueName="[MentalHealthSurvey].[Depression].[All]" dimensionUniqueName="[MentalHealthSurvey]" displayFolder="" count="0" memberValueDatatype="130" unbalanced="0"/>
    <cacheHierarchy uniqueName="[MentalHealthSurvey].[High_depression]" caption="High_depression" attribute="1" defaultMemberUniqueName="[MentalHealthSurvey].[High_depression].[All]" allUniqueName="[MentalHealthSurvey].[High_depression].[All]" dimensionUniqueName="[MentalHealthSurvey]" displayFolder="" count="0" memberValueDatatype="20" unbalanced="0"/>
    <cacheHierarchy uniqueName="[Measures].[Sum of High_depression]" caption="Sum of High_depression" measure="1" displayFolder="" measureGroup="MentalHealthSurvey" count="0" oneField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age]" caption="Sum of age" measure="1" displayFolder="" measureGroup="MentalHealthSurvey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gender]" caption="Count of gender" measure="1" displayFolder="" measureGroup="MentalHealthSurvey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Depression]" caption="Count of Depression" measure="1" displayFolder="" measureGroup="MentalHealthSurvey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age]" caption="Count of age" measure="1" displayFolder="" measureGroup="MentalHealthSurvey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Average of age]" caption="Average of age" measure="1" displayFolder="" measureGroup="MentalHealthSurvey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degree_level]" caption="Count of degree_level" measure="1" displayFolder="" measureGroup="MentalHealthSurvey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__XL_Count MentalHealthSurvey]" caption="__XL_Count MentalHealthSurvey" measure="1" displayFolder="" measureGroup="MentalHealthSurvey" count="0" hidden="1"/>
    <cacheHierarchy uniqueName="[Measures].[__XL_Count of Models]" caption="__XL_Count of Models" measure="1" displayFolder="" count="0" hidden="1"/>
  </cacheHierarchies>
  <kpis count="0"/>
  <dimensions count="2">
    <dimension measure="1" name="Measures" uniqueName="[Measures]" caption="Measures"/>
    <dimension name="MentalHealthSurvey" uniqueName="[MentalHealthSurvey]" caption="MentalHealthSurvey"/>
  </dimensions>
  <measureGroups count="1">
    <measureGroup name="MentalHealthSurvey" caption="MentalHealthSurvey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Villayat" refreshedDate="45533.704503125002" createdVersion="5" refreshedVersion="5" minRefreshableVersion="3" recordCount="87">
  <cacheSource type="worksheet">
    <worksheetSource name="MentalHealthSurvey"/>
  </cacheSource>
  <cacheFields count="15">
    <cacheField name="gender" numFmtId="0">
      <sharedItems/>
    </cacheField>
    <cacheField name="age" numFmtId="0">
      <sharedItems containsSemiMixedTypes="0" containsString="0" containsNumber="1" containsInteger="1" minValue="17" maxValue="26"/>
    </cacheField>
    <cacheField name="university" numFmtId="0">
      <sharedItems count="26">
        <s v="PU"/>
        <s v="UET"/>
        <s v="FAST"/>
        <s v="COMSATS"/>
        <s v="NUST"/>
        <s v="VU"/>
        <s v="UMT"/>
        <s v="UOL"/>
        <s v="KUST"/>
        <s v="Formula1" f="1"/>
        <s v="Others" f="1"/>
        <s v="Formula2" f="1"/>
        <s v="Formula3" f="1"/>
        <s v="Formula4" f="1"/>
        <s v="Formula5" f="1"/>
        <s v="Formula6" f="1"/>
        <s v="Formula7" f="1"/>
        <s v="Formula8" f="1"/>
        <s v="Formula9" f="1"/>
        <s v="Formula10" f="1"/>
        <s v="Formula11" f="1"/>
        <s v="Formula12" f="1"/>
        <s v="Formula13" f="1"/>
        <s v="Formula14" f="1"/>
        <s v="Formula15" f="1"/>
        <s v="Formula16" f="1"/>
      </sharedItems>
    </cacheField>
    <cacheField name="degree_level" numFmtId="0">
      <sharedItems/>
    </cacheField>
    <cacheField name="degree_major" numFmtId="0">
      <sharedItems/>
    </cacheField>
    <cacheField name="residential_status" numFmtId="0">
      <sharedItems/>
    </cacheField>
    <cacheField name="sports_engagement" numFmtId="0">
      <sharedItems/>
    </cacheField>
    <cacheField name="average_sleep" numFmtId="0">
      <sharedItems/>
    </cacheField>
    <cacheField name="stress_relief_activities" numFmtId="0">
      <sharedItems count="38">
        <s v="Religious Activities, Social Connections, Online Entertainment"/>
        <s v="Online Entertainment"/>
        <s v="Religious Activities, Sports and Fitness, Online Entertainment"/>
        <s v="Social Connections, Online Entertainment"/>
        <s v="Religious Activities, Social Connections, Online Entertainment, Outdoor Activities"/>
        <s v="Sports and Fitness"/>
        <s v="Religious Activities, Online Entertainment"/>
        <s v="Religious Activities, Sports and Fitness, Social Connections, Online Entertainment, Outdoor Activities"/>
        <s v="Nothing"/>
        <s v="Religious Activities"/>
        <s v="Social Connections"/>
        <s v="Religious Activities, Creative Outlets, Social Connections"/>
        <s v="Religious Activities, Social Connections"/>
        <s v="Outdoor Activities"/>
        <s v="Religious Activities, Creative Outlets"/>
        <s v="Religious Activities, Online Entertainment, Outdoor Activities"/>
        <s v="Sports and Fitness, Creative Outlets, Online Entertainment, Outdoor Activities"/>
        <s v="Religious Activities, Outdoor Activities"/>
        <s v="Sleep"/>
        <s v="Creative Outlets, Social Connections, Online Entertainment, Outdoor Activities"/>
        <s v="Creative Outlets"/>
        <s v="Religious Activities, Sports and Fitness, Social Connections"/>
        <s v="Religious Activities, Sports and Fitness, Creative Outlets, Online Entertainment"/>
        <s v="Sports and Fitness, Creative Outlets, Social Connections, Outdoor Activities, Sleep"/>
        <s v="Religious Activities, Social Connections, Online Entertainment, Sleep"/>
        <s v="Social Connections, Online Entertainment, Sleep"/>
        <s v="Religious Activities, Sports and Fitness, Outdoor Activities"/>
        <s v="Religious Activities, Sports and Fitness"/>
        <s v="Religious Activities, Sports and Fitness, Social Connections, Online Entertainment, Outdoor Activities, Sleep"/>
        <s v="Religious Activities, Social Connections, Sleep"/>
        <s v="Religious Activities, Sports and Fitness, Social Connections, Sleep"/>
        <s v="Social Connections, Sleep"/>
        <s v="Religious Activities, Sports and Fitness, Sleep"/>
        <s v="Creative Outlets, Social Connections, Online Entertainment"/>
        <s v="Social Connections, Outdoor Activities"/>
        <s v="Online Entertainment, Sleep"/>
        <s v="Online Entertainment, Outdoor Activities, Sleep"/>
        <s v="Religious Activities, Sleep"/>
      </sharedItems>
    </cacheField>
    <cacheField name="Study_satisfaction" numFmtId="0">
      <sharedItems/>
    </cacheField>
    <cacheField name="Acedemic_pressure" numFmtId="0">
      <sharedItems/>
    </cacheField>
    <cacheField name="financial_concern" numFmtId="0">
      <sharedItems count="3">
        <s v="High Concern"/>
        <s v="Low Concern"/>
        <s v="Moderate Concern"/>
      </sharedItems>
    </cacheField>
    <cacheField name="Future_insecurity" numFmtId="0">
      <sharedItems count="3">
        <s v="Low Insecurity"/>
        <s v="High Insecurity"/>
        <s v="Moderate Insecurity"/>
      </sharedItems>
    </cacheField>
    <cacheField name="Depression" numFmtId="0">
      <sharedItems count="3">
        <s v="Low depression"/>
        <s v="Moderate depression"/>
        <s v="High depression"/>
      </sharedItems>
    </cacheField>
    <cacheField name="High_depression" numFmtId="0">
      <sharedItems containsSemiMixedTypes="0" containsString="0" containsNumber="1" containsInteger="1" minValue="0" maxValue="1" count="2">
        <n v="0"/>
        <n v="1"/>
      </sharedItems>
    </cacheField>
  </cacheFields>
  <calculatedItems count="17">
    <calculatedItem formula="university[FAST]+university[KUST]+university[NUST]+university[UMT]+university[UOL]">
      <pivotArea cacheIndex="1" outline="0" fieldPosition="0">
        <references count="1">
          <reference field="2" count="1">
            <x v="9"/>
          </reference>
        </references>
      </pivotArea>
    </calculatedItem>
    <calculatedItem formula="university[KUST]+university[UMT]+university[FAST]+university[VU]">
      <pivotArea cacheIndex="1" outline="0" fieldPosition="0">
        <references count="1">
          <reference field="2" count="1">
            <x v="10"/>
          </reference>
        </references>
      </pivotArea>
    </calculatedItem>
    <calculatedItem>
      <pivotArea cacheIndex="1" outline="0" fieldPosition="0">
        <references count="1">
          <reference field="2" count="1">
            <x v="11"/>
          </reference>
        </references>
      </pivotArea>
    </calculatedItem>
    <calculatedItem>
      <pivotArea cacheIndex="1" outline="0" fieldPosition="0">
        <references count="1">
          <reference field="2" count="1">
            <x v="12"/>
          </reference>
        </references>
      </pivotArea>
    </calculatedItem>
    <calculatedItem>
      <pivotArea cacheIndex="1" outline="0" fieldPosition="0">
        <references count="1">
          <reference field="2" count="1">
            <x v="13"/>
          </reference>
        </references>
      </pivotArea>
    </calculatedItem>
    <calculatedItem>
      <pivotArea cacheIndex="1" outline="0" fieldPosition="0">
        <references count="1">
          <reference field="2" count="1">
            <x v="14"/>
          </reference>
        </references>
      </pivotArea>
    </calculatedItem>
    <calculatedItem>
      <pivotArea cacheIndex="1" outline="0" fieldPosition="0">
        <references count="1">
          <reference field="2" count="1">
            <x v="15"/>
          </reference>
        </references>
      </pivotArea>
    </calculatedItem>
    <calculatedItem>
      <pivotArea cacheIndex="1" outline="0" fieldPosition="0">
        <references count="1">
          <reference field="2" count="1">
            <x v="16"/>
          </reference>
        </references>
      </pivotArea>
    </calculatedItem>
    <calculatedItem>
      <pivotArea cacheIndex="1" outline="0" fieldPosition="0">
        <references count="1">
          <reference field="2" count="1">
            <x v="17"/>
          </reference>
        </references>
      </pivotArea>
    </calculatedItem>
    <calculatedItem>
      <pivotArea cacheIndex="1" outline="0" fieldPosition="0">
        <references count="1">
          <reference field="2" count="1">
            <x v="18"/>
          </reference>
        </references>
      </pivotArea>
    </calculatedItem>
    <calculatedItem>
      <pivotArea cacheIndex="1" outline="0" fieldPosition="0">
        <references count="1">
          <reference field="2" count="1">
            <x v="19"/>
          </reference>
        </references>
      </pivotArea>
    </calculatedItem>
    <calculatedItem>
      <pivotArea cacheIndex="1" outline="0" fieldPosition="0">
        <references count="1">
          <reference field="2" count="1">
            <x v="20"/>
          </reference>
        </references>
      </pivotArea>
    </calculatedItem>
    <calculatedItem>
      <pivotArea cacheIndex="1" outline="0" fieldPosition="0">
        <references count="1">
          <reference field="2" count="1">
            <x v="21"/>
          </reference>
        </references>
      </pivotArea>
    </calculatedItem>
    <calculatedItem>
      <pivotArea cacheIndex="1" outline="0" fieldPosition="0">
        <references count="1">
          <reference field="2" count="1">
            <x v="22"/>
          </reference>
        </references>
      </pivotArea>
    </calculatedItem>
    <calculatedItem>
      <pivotArea cacheIndex="1" outline="0" fieldPosition="0">
        <references count="1">
          <reference field="2" count="1">
            <x v="23"/>
          </reference>
        </references>
      </pivotArea>
    </calculatedItem>
    <calculatedItem>
      <pivotArea cacheIndex="1" outline="0" fieldPosition="0">
        <references count="1">
          <reference field="2" count="1">
            <x v="24"/>
          </reference>
        </references>
      </pivotArea>
    </calculatedItem>
    <calculatedItem>
      <pivotArea cacheIndex="1" outline="0" fieldPosition="0">
        <references count="1">
          <reference field="2" count="1">
            <x v="25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saveData="0" refreshedBy="Villayat" refreshedDate="45536.558394097221" backgroundQuery="1" createdVersion="5" refreshedVersion="5" minRefreshableVersion="3" recordCount="0" supportSubquery="1" supportAdvancedDrill="1">
  <cacheSource type="external" connectionId="2"/>
  <cacheFields count="2">
    <cacheField name="[Measures].[Sum of High_depression]" caption="Sum of High_depression" numFmtId="0" hierarchy="15" level="32767"/>
    <cacheField name="[MentalHealthSurvey].[degree_major].[degree_major]" caption="degree_major" numFmtId="0" hierarchy="4" level="1">
      <sharedItems count="4">
        <s v="Computer Science"/>
        <s v="Data Science"/>
        <s v="Information Technology"/>
        <s v="Software Engineering"/>
      </sharedItems>
    </cacheField>
  </cacheFields>
  <cacheHierarchies count="24">
    <cacheHierarchy uniqueName="[MentalHealthSurvey].[gender]" caption="gender" attribute="1" defaultMemberUniqueName="[MentalHealthSurvey].[gender].[All]" allUniqueName="[MentalHealthSurvey].[gender].[All]" dimensionUniqueName="[MentalHealthSurvey]" displayFolder="" count="0" memberValueDatatype="130" unbalanced="0"/>
    <cacheHierarchy uniqueName="[MentalHealthSurvey].[age]" caption="age" attribute="1" defaultMemberUniqueName="[MentalHealthSurvey].[age].[All]" allUniqueName="[MentalHealthSurvey].[age].[All]" dimensionUniqueName="[MentalHealthSurvey]" displayFolder="" count="0" memberValueDatatype="20" unbalanced="0"/>
    <cacheHierarchy uniqueName="[MentalHealthSurvey].[university]" caption="university" attribute="1" defaultMemberUniqueName="[MentalHealthSurvey].[university].[All]" allUniqueName="[MentalHealthSurvey].[university].[All]" dimensionUniqueName="[MentalHealthSurvey]" displayFolder="" count="0" memberValueDatatype="130" unbalanced="0"/>
    <cacheHierarchy uniqueName="[MentalHealthSurvey].[degree_level]" caption="degree_level" attribute="1" defaultMemberUniqueName="[MentalHealthSurvey].[degree_level].[All]" allUniqueName="[MentalHealthSurvey].[degree_level].[All]" dimensionUniqueName="[MentalHealthSurvey]" displayFolder="" count="2" memberValueDatatype="130" unbalanced="0"/>
    <cacheHierarchy uniqueName="[MentalHealthSurvey].[degree_major]" caption="degree_major" attribute="1" defaultMemberUniqueName="[MentalHealthSurvey].[degree_major].[All]" allUniqueName="[MentalHealthSurvey].[degree_major].[All]" dimensionUniqueName="[MentalHealthSurvey]" displayFolder="" count="2" memberValueDatatype="130" unbalanced="0">
      <fieldsUsage count="2">
        <fieldUsage x="-1"/>
        <fieldUsage x="1"/>
      </fieldsUsage>
    </cacheHierarchy>
    <cacheHierarchy uniqueName="[MentalHealthSurvey].[residential_status]" caption="residential_status" attribute="1" defaultMemberUniqueName="[MentalHealthSurvey].[residential_status].[All]" allUniqueName="[MentalHealthSurvey].[residential_status].[All]" dimensionUniqueName="[MentalHealthSurvey]" displayFolder="" count="0" memberValueDatatype="130" unbalanced="0"/>
    <cacheHierarchy uniqueName="[MentalHealthSurvey].[sports_engagement]" caption="sports_engagement" attribute="1" defaultMemberUniqueName="[MentalHealthSurvey].[sports_engagement].[All]" allUniqueName="[MentalHealthSurvey].[sports_engagement].[All]" dimensionUniqueName="[MentalHealthSurvey]" displayFolder="" count="0" memberValueDatatype="130" unbalanced="0"/>
    <cacheHierarchy uniqueName="[MentalHealthSurvey].[average_sleep]" caption="average_sleep" attribute="1" defaultMemberUniqueName="[MentalHealthSurvey].[average_sleep].[All]" allUniqueName="[MentalHealthSurvey].[average_sleep].[All]" dimensionUniqueName="[MentalHealthSurvey]" displayFolder="" count="0" memberValueDatatype="130" unbalanced="0"/>
    <cacheHierarchy uniqueName="[MentalHealthSurvey].[stress_relief_activities]" caption="stress_relief_activities" attribute="1" defaultMemberUniqueName="[MentalHealthSurvey].[stress_relief_activities].[All]" allUniqueName="[MentalHealthSurvey].[stress_relief_activities].[All]" dimensionUniqueName="[MentalHealthSurvey]" displayFolder="" count="0" memberValueDatatype="130" unbalanced="0"/>
    <cacheHierarchy uniqueName="[MentalHealthSurvey].[Study_satisfaction]" caption="Study_satisfaction" attribute="1" defaultMemberUniqueName="[MentalHealthSurvey].[Study_satisfaction].[All]" allUniqueName="[MentalHealthSurvey].[Study_satisfaction].[All]" dimensionUniqueName="[MentalHealthSurvey]" displayFolder="" count="0" memberValueDatatype="130" unbalanced="0"/>
    <cacheHierarchy uniqueName="[MentalHealthSurvey].[Acedemic_pressure]" caption="Acedemic_pressure" attribute="1" defaultMemberUniqueName="[MentalHealthSurvey].[Acedemic_pressure].[All]" allUniqueName="[MentalHealthSurvey].[Acedemic_pressure].[All]" dimensionUniqueName="[MentalHealthSurvey]" displayFolder="" count="0" memberValueDatatype="130" unbalanced="0"/>
    <cacheHierarchy uniqueName="[MentalHealthSurvey].[financial_concern]" caption="financial_concern" attribute="1" defaultMemberUniqueName="[MentalHealthSurvey].[financial_concern].[All]" allUniqueName="[MentalHealthSurvey].[financial_concern].[All]" dimensionUniqueName="[MentalHealthSurvey]" displayFolder="" count="0" memberValueDatatype="130" unbalanced="0"/>
    <cacheHierarchy uniqueName="[MentalHealthSurvey].[Future_insecurity]" caption="Future_insecurity" attribute="1" defaultMemberUniqueName="[MentalHealthSurvey].[Future_insecurity].[All]" allUniqueName="[MentalHealthSurvey].[Future_insecurity].[All]" dimensionUniqueName="[MentalHealthSurvey]" displayFolder="" count="0" memberValueDatatype="130" unbalanced="0"/>
    <cacheHierarchy uniqueName="[MentalHealthSurvey].[Depression]" caption="Depression" attribute="1" defaultMemberUniqueName="[MentalHealthSurvey].[Depression].[All]" allUniqueName="[MentalHealthSurvey].[Depression].[All]" dimensionUniqueName="[MentalHealthSurvey]" displayFolder="" count="2" memberValueDatatype="130" unbalanced="0"/>
    <cacheHierarchy uniqueName="[MentalHealthSurvey].[High_depression]" caption="High_depression" attribute="1" defaultMemberUniqueName="[MentalHealthSurvey].[High_depression].[All]" allUniqueName="[MentalHealthSurvey].[High_depression].[All]" dimensionUniqueName="[MentalHealthSurvey]" displayFolder="" count="0" memberValueDatatype="20" unbalanced="0"/>
    <cacheHierarchy uniqueName="[Measures].[Sum of High_depression]" caption="Sum of High_depression" measure="1" displayFolder="" measureGroup="MentalHealthSurvey" count="0" oneField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age]" caption="Sum of age" measure="1" displayFolder="" measureGroup="MentalHealthSurvey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gender]" caption="Count of gender" measure="1" displayFolder="" measureGroup="MentalHealthSurvey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Depression]" caption="Count of Depression" measure="1" displayFolder="" measureGroup="MentalHealthSurvey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age]" caption="Count of age" measure="1" displayFolder="" measureGroup="MentalHealthSurvey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Average of age]" caption="Average of age" measure="1" displayFolder="" measureGroup="MentalHealthSurvey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degree_level]" caption="Count of degree_level" measure="1" displayFolder="" measureGroup="MentalHealthSurvey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__XL_Count MentalHealthSurvey]" caption="__XL_Count MentalHealthSurvey" measure="1" displayFolder="" measureGroup="MentalHealthSurvey" count="0" hidden="1"/>
    <cacheHierarchy uniqueName="[Measures].[__XL_Count of Models]" caption="__XL_Count of Models" measure="1" displayFolder="" count="0" hidden="1"/>
  </cacheHierarchies>
  <kpis count="0"/>
  <dimensions count="2">
    <dimension measure="1" name="Measures" uniqueName="[Measures]" caption="Measures"/>
    <dimension name="MentalHealthSurvey" uniqueName="[MentalHealthSurvey]" caption="MentalHealthSurvey"/>
  </dimensions>
  <measureGroups count="1">
    <measureGroup name="MentalHealthSurvey" caption="MentalHealthSurvey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saveData="0" refreshedBy="Villayat" refreshedDate="45536.558557175929" backgroundQuery="1" createdVersion="5" refreshedVersion="5" minRefreshableVersion="3" recordCount="0" supportSubquery="1" supportAdvancedDrill="1">
  <cacheSource type="external" connectionId="2"/>
  <cacheFields count="2">
    <cacheField name="[Measures].[Sum of High_depression]" caption="Sum of High_depression" numFmtId="0" hierarchy="15" level="32767"/>
    <cacheField name="[MentalHealthSurvey].[sports_engagement].[sports_engagement]" caption="sports_engagement" numFmtId="0" hierarchy="6" level="1">
      <sharedItems count="4">
        <s v="1-3 times"/>
        <s v="4-6 times"/>
        <s v="7+ times"/>
        <s v="No Sports"/>
      </sharedItems>
    </cacheField>
  </cacheFields>
  <cacheHierarchies count="24">
    <cacheHierarchy uniqueName="[MentalHealthSurvey].[gender]" caption="gender" attribute="1" defaultMemberUniqueName="[MentalHealthSurvey].[gender].[All]" allUniqueName="[MentalHealthSurvey].[gender].[All]" dimensionUniqueName="[MentalHealthSurvey]" displayFolder="" count="0" memberValueDatatype="130" unbalanced="0"/>
    <cacheHierarchy uniqueName="[MentalHealthSurvey].[age]" caption="age" attribute="1" defaultMemberUniqueName="[MentalHealthSurvey].[age].[All]" allUniqueName="[MentalHealthSurvey].[age].[All]" dimensionUniqueName="[MentalHealthSurvey]" displayFolder="" count="0" memberValueDatatype="20" unbalanced="0"/>
    <cacheHierarchy uniqueName="[MentalHealthSurvey].[university]" caption="university" attribute="1" defaultMemberUniqueName="[MentalHealthSurvey].[university].[All]" allUniqueName="[MentalHealthSurvey].[university].[All]" dimensionUniqueName="[MentalHealthSurvey]" displayFolder="" count="0" memberValueDatatype="130" unbalanced="0"/>
    <cacheHierarchy uniqueName="[MentalHealthSurvey].[degree_level]" caption="degree_level" attribute="1" defaultMemberUniqueName="[MentalHealthSurvey].[degree_level].[All]" allUniqueName="[MentalHealthSurvey].[degree_level].[All]" dimensionUniqueName="[MentalHealthSurvey]" displayFolder="" count="2" memberValueDatatype="130" unbalanced="0"/>
    <cacheHierarchy uniqueName="[MentalHealthSurvey].[degree_major]" caption="degree_major" attribute="1" defaultMemberUniqueName="[MentalHealthSurvey].[degree_major].[All]" allUniqueName="[MentalHealthSurvey].[degree_major].[All]" dimensionUniqueName="[MentalHealthSurvey]" displayFolder="" count="2" memberValueDatatype="130" unbalanced="0"/>
    <cacheHierarchy uniqueName="[MentalHealthSurvey].[residential_status]" caption="residential_status" attribute="1" defaultMemberUniqueName="[MentalHealthSurvey].[residential_status].[All]" allUniqueName="[MentalHealthSurvey].[residential_status].[All]" dimensionUniqueName="[MentalHealthSurvey]" displayFolder="" count="0" memberValueDatatype="130" unbalanced="0"/>
    <cacheHierarchy uniqueName="[MentalHealthSurvey].[sports_engagement]" caption="sports_engagement" attribute="1" defaultMemberUniqueName="[MentalHealthSurvey].[sports_engagement].[All]" allUniqueName="[MentalHealthSurvey].[sports_engagement].[All]" dimensionUniqueName="[MentalHealthSurvey]" displayFolder="" count="2" memberValueDatatype="130" unbalanced="0">
      <fieldsUsage count="2">
        <fieldUsage x="-1"/>
        <fieldUsage x="1"/>
      </fieldsUsage>
    </cacheHierarchy>
    <cacheHierarchy uniqueName="[MentalHealthSurvey].[average_sleep]" caption="average_sleep" attribute="1" defaultMemberUniqueName="[MentalHealthSurvey].[average_sleep].[All]" allUniqueName="[MentalHealthSurvey].[average_sleep].[All]" dimensionUniqueName="[MentalHealthSurvey]" displayFolder="" count="0" memberValueDatatype="130" unbalanced="0"/>
    <cacheHierarchy uniqueName="[MentalHealthSurvey].[stress_relief_activities]" caption="stress_relief_activities" attribute="1" defaultMemberUniqueName="[MentalHealthSurvey].[stress_relief_activities].[All]" allUniqueName="[MentalHealthSurvey].[stress_relief_activities].[All]" dimensionUniqueName="[MentalHealthSurvey]" displayFolder="" count="0" memberValueDatatype="130" unbalanced="0"/>
    <cacheHierarchy uniqueName="[MentalHealthSurvey].[Study_satisfaction]" caption="Study_satisfaction" attribute="1" defaultMemberUniqueName="[MentalHealthSurvey].[Study_satisfaction].[All]" allUniqueName="[MentalHealthSurvey].[Study_satisfaction].[All]" dimensionUniqueName="[MentalHealthSurvey]" displayFolder="" count="0" memberValueDatatype="130" unbalanced="0"/>
    <cacheHierarchy uniqueName="[MentalHealthSurvey].[Acedemic_pressure]" caption="Acedemic_pressure" attribute="1" defaultMemberUniqueName="[MentalHealthSurvey].[Acedemic_pressure].[All]" allUniqueName="[MentalHealthSurvey].[Acedemic_pressure].[All]" dimensionUniqueName="[MentalHealthSurvey]" displayFolder="" count="0" memberValueDatatype="130" unbalanced="0"/>
    <cacheHierarchy uniqueName="[MentalHealthSurvey].[financial_concern]" caption="financial_concern" attribute="1" defaultMemberUniqueName="[MentalHealthSurvey].[financial_concern].[All]" allUniqueName="[MentalHealthSurvey].[financial_concern].[All]" dimensionUniqueName="[MentalHealthSurvey]" displayFolder="" count="0" memberValueDatatype="130" unbalanced="0"/>
    <cacheHierarchy uniqueName="[MentalHealthSurvey].[Future_insecurity]" caption="Future_insecurity" attribute="1" defaultMemberUniqueName="[MentalHealthSurvey].[Future_insecurity].[All]" allUniqueName="[MentalHealthSurvey].[Future_insecurity].[All]" dimensionUniqueName="[MentalHealthSurvey]" displayFolder="" count="0" memberValueDatatype="130" unbalanced="0"/>
    <cacheHierarchy uniqueName="[MentalHealthSurvey].[Depression]" caption="Depression" attribute="1" defaultMemberUniqueName="[MentalHealthSurvey].[Depression].[All]" allUniqueName="[MentalHealthSurvey].[Depression].[All]" dimensionUniqueName="[MentalHealthSurvey]" displayFolder="" count="2" memberValueDatatype="130" unbalanced="0"/>
    <cacheHierarchy uniqueName="[MentalHealthSurvey].[High_depression]" caption="High_depression" attribute="1" defaultMemberUniqueName="[MentalHealthSurvey].[High_depression].[All]" allUniqueName="[MentalHealthSurvey].[High_depression].[All]" dimensionUniqueName="[MentalHealthSurvey]" displayFolder="" count="0" memberValueDatatype="20" unbalanced="0"/>
    <cacheHierarchy uniqueName="[Measures].[Sum of High_depression]" caption="Sum of High_depression" measure="1" displayFolder="" measureGroup="MentalHealthSurvey" count="0" oneField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age]" caption="Sum of age" measure="1" displayFolder="" measureGroup="MentalHealthSurvey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gender]" caption="Count of gender" measure="1" displayFolder="" measureGroup="MentalHealthSurvey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Depression]" caption="Count of Depression" measure="1" displayFolder="" measureGroup="MentalHealthSurvey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age]" caption="Count of age" measure="1" displayFolder="" measureGroup="MentalHealthSurvey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Average of age]" caption="Average of age" measure="1" displayFolder="" measureGroup="MentalHealthSurvey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degree_level]" caption="Count of degree_level" measure="1" displayFolder="" measureGroup="MentalHealthSurvey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__XL_Count MentalHealthSurvey]" caption="__XL_Count MentalHealthSurvey" measure="1" displayFolder="" measureGroup="MentalHealthSurvey" count="0" hidden="1"/>
    <cacheHierarchy uniqueName="[Measures].[__XL_Count of Models]" caption="__XL_Count of Models" measure="1" displayFolder="" count="0" hidden="1"/>
  </cacheHierarchies>
  <kpis count="0"/>
  <dimensions count="2">
    <dimension measure="1" name="Measures" uniqueName="[Measures]" caption="Measures"/>
    <dimension name="MentalHealthSurvey" uniqueName="[MentalHealthSurvey]" caption="MentalHealthSurvey"/>
  </dimensions>
  <measureGroups count="1">
    <measureGroup name="MentalHealthSurvey" caption="MentalHealthSurvey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saveData="0" refreshedBy="Villayat" refreshedDate="45536.618468865738" backgroundQuery="1" createdVersion="5" refreshedVersion="5" minRefreshableVersion="3" recordCount="0" supportSubquery="1" supportAdvancedDrill="1">
  <cacheSource type="external" connectionId="2"/>
  <cacheFields count="2">
    <cacheField name="[MentalHealthSurvey].[average_sleep].[average_sleep]" caption="average_sleep" numFmtId="0" hierarchy="7" level="1">
      <sharedItems count="3">
        <s v="2-4 hrs"/>
        <s v="4-6 hrs"/>
        <s v="7-8 hrs"/>
      </sharedItems>
    </cacheField>
    <cacheField name="[Measures].[Sum of High_depression]" caption="Sum of High_depression" numFmtId="0" hierarchy="15" level="32767"/>
  </cacheFields>
  <cacheHierarchies count="24">
    <cacheHierarchy uniqueName="[MentalHealthSurvey].[gender]" caption="gender" attribute="1" defaultMemberUniqueName="[MentalHealthSurvey].[gender].[All]" allUniqueName="[MentalHealthSurvey].[gender].[All]" dimensionUniqueName="[MentalHealthSurvey]" displayFolder="" count="0" memberValueDatatype="130" unbalanced="0"/>
    <cacheHierarchy uniqueName="[MentalHealthSurvey].[age]" caption="age" attribute="1" defaultMemberUniqueName="[MentalHealthSurvey].[age].[All]" allUniqueName="[MentalHealthSurvey].[age].[All]" dimensionUniqueName="[MentalHealthSurvey]" displayFolder="" count="0" memberValueDatatype="20" unbalanced="0"/>
    <cacheHierarchy uniqueName="[MentalHealthSurvey].[university]" caption="university" attribute="1" defaultMemberUniqueName="[MentalHealthSurvey].[university].[All]" allUniqueName="[MentalHealthSurvey].[university].[All]" dimensionUniqueName="[MentalHealthSurvey]" displayFolder="" count="0" memberValueDatatype="130" unbalanced="0"/>
    <cacheHierarchy uniqueName="[MentalHealthSurvey].[degree_level]" caption="degree_level" attribute="1" defaultMemberUniqueName="[MentalHealthSurvey].[degree_level].[All]" allUniqueName="[MentalHealthSurvey].[degree_level].[All]" dimensionUniqueName="[MentalHealthSurvey]" displayFolder="" count="2" memberValueDatatype="130" unbalanced="0"/>
    <cacheHierarchy uniqueName="[MentalHealthSurvey].[degree_major]" caption="degree_major" attribute="1" defaultMemberUniqueName="[MentalHealthSurvey].[degree_major].[All]" allUniqueName="[MentalHealthSurvey].[degree_major].[All]" dimensionUniqueName="[MentalHealthSurvey]" displayFolder="" count="2" memberValueDatatype="130" unbalanced="0"/>
    <cacheHierarchy uniqueName="[MentalHealthSurvey].[residential_status]" caption="residential_status" attribute="1" defaultMemberUniqueName="[MentalHealthSurvey].[residential_status].[All]" allUniqueName="[MentalHealthSurvey].[residential_status].[All]" dimensionUniqueName="[MentalHealthSurvey]" displayFolder="" count="0" memberValueDatatype="130" unbalanced="0"/>
    <cacheHierarchy uniqueName="[MentalHealthSurvey].[sports_engagement]" caption="sports_engagement" attribute="1" defaultMemberUniqueName="[MentalHealthSurvey].[sports_engagement].[All]" allUniqueName="[MentalHealthSurvey].[sports_engagement].[All]" dimensionUniqueName="[MentalHealthSurvey]" displayFolder="" count="2" memberValueDatatype="130" unbalanced="0"/>
    <cacheHierarchy uniqueName="[MentalHealthSurvey].[average_sleep]" caption="average_sleep" attribute="1" defaultMemberUniqueName="[MentalHealthSurvey].[average_sleep].[All]" allUniqueName="[MentalHealthSurvey].[average_sleep].[All]" dimensionUniqueName="[MentalHealthSurvey]" displayFolder="" count="2" memberValueDatatype="130" unbalanced="0">
      <fieldsUsage count="2">
        <fieldUsage x="-1"/>
        <fieldUsage x="0"/>
      </fieldsUsage>
    </cacheHierarchy>
    <cacheHierarchy uniqueName="[MentalHealthSurvey].[stress_relief_activities]" caption="stress_relief_activities" attribute="1" defaultMemberUniqueName="[MentalHealthSurvey].[stress_relief_activities].[All]" allUniqueName="[MentalHealthSurvey].[stress_relief_activities].[All]" dimensionUniqueName="[MentalHealthSurvey]" displayFolder="" count="0" memberValueDatatype="130" unbalanced="0"/>
    <cacheHierarchy uniqueName="[MentalHealthSurvey].[Study_satisfaction]" caption="Study_satisfaction" attribute="1" defaultMemberUniqueName="[MentalHealthSurvey].[Study_satisfaction].[All]" allUniqueName="[MentalHealthSurvey].[Study_satisfaction].[All]" dimensionUniqueName="[MentalHealthSurvey]" displayFolder="" count="0" memberValueDatatype="130" unbalanced="0"/>
    <cacheHierarchy uniqueName="[MentalHealthSurvey].[Acedemic_pressure]" caption="Acedemic_pressure" attribute="1" defaultMemberUniqueName="[MentalHealthSurvey].[Acedemic_pressure].[All]" allUniqueName="[MentalHealthSurvey].[Acedemic_pressure].[All]" dimensionUniqueName="[MentalHealthSurvey]" displayFolder="" count="0" memberValueDatatype="130" unbalanced="0"/>
    <cacheHierarchy uniqueName="[MentalHealthSurvey].[financial_concern]" caption="financial_concern" attribute="1" defaultMemberUniqueName="[MentalHealthSurvey].[financial_concern].[All]" allUniqueName="[MentalHealthSurvey].[financial_concern].[All]" dimensionUniqueName="[MentalHealthSurvey]" displayFolder="" count="0" memberValueDatatype="130" unbalanced="0"/>
    <cacheHierarchy uniqueName="[MentalHealthSurvey].[Future_insecurity]" caption="Future_insecurity" attribute="1" defaultMemberUniqueName="[MentalHealthSurvey].[Future_insecurity].[All]" allUniqueName="[MentalHealthSurvey].[Future_insecurity].[All]" dimensionUniqueName="[MentalHealthSurvey]" displayFolder="" count="0" memberValueDatatype="130" unbalanced="0"/>
    <cacheHierarchy uniqueName="[MentalHealthSurvey].[Depression]" caption="Depression" attribute="1" defaultMemberUniqueName="[MentalHealthSurvey].[Depression].[All]" allUniqueName="[MentalHealthSurvey].[Depression].[All]" dimensionUniqueName="[MentalHealthSurvey]" displayFolder="" count="2" memberValueDatatype="130" unbalanced="0"/>
    <cacheHierarchy uniqueName="[MentalHealthSurvey].[High_depression]" caption="High_depression" attribute="1" defaultMemberUniqueName="[MentalHealthSurvey].[High_depression].[All]" allUniqueName="[MentalHealthSurvey].[High_depression].[All]" dimensionUniqueName="[MentalHealthSurvey]" displayFolder="" count="0" memberValueDatatype="20" unbalanced="0"/>
    <cacheHierarchy uniqueName="[Measures].[Sum of High_depression]" caption="Sum of High_depression" measure="1" displayFolder="" measureGroup="MentalHealthSurvey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age]" caption="Sum of age" measure="1" displayFolder="" measureGroup="MentalHealthSurvey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gender]" caption="Count of gender" measure="1" displayFolder="" measureGroup="MentalHealthSurvey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Depression]" caption="Count of Depression" measure="1" displayFolder="" measureGroup="MentalHealthSurvey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age]" caption="Count of age" measure="1" displayFolder="" measureGroup="MentalHealthSurvey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Average of age]" caption="Average of age" measure="1" displayFolder="" measureGroup="MentalHealthSurvey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degree_level]" caption="Count of degree_level" measure="1" displayFolder="" measureGroup="MentalHealthSurvey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__XL_Count MentalHealthSurvey]" caption="__XL_Count MentalHealthSurvey" measure="1" displayFolder="" measureGroup="MentalHealthSurvey" count="0" hidden="1"/>
    <cacheHierarchy uniqueName="[Measures].[__XL_Count of Models]" caption="__XL_Count of Models" measure="1" displayFolder="" count="0" hidden="1"/>
  </cacheHierarchies>
  <kpis count="0"/>
  <dimensions count="2">
    <dimension measure="1" name="Measures" uniqueName="[Measures]" caption="Measures"/>
    <dimension name="MentalHealthSurvey" uniqueName="[MentalHealthSurvey]" caption="MentalHealthSurvey"/>
  </dimensions>
  <measureGroups count="1">
    <measureGroup name="MentalHealthSurvey" caption="MentalHealthSurvey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saveData="0" refreshedBy="Villayat" refreshedDate="45536.618468865738" backgroundQuery="1" createdVersion="5" refreshedVersion="5" minRefreshableVersion="3" recordCount="0" supportSubquery="1" supportAdvancedDrill="1">
  <cacheSource type="external" connectionId="2"/>
  <cacheFields count="2">
    <cacheField name="[MentalHealthSurvey].[average_sleep].[average_sleep]" caption="average_sleep" numFmtId="0" hierarchy="7" level="1">
      <sharedItems count="3">
        <s v="2-4 hrs"/>
        <s v="4-6 hrs"/>
        <s v="7-8 hrs"/>
      </sharedItems>
    </cacheField>
    <cacheField name="[Measures].[Sum of High_depression]" caption="Sum of High_depression" numFmtId="0" hierarchy="15" level="32767"/>
  </cacheFields>
  <cacheHierarchies count="24">
    <cacheHierarchy uniqueName="[MentalHealthSurvey].[gender]" caption="gender" attribute="1" defaultMemberUniqueName="[MentalHealthSurvey].[gender].[All]" allUniqueName="[MentalHealthSurvey].[gender].[All]" dimensionUniqueName="[MentalHealthSurvey]" displayFolder="" count="0" memberValueDatatype="130" unbalanced="0"/>
    <cacheHierarchy uniqueName="[MentalHealthSurvey].[age]" caption="age" attribute="1" defaultMemberUniqueName="[MentalHealthSurvey].[age].[All]" allUniqueName="[MentalHealthSurvey].[age].[All]" dimensionUniqueName="[MentalHealthSurvey]" displayFolder="" count="0" memberValueDatatype="20" unbalanced="0"/>
    <cacheHierarchy uniqueName="[MentalHealthSurvey].[university]" caption="university" attribute="1" defaultMemberUniqueName="[MentalHealthSurvey].[university].[All]" allUniqueName="[MentalHealthSurvey].[university].[All]" dimensionUniqueName="[MentalHealthSurvey]" displayFolder="" count="0" memberValueDatatype="130" unbalanced="0"/>
    <cacheHierarchy uniqueName="[MentalHealthSurvey].[degree_level]" caption="degree_level" attribute="1" defaultMemberUniqueName="[MentalHealthSurvey].[degree_level].[All]" allUniqueName="[MentalHealthSurvey].[degree_level].[All]" dimensionUniqueName="[MentalHealthSurvey]" displayFolder="" count="2" memberValueDatatype="130" unbalanced="0"/>
    <cacheHierarchy uniqueName="[MentalHealthSurvey].[degree_major]" caption="degree_major" attribute="1" defaultMemberUniqueName="[MentalHealthSurvey].[degree_major].[All]" allUniqueName="[MentalHealthSurvey].[degree_major].[All]" dimensionUniqueName="[MentalHealthSurvey]" displayFolder="" count="2" memberValueDatatype="130" unbalanced="0"/>
    <cacheHierarchy uniqueName="[MentalHealthSurvey].[residential_status]" caption="residential_status" attribute="1" defaultMemberUniqueName="[MentalHealthSurvey].[residential_status].[All]" allUniqueName="[MentalHealthSurvey].[residential_status].[All]" dimensionUniqueName="[MentalHealthSurvey]" displayFolder="" count="0" memberValueDatatype="130" unbalanced="0"/>
    <cacheHierarchy uniqueName="[MentalHealthSurvey].[sports_engagement]" caption="sports_engagement" attribute="1" defaultMemberUniqueName="[MentalHealthSurvey].[sports_engagement].[All]" allUniqueName="[MentalHealthSurvey].[sports_engagement].[All]" dimensionUniqueName="[MentalHealthSurvey]" displayFolder="" count="2" memberValueDatatype="130" unbalanced="0"/>
    <cacheHierarchy uniqueName="[MentalHealthSurvey].[average_sleep]" caption="average_sleep" attribute="1" defaultMemberUniqueName="[MentalHealthSurvey].[average_sleep].[All]" allUniqueName="[MentalHealthSurvey].[average_sleep].[All]" dimensionUniqueName="[MentalHealthSurvey]" displayFolder="" count="2" memberValueDatatype="130" unbalanced="0">
      <fieldsUsage count="2">
        <fieldUsage x="-1"/>
        <fieldUsage x="0"/>
      </fieldsUsage>
    </cacheHierarchy>
    <cacheHierarchy uniqueName="[MentalHealthSurvey].[stress_relief_activities]" caption="stress_relief_activities" attribute="1" defaultMemberUniqueName="[MentalHealthSurvey].[stress_relief_activities].[All]" allUniqueName="[MentalHealthSurvey].[stress_relief_activities].[All]" dimensionUniqueName="[MentalHealthSurvey]" displayFolder="" count="0" memberValueDatatype="130" unbalanced="0"/>
    <cacheHierarchy uniqueName="[MentalHealthSurvey].[Study_satisfaction]" caption="Study_satisfaction" attribute="1" defaultMemberUniqueName="[MentalHealthSurvey].[Study_satisfaction].[All]" allUniqueName="[MentalHealthSurvey].[Study_satisfaction].[All]" dimensionUniqueName="[MentalHealthSurvey]" displayFolder="" count="0" memberValueDatatype="130" unbalanced="0"/>
    <cacheHierarchy uniqueName="[MentalHealthSurvey].[Acedemic_pressure]" caption="Acedemic_pressure" attribute="1" defaultMemberUniqueName="[MentalHealthSurvey].[Acedemic_pressure].[All]" allUniqueName="[MentalHealthSurvey].[Acedemic_pressure].[All]" dimensionUniqueName="[MentalHealthSurvey]" displayFolder="" count="0" memberValueDatatype="130" unbalanced="0"/>
    <cacheHierarchy uniqueName="[MentalHealthSurvey].[financial_concern]" caption="financial_concern" attribute="1" defaultMemberUniqueName="[MentalHealthSurvey].[financial_concern].[All]" allUniqueName="[MentalHealthSurvey].[financial_concern].[All]" dimensionUniqueName="[MentalHealthSurvey]" displayFolder="" count="0" memberValueDatatype="130" unbalanced="0"/>
    <cacheHierarchy uniqueName="[MentalHealthSurvey].[Future_insecurity]" caption="Future_insecurity" attribute="1" defaultMemberUniqueName="[MentalHealthSurvey].[Future_insecurity].[All]" allUniqueName="[MentalHealthSurvey].[Future_insecurity].[All]" dimensionUniqueName="[MentalHealthSurvey]" displayFolder="" count="0" memberValueDatatype="130" unbalanced="0"/>
    <cacheHierarchy uniqueName="[MentalHealthSurvey].[Depression]" caption="Depression" attribute="1" defaultMemberUniqueName="[MentalHealthSurvey].[Depression].[All]" allUniqueName="[MentalHealthSurvey].[Depression].[All]" dimensionUniqueName="[MentalHealthSurvey]" displayFolder="" count="2" memberValueDatatype="130" unbalanced="0"/>
    <cacheHierarchy uniqueName="[MentalHealthSurvey].[High_depression]" caption="High_depression" attribute="1" defaultMemberUniqueName="[MentalHealthSurvey].[High_depression].[All]" allUniqueName="[MentalHealthSurvey].[High_depression].[All]" dimensionUniqueName="[MentalHealthSurvey]" displayFolder="" count="0" memberValueDatatype="20" unbalanced="0"/>
    <cacheHierarchy uniqueName="[Measures].[Sum of High_depression]" caption="Sum of High_depression" measure="1" displayFolder="" measureGroup="MentalHealthSurvey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age]" caption="Sum of age" measure="1" displayFolder="" measureGroup="MentalHealthSurvey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gender]" caption="Count of gender" measure="1" displayFolder="" measureGroup="MentalHealthSurvey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Depression]" caption="Count of Depression" measure="1" displayFolder="" measureGroup="MentalHealthSurvey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age]" caption="Count of age" measure="1" displayFolder="" measureGroup="MentalHealthSurvey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Average of age]" caption="Average of age" measure="1" displayFolder="" measureGroup="MentalHealthSurvey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degree_level]" caption="Count of degree_level" measure="1" displayFolder="" measureGroup="MentalHealthSurvey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__XL_Count MentalHealthSurvey]" caption="__XL_Count MentalHealthSurvey" measure="1" displayFolder="" measureGroup="MentalHealthSurvey" count="0" hidden="1"/>
    <cacheHierarchy uniqueName="[Measures].[__XL_Count of Models]" caption="__XL_Count of Models" measure="1" displayFolder="" count="0" hidden="1"/>
  </cacheHierarchies>
  <kpis count="0"/>
  <dimensions count="2">
    <dimension measure="1" name="Measures" uniqueName="[Measures]" caption="Measures"/>
    <dimension name="MentalHealthSurvey" uniqueName="[MentalHealthSurvey]" caption="MentalHealthSurvey"/>
  </dimensions>
  <measureGroups count="1">
    <measureGroup name="MentalHealthSurvey" caption="MentalHealthSurvey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7">
  <r>
    <s v="Male"/>
    <n v="20"/>
    <x v="0"/>
    <s v="Undergraduate"/>
    <s v="Data Science"/>
    <s v="Off-Campus"/>
    <s v="No Sports"/>
    <s v="4-6 hrs"/>
    <x v="0"/>
    <s v="satisfied"/>
    <s v="High Pressure"/>
    <x v="0"/>
    <x v="0"/>
    <x v="0"/>
    <x v="0"/>
  </r>
  <r>
    <s v="Male"/>
    <n v="20"/>
    <x v="1"/>
    <s v="Postgraduate"/>
    <s v="Computer Science"/>
    <s v="Off-Campus"/>
    <s v="1-3 times"/>
    <s v="4-6 hrs"/>
    <x v="1"/>
    <s v="satisfied"/>
    <s v="High Pressure"/>
    <x v="1"/>
    <x v="1"/>
    <x v="1"/>
    <x v="1"/>
  </r>
  <r>
    <s v="Male"/>
    <n v="20"/>
    <x v="2"/>
    <s v="Undergraduate"/>
    <s v="Computer Science"/>
    <s v="Off-Campus"/>
    <s v="1-3 times"/>
    <s v="2-4 hrs"/>
    <x v="2"/>
    <s v="satisfied"/>
    <s v="High Pressure"/>
    <x v="2"/>
    <x v="0"/>
    <x v="0"/>
    <x v="0"/>
  </r>
  <r>
    <s v="Male"/>
    <n v="20"/>
    <x v="1"/>
    <s v="Undergraduate"/>
    <s v="Computer Science"/>
    <s v="On-Campus"/>
    <s v="No Sports"/>
    <s v="4-6 hrs"/>
    <x v="1"/>
    <s v="Neutral"/>
    <s v="High Pressure"/>
    <x v="0"/>
    <x v="2"/>
    <x v="2"/>
    <x v="1"/>
  </r>
  <r>
    <s v="Female"/>
    <n v="20"/>
    <x v="1"/>
    <s v="Undergraduate"/>
    <s v="Computer Science"/>
    <s v="Off-Campus"/>
    <s v="No Sports"/>
    <s v="4-6 hrs"/>
    <x v="1"/>
    <s v="Neutral"/>
    <s v="High Pressure"/>
    <x v="1"/>
    <x v="1"/>
    <x v="2"/>
    <x v="1"/>
  </r>
  <r>
    <s v="Female"/>
    <n v="20"/>
    <x v="1"/>
    <s v="Undergraduate"/>
    <s v="Computer Science"/>
    <s v="Off-Campus"/>
    <s v="No Sports"/>
    <s v="4-6 hrs"/>
    <x v="0"/>
    <s v="satisfied"/>
    <s v="High Pressure"/>
    <x v="2"/>
    <x v="1"/>
    <x v="2"/>
    <x v="1"/>
  </r>
  <r>
    <s v="Male"/>
    <n v="26"/>
    <x v="0"/>
    <s v="Postgraduate"/>
    <s v="Data Science"/>
    <s v="On-Campus"/>
    <s v="1-3 times"/>
    <s v="7-8 hrs"/>
    <x v="3"/>
    <s v="satisfied"/>
    <s v="High Pressure"/>
    <x v="0"/>
    <x v="1"/>
    <x v="2"/>
    <x v="1"/>
  </r>
  <r>
    <s v="Male"/>
    <n v="22"/>
    <x v="0"/>
    <s v="Undergraduate"/>
    <s v="Data Science"/>
    <s v="Off-Campus"/>
    <s v="No Sports"/>
    <s v="4-6 hrs"/>
    <x v="0"/>
    <s v="Neutral"/>
    <s v="High Pressure"/>
    <x v="0"/>
    <x v="1"/>
    <x v="1"/>
    <x v="1"/>
  </r>
  <r>
    <s v="Male"/>
    <n v="20"/>
    <x v="3"/>
    <s v="Undergraduate"/>
    <s v="Computer Science"/>
    <s v="Off-Campus"/>
    <s v="1-3 times"/>
    <s v="4-6 hrs"/>
    <x v="4"/>
    <s v="Neutral"/>
    <s v="Moderate Pressure"/>
    <x v="0"/>
    <x v="1"/>
    <x v="1"/>
    <x v="1"/>
  </r>
  <r>
    <s v="Male"/>
    <n v="23"/>
    <x v="3"/>
    <s v="Undergraduate"/>
    <s v="Computer Science"/>
    <s v="Off-Campus"/>
    <s v="No Sports"/>
    <s v="4-6 hrs"/>
    <x v="5"/>
    <s v="Neutral"/>
    <s v="Moderate Pressure"/>
    <x v="0"/>
    <x v="1"/>
    <x v="2"/>
    <x v="1"/>
  </r>
  <r>
    <s v="Male"/>
    <n v="20"/>
    <x v="3"/>
    <s v="Undergraduate"/>
    <s v="Computer Science"/>
    <s v="On-Campus"/>
    <s v="No Sports"/>
    <s v="4-6 hrs"/>
    <x v="6"/>
    <s v="satisfied"/>
    <s v="High Pressure"/>
    <x v="1"/>
    <x v="2"/>
    <x v="1"/>
    <x v="1"/>
  </r>
  <r>
    <s v="Male"/>
    <n v="20"/>
    <x v="3"/>
    <s v="Undergraduate"/>
    <s v="Computer Science"/>
    <s v="Off-Campus"/>
    <s v="1-3 times"/>
    <s v="4-6 hrs"/>
    <x v="7"/>
    <s v="satisfied"/>
    <s v="High Pressure"/>
    <x v="0"/>
    <x v="0"/>
    <x v="0"/>
    <x v="0"/>
  </r>
  <r>
    <s v="Male"/>
    <n v="21"/>
    <x v="3"/>
    <s v="Undergraduate"/>
    <s v="Computer Science"/>
    <s v="On-Campus"/>
    <s v="No Sports"/>
    <s v="4-6 hrs"/>
    <x v="8"/>
    <s v="satisfied"/>
    <s v="High Pressure"/>
    <x v="0"/>
    <x v="0"/>
    <x v="2"/>
    <x v="1"/>
  </r>
  <r>
    <s v="Male"/>
    <n v="19"/>
    <x v="0"/>
    <s v="Undergraduate"/>
    <s v="Data Science"/>
    <s v="Off-Campus"/>
    <s v="No Sports"/>
    <s v="4-6 hrs"/>
    <x v="9"/>
    <s v="Neutral"/>
    <s v="High Pressure"/>
    <x v="0"/>
    <x v="0"/>
    <x v="2"/>
    <x v="1"/>
  </r>
  <r>
    <s v="Female"/>
    <n v="20"/>
    <x v="0"/>
    <s v="Undergraduate"/>
    <s v="Data Science"/>
    <s v="Off-Campus"/>
    <s v="No Sports"/>
    <s v="4-6 hrs"/>
    <x v="9"/>
    <s v="Neutral"/>
    <s v="Moderate Pressure"/>
    <x v="2"/>
    <x v="2"/>
    <x v="2"/>
    <x v="1"/>
  </r>
  <r>
    <s v="Female"/>
    <n v="19"/>
    <x v="0"/>
    <s v="Undergraduate"/>
    <s v="Data Science"/>
    <s v="Off-Campus"/>
    <s v="No Sports"/>
    <s v="7-8 hrs"/>
    <x v="0"/>
    <s v="satisfied"/>
    <s v="Moderate Pressure"/>
    <x v="0"/>
    <x v="2"/>
    <x v="0"/>
    <x v="0"/>
  </r>
  <r>
    <s v="Female"/>
    <n v="20"/>
    <x v="0"/>
    <s v="Undergraduate"/>
    <s v="Data Science"/>
    <s v="Off-Campus"/>
    <s v="No Sports"/>
    <s v="2-4 hrs"/>
    <x v="10"/>
    <s v="satisfied"/>
    <s v="High Pressure"/>
    <x v="2"/>
    <x v="0"/>
    <x v="1"/>
    <x v="1"/>
  </r>
  <r>
    <s v="Male"/>
    <n v="19"/>
    <x v="0"/>
    <s v="Undergraduate"/>
    <s v="Data Science"/>
    <s v="Off-Campus"/>
    <s v="No Sports"/>
    <s v="7-8 hrs"/>
    <x v="9"/>
    <s v="satisfied"/>
    <s v="High Pressure"/>
    <x v="2"/>
    <x v="0"/>
    <x v="0"/>
    <x v="0"/>
  </r>
  <r>
    <s v="Female"/>
    <n v="19"/>
    <x v="0"/>
    <s v="Undergraduate"/>
    <s v="Data Science"/>
    <s v="Off-Campus"/>
    <s v="1-3 times"/>
    <s v="4-6 hrs"/>
    <x v="11"/>
    <s v="satisfied"/>
    <s v="Moderate Pressure"/>
    <x v="2"/>
    <x v="0"/>
    <x v="2"/>
    <x v="1"/>
  </r>
  <r>
    <s v="Male"/>
    <n v="19"/>
    <x v="0"/>
    <s v="Undergraduate"/>
    <s v="Data Science"/>
    <s v="Off-Campus"/>
    <s v="1-3 times"/>
    <s v="4-6 hrs"/>
    <x v="5"/>
    <s v="satisfied"/>
    <s v="High Pressure"/>
    <x v="0"/>
    <x v="2"/>
    <x v="2"/>
    <x v="1"/>
  </r>
  <r>
    <s v="Female"/>
    <n v="20"/>
    <x v="0"/>
    <s v="Undergraduate"/>
    <s v="Data Science"/>
    <s v="Off-Campus"/>
    <s v="1-3 times"/>
    <s v="7-8 hrs"/>
    <x v="10"/>
    <s v="satisfied"/>
    <s v="High Pressure"/>
    <x v="1"/>
    <x v="0"/>
    <x v="0"/>
    <x v="0"/>
  </r>
  <r>
    <s v="Female"/>
    <n v="19"/>
    <x v="0"/>
    <s v="Undergraduate"/>
    <s v="Data Science"/>
    <s v="Off-Campus"/>
    <s v="No Sports"/>
    <s v="4-6 hrs"/>
    <x v="12"/>
    <s v="satisfied"/>
    <s v="High Pressure"/>
    <x v="1"/>
    <x v="1"/>
    <x v="2"/>
    <x v="1"/>
  </r>
  <r>
    <s v="Male"/>
    <n v="20"/>
    <x v="0"/>
    <s v="Undergraduate"/>
    <s v="Data Science"/>
    <s v="Off-Campus"/>
    <s v="No Sports"/>
    <s v="4-6 hrs"/>
    <x v="13"/>
    <s v="Neutral"/>
    <s v="High Pressure"/>
    <x v="2"/>
    <x v="1"/>
    <x v="2"/>
    <x v="1"/>
  </r>
  <r>
    <s v="Male"/>
    <n v="20"/>
    <x v="1"/>
    <s v="Undergraduate"/>
    <s v="Computer Science"/>
    <s v="Off-Campus"/>
    <s v="1-3 times"/>
    <s v="4-6 hrs"/>
    <x v="6"/>
    <s v="satisfied"/>
    <s v="High Pressure"/>
    <x v="0"/>
    <x v="2"/>
    <x v="2"/>
    <x v="1"/>
  </r>
  <r>
    <s v="Female"/>
    <n v="19"/>
    <x v="0"/>
    <s v="Undergraduate"/>
    <s v="Data Science"/>
    <s v="Off-Campus"/>
    <s v="1-3 times"/>
    <s v="4-6 hrs"/>
    <x v="14"/>
    <s v="satisfied"/>
    <s v="High Pressure"/>
    <x v="1"/>
    <x v="2"/>
    <x v="1"/>
    <x v="1"/>
  </r>
  <r>
    <s v="Male"/>
    <n v="19"/>
    <x v="0"/>
    <s v="Undergraduate"/>
    <s v="Data Science"/>
    <s v="Off-Campus"/>
    <s v="7+ times"/>
    <s v="4-6 hrs"/>
    <x v="7"/>
    <s v="satisfied"/>
    <s v="Moderate Pressure"/>
    <x v="0"/>
    <x v="0"/>
    <x v="2"/>
    <x v="1"/>
  </r>
  <r>
    <s v="Male"/>
    <n v="23"/>
    <x v="0"/>
    <s v="Undergraduate"/>
    <s v="Data Science"/>
    <s v="Off-Campus"/>
    <s v="1-3 times"/>
    <s v="7-8 hrs"/>
    <x v="15"/>
    <s v="Neutral"/>
    <s v="High Pressure"/>
    <x v="1"/>
    <x v="2"/>
    <x v="1"/>
    <x v="1"/>
  </r>
  <r>
    <s v="Male"/>
    <n v="20"/>
    <x v="0"/>
    <s v="Undergraduate"/>
    <s v="Computer Science"/>
    <s v="Off-Campus"/>
    <s v="7+ times"/>
    <s v="2-4 hrs"/>
    <x v="1"/>
    <s v="Unsatisfied"/>
    <s v="High Pressure"/>
    <x v="0"/>
    <x v="1"/>
    <x v="2"/>
    <x v="1"/>
  </r>
  <r>
    <s v="Male"/>
    <n v="18"/>
    <x v="0"/>
    <s v="Undergraduate"/>
    <s v="Data Science"/>
    <s v="Off-Campus"/>
    <s v="4-6 times"/>
    <s v="4-6 hrs"/>
    <x v="16"/>
    <s v="satisfied"/>
    <s v="High Pressure"/>
    <x v="0"/>
    <x v="0"/>
    <x v="1"/>
    <x v="1"/>
  </r>
  <r>
    <s v="Male"/>
    <n v="20"/>
    <x v="0"/>
    <s v="Undergraduate"/>
    <s v="Data Science"/>
    <s v="Off-Campus"/>
    <s v="4-6 times"/>
    <s v="7-8 hrs"/>
    <x v="17"/>
    <s v="satisfied"/>
    <s v="High Pressure"/>
    <x v="2"/>
    <x v="0"/>
    <x v="2"/>
    <x v="1"/>
  </r>
  <r>
    <s v="Male"/>
    <n v="18"/>
    <x v="0"/>
    <s v="Undergraduate"/>
    <s v="Data Science"/>
    <s v="Off-Campus"/>
    <s v="No Sports"/>
    <s v="7-8 hrs"/>
    <x v="18"/>
    <s v="satisfied"/>
    <s v="Low Pressure"/>
    <x v="1"/>
    <x v="0"/>
    <x v="0"/>
    <x v="0"/>
  </r>
  <r>
    <s v="Male"/>
    <n v="19"/>
    <x v="0"/>
    <s v="Undergraduate"/>
    <s v="Data Science"/>
    <s v="On-Campus"/>
    <s v="No Sports"/>
    <s v="4-6 hrs"/>
    <x v="19"/>
    <s v="Unsatisfied"/>
    <s v="Low Pressure"/>
    <x v="0"/>
    <x v="0"/>
    <x v="1"/>
    <x v="1"/>
  </r>
  <r>
    <s v="Male"/>
    <n v="18"/>
    <x v="0"/>
    <s v="Undergraduate"/>
    <s v="Data Science"/>
    <s v="On-Campus"/>
    <s v="No Sports"/>
    <s v="4-6 hrs"/>
    <x v="9"/>
    <s v="satisfied"/>
    <s v="High Pressure"/>
    <x v="1"/>
    <x v="1"/>
    <x v="2"/>
    <x v="1"/>
  </r>
  <r>
    <s v="Female"/>
    <n v="19"/>
    <x v="0"/>
    <s v="Undergraduate"/>
    <s v="Data Science"/>
    <s v="On-Campus"/>
    <s v="No Sports"/>
    <s v="7-8 hrs"/>
    <x v="20"/>
    <s v="satisfied"/>
    <s v="High Pressure"/>
    <x v="2"/>
    <x v="0"/>
    <x v="2"/>
    <x v="1"/>
  </r>
  <r>
    <s v="Female"/>
    <n v="17"/>
    <x v="0"/>
    <s v="Undergraduate"/>
    <s v="Computer Science"/>
    <s v="On-Campus"/>
    <s v="No Sports"/>
    <s v="4-6 hrs"/>
    <x v="18"/>
    <s v="satisfied"/>
    <s v="High Pressure"/>
    <x v="0"/>
    <x v="2"/>
    <x v="2"/>
    <x v="1"/>
  </r>
  <r>
    <s v="Male"/>
    <n v="18"/>
    <x v="0"/>
    <s v="Undergraduate"/>
    <s v="Computer Science"/>
    <s v="Off-Campus"/>
    <s v="7+ times"/>
    <s v="4-6 hrs"/>
    <x v="21"/>
    <s v="Neutral"/>
    <s v="High Pressure"/>
    <x v="0"/>
    <x v="1"/>
    <x v="2"/>
    <x v="1"/>
  </r>
  <r>
    <s v="Female"/>
    <n v="17"/>
    <x v="0"/>
    <s v="Undergraduate"/>
    <s v="Computer Science"/>
    <s v="On-Campus"/>
    <s v="No Sports"/>
    <s v="4-6 hrs"/>
    <x v="9"/>
    <s v="satisfied"/>
    <s v="High Pressure"/>
    <x v="0"/>
    <x v="0"/>
    <x v="2"/>
    <x v="1"/>
  </r>
  <r>
    <s v="Female"/>
    <n v="19"/>
    <x v="0"/>
    <s v="Undergraduate"/>
    <s v="Data Science"/>
    <s v="Off-Campus"/>
    <s v="4-6 times"/>
    <s v="7-8 hrs"/>
    <x v="9"/>
    <s v="satisfied"/>
    <s v="Low Pressure"/>
    <x v="1"/>
    <x v="0"/>
    <x v="0"/>
    <x v="0"/>
  </r>
  <r>
    <s v="Female"/>
    <n v="18"/>
    <x v="0"/>
    <s v="Undergraduate"/>
    <s v="Data Science"/>
    <s v="Off-Campus"/>
    <s v="No Sports"/>
    <s v="4-6 hrs"/>
    <x v="20"/>
    <s v="Unsatisfied"/>
    <s v="High Pressure"/>
    <x v="0"/>
    <x v="1"/>
    <x v="2"/>
    <x v="1"/>
  </r>
  <r>
    <s v="Female"/>
    <n v="19"/>
    <x v="0"/>
    <s v="Undergraduate"/>
    <s v="Data Science"/>
    <s v="On-Campus"/>
    <s v="No Sports"/>
    <s v="2-4 hrs"/>
    <x v="9"/>
    <s v="Unsatisfied"/>
    <s v="High Pressure"/>
    <x v="1"/>
    <x v="2"/>
    <x v="1"/>
    <x v="1"/>
  </r>
  <r>
    <s v="Female"/>
    <n v="19"/>
    <x v="0"/>
    <s v="Undergraduate"/>
    <s v="Data Science"/>
    <s v="Off-Campus"/>
    <s v="1-3 times"/>
    <s v="4-6 hrs"/>
    <x v="0"/>
    <s v="satisfied"/>
    <s v="High Pressure"/>
    <x v="0"/>
    <x v="1"/>
    <x v="0"/>
    <x v="0"/>
  </r>
  <r>
    <s v="Male"/>
    <n v="18"/>
    <x v="0"/>
    <s v="Undergraduate"/>
    <s v="Data Science"/>
    <s v="Off-Campus"/>
    <s v="No Sports"/>
    <s v="7-8 hrs"/>
    <x v="1"/>
    <s v="Unsatisfied"/>
    <s v="High Pressure"/>
    <x v="0"/>
    <x v="1"/>
    <x v="2"/>
    <x v="1"/>
  </r>
  <r>
    <s v="Male"/>
    <n v="18"/>
    <x v="0"/>
    <s v="Undergraduate"/>
    <s v="Data Science"/>
    <s v="Off-Campus"/>
    <s v="1-3 times"/>
    <s v="4-6 hrs"/>
    <x v="1"/>
    <s v="satisfied"/>
    <s v="Moderate Pressure"/>
    <x v="1"/>
    <x v="1"/>
    <x v="1"/>
    <x v="1"/>
  </r>
  <r>
    <s v="Male"/>
    <n v="18"/>
    <x v="0"/>
    <s v="Undergraduate"/>
    <s v="Computer Science"/>
    <s v="Off-Campus"/>
    <s v="4-6 times"/>
    <s v="7-8 hrs"/>
    <x v="1"/>
    <s v="satisfied"/>
    <s v="Low Pressure"/>
    <x v="1"/>
    <x v="2"/>
    <x v="0"/>
    <x v="0"/>
  </r>
  <r>
    <s v="Male"/>
    <n v="19"/>
    <x v="4"/>
    <s v="Undergraduate"/>
    <s v="Computer Science"/>
    <s v="On-Campus"/>
    <s v="1-3 times"/>
    <s v="7-8 hrs"/>
    <x v="15"/>
    <s v="satisfied"/>
    <s v="High Pressure"/>
    <x v="2"/>
    <x v="1"/>
    <x v="0"/>
    <x v="0"/>
  </r>
  <r>
    <s v="Male"/>
    <n v="18"/>
    <x v="0"/>
    <s v="Undergraduate"/>
    <s v="Data Science"/>
    <s v="Off-Campus"/>
    <s v="7+ times"/>
    <s v="7-8 hrs"/>
    <x v="5"/>
    <s v="satisfied"/>
    <s v="High Pressure"/>
    <x v="0"/>
    <x v="2"/>
    <x v="1"/>
    <x v="1"/>
  </r>
  <r>
    <s v="Male"/>
    <n v="21"/>
    <x v="0"/>
    <s v="Undergraduate"/>
    <s v="Software Engineering"/>
    <s v="Off-Campus"/>
    <s v="1-3 times"/>
    <s v="4-6 hrs"/>
    <x v="22"/>
    <s v="Neutral"/>
    <s v="High Pressure"/>
    <x v="0"/>
    <x v="1"/>
    <x v="2"/>
    <x v="1"/>
  </r>
  <r>
    <s v="Male"/>
    <n v="20"/>
    <x v="0"/>
    <s v="Undergraduate"/>
    <s v="Data Science"/>
    <s v="Off-Campus"/>
    <s v="No Sports"/>
    <s v="7-8 hrs"/>
    <x v="1"/>
    <s v="satisfied"/>
    <s v="Moderate Pressure"/>
    <x v="1"/>
    <x v="0"/>
    <x v="1"/>
    <x v="1"/>
  </r>
  <r>
    <s v="Male"/>
    <n v="19"/>
    <x v="0"/>
    <s v="Undergraduate"/>
    <s v="Computer Science"/>
    <s v="On-Campus"/>
    <s v="1-3 times"/>
    <s v="4-6 hrs"/>
    <x v="23"/>
    <s v="satisfied"/>
    <s v="High Pressure"/>
    <x v="0"/>
    <x v="0"/>
    <x v="1"/>
    <x v="1"/>
  </r>
  <r>
    <s v="Male"/>
    <n v="20"/>
    <x v="0"/>
    <s v="Undergraduate"/>
    <s v="Data Science"/>
    <s v="On-Campus"/>
    <s v="No Sports"/>
    <s v="4-6 hrs"/>
    <x v="9"/>
    <s v="satisfied"/>
    <s v="Low Pressure"/>
    <x v="0"/>
    <x v="0"/>
    <x v="0"/>
    <x v="0"/>
  </r>
  <r>
    <s v="Male"/>
    <n v="21"/>
    <x v="0"/>
    <s v="Undergraduate"/>
    <s v="Data Science"/>
    <s v="On-Campus"/>
    <s v="1-3 times"/>
    <s v="4-6 hrs"/>
    <x v="24"/>
    <s v="satisfied"/>
    <s v="Moderate Pressure"/>
    <x v="0"/>
    <x v="2"/>
    <x v="0"/>
    <x v="0"/>
  </r>
  <r>
    <s v="Male"/>
    <n v="17"/>
    <x v="0"/>
    <s v="Undergraduate"/>
    <s v="Information Technology"/>
    <s v="Off-Campus"/>
    <s v="7+ times"/>
    <s v="7-8 hrs"/>
    <x v="13"/>
    <s v="Neutral"/>
    <s v="High Pressure"/>
    <x v="1"/>
    <x v="1"/>
    <x v="2"/>
    <x v="1"/>
  </r>
  <r>
    <s v="Male"/>
    <n v="18"/>
    <x v="0"/>
    <s v="Undergraduate"/>
    <s v="Information Technology"/>
    <s v="Off-Campus"/>
    <s v="7+ times"/>
    <s v="7-8 hrs"/>
    <x v="21"/>
    <s v="satisfied"/>
    <s v="High Pressure"/>
    <x v="2"/>
    <x v="0"/>
    <x v="1"/>
    <x v="1"/>
  </r>
  <r>
    <s v="Male"/>
    <n v="18"/>
    <x v="0"/>
    <s v="Undergraduate"/>
    <s v="Information Technology"/>
    <s v="Off-Campus"/>
    <s v="1-3 times"/>
    <s v="4-6 hrs"/>
    <x v="25"/>
    <s v="satisfied"/>
    <s v="Moderate Pressure"/>
    <x v="1"/>
    <x v="0"/>
    <x v="0"/>
    <x v="0"/>
  </r>
  <r>
    <s v="Male"/>
    <n v="22"/>
    <x v="5"/>
    <s v="Undergraduate"/>
    <s v="Software Engineering"/>
    <s v="Off-Campus"/>
    <s v="1-3 times"/>
    <s v="7-8 hrs"/>
    <x v="26"/>
    <s v="satisfied"/>
    <s v="Moderate Pressure"/>
    <x v="0"/>
    <x v="0"/>
    <x v="1"/>
    <x v="1"/>
  </r>
  <r>
    <s v="Male"/>
    <n v="21"/>
    <x v="0"/>
    <s v="Undergraduate"/>
    <s v="Data Science"/>
    <s v="On-Campus"/>
    <s v="4-6 times"/>
    <s v="4-6 hrs"/>
    <x v="12"/>
    <s v="Neutral"/>
    <s v="High Pressure"/>
    <x v="2"/>
    <x v="0"/>
    <x v="0"/>
    <x v="0"/>
  </r>
  <r>
    <s v="Male"/>
    <n v="20"/>
    <x v="3"/>
    <s v="Undergraduate"/>
    <s v="Computer Science"/>
    <s v="Off-Campus"/>
    <s v="4-6 times"/>
    <s v="7-8 hrs"/>
    <x v="13"/>
    <s v="satisfied"/>
    <s v="High Pressure"/>
    <x v="2"/>
    <x v="1"/>
    <x v="2"/>
    <x v="1"/>
  </r>
  <r>
    <s v="Male"/>
    <n v="20"/>
    <x v="0"/>
    <s v="Undergraduate"/>
    <s v="Data Science"/>
    <s v="On-Campus"/>
    <s v="No Sports"/>
    <s v="4-6 hrs"/>
    <x v="18"/>
    <s v="satisfied"/>
    <s v="High Pressure"/>
    <x v="0"/>
    <x v="0"/>
    <x v="1"/>
    <x v="1"/>
  </r>
  <r>
    <s v="Male"/>
    <n v="20"/>
    <x v="0"/>
    <s v="Undergraduate"/>
    <s v="Data Science"/>
    <s v="Off-Campus"/>
    <s v="4-6 times"/>
    <s v="7-8 hrs"/>
    <x v="12"/>
    <s v="satisfied"/>
    <s v="Low Pressure"/>
    <x v="1"/>
    <x v="0"/>
    <x v="0"/>
    <x v="0"/>
  </r>
  <r>
    <s v="Male"/>
    <n v="21"/>
    <x v="2"/>
    <s v="Undergraduate"/>
    <s v="Data Science"/>
    <s v="Off-Campus"/>
    <s v="1-3 times"/>
    <s v="7-8 hrs"/>
    <x v="27"/>
    <s v="Neutral"/>
    <s v="High Pressure"/>
    <x v="1"/>
    <x v="1"/>
    <x v="0"/>
    <x v="0"/>
  </r>
  <r>
    <s v="Male"/>
    <n v="21"/>
    <x v="2"/>
    <s v="Undergraduate"/>
    <s v="Computer Science"/>
    <s v="Off-Campus"/>
    <s v="4-6 times"/>
    <s v="7-8 hrs"/>
    <x v="13"/>
    <s v="satisfied"/>
    <s v="High Pressure"/>
    <x v="1"/>
    <x v="2"/>
    <x v="0"/>
    <x v="0"/>
  </r>
  <r>
    <s v="Male"/>
    <n v="20"/>
    <x v="3"/>
    <s v="Undergraduate"/>
    <s v="Computer Science"/>
    <s v="Off-Campus"/>
    <s v="1-3 times"/>
    <s v="4-6 hrs"/>
    <x v="0"/>
    <s v="Neutral"/>
    <s v="Moderate Pressure"/>
    <x v="0"/>
    <x v="2"/>
    <x v="0"/>
    <x v="0"/>
  </r>
  <r>
    <s v="Male"/>
    <n v="20"/>
    <x v="6"/>
    <s v="Undergraduate"/>
    <s v="Computer Science"/>
    <s v="Off-Campus"/>
    <s v="7+ times"/>
    <s v="7-8 hrs"/>
    <x v="28"/>
    <s v="satisfied"/>
    <s v="High Pressure"/>
    <x v="2"/>
    <x v="1"/>
    <x v="2"/>
    <x v="1"/>
  </r>
  <r>
    <s v="Female"/>
    <n v="19"/>
    <x v="0"/>
    <s v="Undergraduate"/>
    <s v="Computer Science"/>
    <s v="Off-Campus"/>
    <s v="No Sports"/>
    <s v="7-8 hrs"/>
    <x v="29"/>
    <s v="satisfied"/>
    <s v="Moderate Pressure"/>
    <x v="2"/>
    <x v="0"/>
    <x v="2"/>
    <x v="1"/>
  </r>
  <r>
    <s v="Male"/>
    <n v="20"/>
    <x v="3"/>
    <s v="Undergraduate"/>
    <s v="Computer Science"/>
    <s v="Off-Campus"/>
    <s v="1-3 times"/>
    <s v="4-6 hrs"/>
    <x v="22"/>
    <s v="Neutral"/>
    <s v="High Pressure"/>
    <x v="0"/>
    <x v="1"/>
    <x v="2"/>
    <x v="1"/>
  </r>
  <r>
    <s v="Male"/>
    <n v="20"/>
    <x v="6"/>
    <s v="Undergraduate"/>
    <s v="Computer Science"/>
    <s v="On-Campus"/>
    <s v="No Sports"/>
    <s v="7-8 hrs"/>
    <x v="10"/>
    <s v="Neutral"/>
    <s v="High Pressure"/>
    <x v="0"/>
    <x v="1"/>
    <x v="2"/>
    <x v="1"/>
  </r>
  <r>
    <s v="Male"/>
    <n v="20"/>
    <x v="2"/>
    <s v="Undergraduate"/>
    <s v="Computer Science"/>
    <s v="Off-Campus"/>
    <s v="1-3 times"/>
    <s v="4-6 hrs"/>
    <x v="30"/>
    <s v="satisfied"/>
    <s v="High Pressure"/>
    <x v="1"/>
    <x v="0"/>
    <x v="1"/>
    <x v="1"/>
  </r>
  <r>
    <s v="Male"/>
    <n v="20"/>
    <x v="2"/>
    <s v="Undergraduate"/>
    <s v="Computer Science"/>
    <s v="On-Campus"/>
    <s v="No Sports"/>
    <s v="4-6 hrs"/>
    <x v="24"/>
    <s v="satisfied"/>
    <s v="High Pressure"/>
    <x v="2"/>
    <x v="2"/>
    <x v="0"/>
    <x v="0"/>
  </r>
  <r>
    <s v="Male"/>
    <n v="20"/>
    <x v="2"/>
    <s v="Undergraduate"/>
    <s v="Computer Science"/>
    <s v="On-Campus"/>
    <s v="7+ times"/>
    <s v="4-6 hrs"/>
    <x v="31"/>
    <s v="satisfied"/>
    <s v="High Pressure"/>
    <x v="0"/>
    <x v="2"/>
    <x v="1"/>
    <x v="1"/>
  </r>
  <r>
    <s v="Male"/>
    <n v="19"/>
    <x v="7"/>
    <s v="Undergraduate"/>
    <s v="Computer Science"/>
    <s v="Off-Campus"/>
    <s v="4-6 times"/>
    <s v="7-8 hrs"/>
    <x v="13"/>
    <s v="Neutral"/>
    <s v="High Pressure"/>
    <x v="0"/>
    <x v="2"/>
    <x v="0"/>
    <x v="0"/>
  </r>
  <r>
    <s v="Male"/>
    <n v="22"/>
    <x v="1"/>
    <s v="Undergraduate"/>
    <s v="Computer Science"/>
    <s v="Off-Campus"/>
    <s v="No Sports"/>
    <s v="4-6 hrs"/>
    <x v="9"/>
    <s v="satisfied"/>
    <s v="High Pressure"/>
    <x v="0"/>
    <x v="1"/>
    <x v="2"/>
    <x v="1"/>
  </r>
  <r>
    <s v="Male"/>
    <n v="20"/>
    <x v="1"/>
    <s v="Undergraduate"/>
    <s v="Computer Science"/>
    <s v="Off-Campus"/>
    <s v="7+ times"/>
    <s v="7-8 hrs"/>
    <x v="32"/>
    <s v="satisfied"/>
    <s v="Moderate Pressure"/>
    <x v="0"/>
    <x v="2"/>
    <x v="1"/>
    <x v="1"/>
  </r>
  <r>
    <s v="Female"/>
    <n v="20"/>
    <x v="1"/>
    <s v="Undergraduate"/>
    <s v="Computer Science"/>
    <s v="Off-Campus"/>
    <s v="No Sports"/>
    <s v="4-6 hrs"/>
    <x v="1"/>
    <s v="satisfied"/>
    <s v="High Pressure"/>
    <x v="0"/>
    <x v="1"/>
    <x v="2"/>
    <x v="1"/>
  </r>
  <r>
    <s v="Female"/>
    <n v="19"/>
    <x v="1"/>
    <s v="Undergraduate"/>
    <s v="Computer Science"/>
    <s v="On-Campus"/>
    <s v="No Sports"/>
    <s v="4-6 hrs"/>
    <x v="18"/>
    <s v="Neutral"/>
    <s v="High Pressure"/>
    <x v="2"/>
    <x v="1"/>
    <x v="2"/>
    <x v="1"/>
  </r>
  <r>
    <s v="Male"/>
    <n v="21"/>
    <x v="0"/>
    <s v="Undergraduate"/>
    <s v="Data Science"/>
    <s v="Off-Campus"/>
    <s v="7+ times"/>
    <s v="7-8 hrs"/>
    <x v="12"/>
    <s v="satisfied"/>
    <s v="Moderate Pressure"/>
    <x v="1"/>
    <x v="0"/>
    <x v="0"/>
    <x v="0"/>
  </r>
  <r>
    <s v="Male"/>
    <n v="26"/>
    <x v="8"/>
    <s v="Undergraduate"/>
    <s v="Data Science"/>
    <s v="Off-Campus"/>
    <s v="1-3 times"/>
    <s v="7-8 hrs"/>
    <x v="33"/>
    <s v="satisfied"/>
    <s v="Low Pressure"/>
    <x v="0"/>
    <x v="1"/>
    <x v="2"/>
    <x v="1"/>
  </r>
  <r>
    <s v="Female"/>
    <n v="19"/>
    <x v="1"/>
    <s v="Undergraduate"/>
    <s v="Computer Science"/>
    <s v="Off-Campus"/>
    <s v="No Sports"/>
    <s v="4-6 hrs"/>
    <x v="31"/>
    <s v="Neutral"/>
    <s v="High Pressure"/>
    <x v="0"/>
    <x v="1"/>
    <x v="2"/>
    <x v="1"/>
  </r>
  <r>
    <s v="Male"/>
    <n v="22"/>
    <x v="0"/>
    <s v="Undergraduate"/>
    <s v="Information Technology"/>
    <s v="Off-Campus"/>
    <s v="4-6 times"/>
    <s v="4-6 hrs"/>
    <x v="34"/>
    <s v="satisfied"/>
    <s v="Moderate Pressure"/>
    <x v="2"/>
    <x v="1"/>
    <x v="0"/>
    <x v="0"/>
  </r>
  <r>
    <s v="Male"/>
    <n v="22"/>
    <x v="0"/>
    <s v="Undergraduate"/>
    <s v="Information Technology"/>
    <s v="Off-Campus"/>
    <s v="No Sports"/>
    <s v="4-6 hrs"/>
    <x v="2"/>
    <s v="satisfied"/>
    <s v="Low Pressure"/>
    <x v="0"/>
    <x v="2"/>
    <x v="2"/>
    <x v="1"/>
  </r>
  <r>
    <s v="Female"/>
    <n v="21"/>
    <x v="0"/>
    <s v="Undergraduate"/>
    <s v="Information Technology"/>
    <s v="Off-Campus"/>
    <s v="No Sports"/>
    <s v="7-8 hrs"/>
    <x v="18"/>
    <s v="Neutral"/>
    <s v="Moderate Pressure"/>
    <x v="2"/>
    <x v="0"/>
    <x v="2"/>
    <x v="1"/>
  </r>
  <r>
    <s v="Female"/>
    <n v="21"/>
    <x v="0"/>
    <s v="Undergraduate"/>
    <s v="Information Technology"/>
    <s v="Off-Campus"/>
    <s v="No Sports"/>
    <s v="7-8 hrs"/>
    <x v="35"/>
    <s v="Neutral"/>
    <s v="High Pressure"/>
    <x v="2"/>
    <x v="1"/>
    <x v="2"/>
    <x v="1"/>
  </r>
  <r>
    <s v="Male"/>
    <n v="22"/>
    <x v="0"/>
    <s v="Undergraduate"/>
    <s v="Information Technology"/>
    <s v="Off-Campus"/>
    <s v="No Sports"/>
    <s v="7-8 hrs"/>
    <x v="9"/>
    <s v="Unsatisfied"/>
    <s v="Low Pressure"/>
    <x v="1"/>
    <x v="0"/>
    <x v="0"/>
    <x v="0"/>
  </r>
  <r>
    <s v="Male"/>
    <n v="22"/>
    <x v="0"/>
    <s v="Undergraduate"/>
    <s v="Information Technology"/>
    <s v="On-Campus"/>
    <s v="No Sports"/>
    <s v="7-8 hrs"/>
    <x v="36"/>
    <s v="satisfied"/>
    <s v="Low Pressure"/>
    <x v="0"/>
    <x v="0"/>
    <x v="0"/>
    <x v="0"/>
  </r>
  <r>
    <s v="Female"/>
    <n v="22"/>
    <x v="3"/>
    <s v="Undergraduate"/>
    <s v="Software Engineering"/>
    <s v="Off-Campus"/>
    <s v="No Sports"/>
    <s v="2-4 hrs"/>
    <x v="37"/>
    <s v="satisfied"/>
    <s v="High Pressure"/>
    <x v="0"/>
    <x v="1"/>
    <x v="2"/>
    <x v="1"/>
  </r>
  <r>
    <s v="Male"/>
    <n v="21"/>
    <x v="0"/>
    <s v="Undergraduate"/>
    <s v="Data Science"/>
    <s v="Off-Campus"/>
    <s v="No Sports"/>
    <s v="4-6 hrs"/>
    <x v="28"/>
    <s v="satisfied"/>
    <s v="Low Pressure"/>
    <x v="0"/>
    <x v="0"/>
    <x v="0"/>
    <x v="0"/>
  </r>
  <r>
    <s v="Male"/>
    <n v="22"/>
    <x v="0"/>
    <s v="Undergraduate"/>
    <s v="Data Science"/>
    <s v="Off-Campus"/>
    <s v="No Sports"/>
    <s v="4-6 hrs"/>
    <x v="18"/>
    <s v="Neutral"/>
    <s v="Moderate Pressure"/>
    <x v="2"/>
    <x v="1"/>
    <x v="1"/>
    <x v="1"/>
  </r>
  <r>
    <s v="Female"/>
    <n v="19"/>
    <x v="0"/>
    <s v="Undergraduate"/>
    <s v="Data Science"/>
    <s v="On-Campus"/>
    <s v="4-6 times"/>
    <s v="4-6 hrs"/>
    <x v="5"/>
    <s v="satisfied"/>
    <s v="High Pressure"/>
    <x v="2"/>
    <x v="2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1" cacheId="4" applyNumberFormats="0" applyBorderFormats="0" applyFontFormats="0" applyPatternFormats="0" applyAlignmentFormats="0" applyWidthHeightFormats="1" dataCaption="Values" updatedVersion="5" minRefreshableVersion="3" useAutoFormatting="1" rowGrandTotals="0" itemPrintTitles="1" createdVersion="5" indent="0" outline="1" outlineData="1" multipleFieldFilters="0" chartFormat="8">
  <location ref="A9:B12" firstHeaderRow="1" firstDataRow="1" firstDataCol="1"/>
  <pivotFields count="15">
    <pivotField showAll="0"/>
    <pivotField showAll="0"/>
    <pivotField showAll="0">
      <items count="27">
        <item x="3"/>
        <item h="1" x="2"/>
        <item h="1" f="1" x="9"/>
        <item h="1" f="1" x="19"/>
        <item h="1" f="1" x="20"/>
        <item h="1" f="1" x="21"/>
        <item h="1" f="1" x="22"/>
        <item h="1" f="1" x="23"/>
        <item h="1" f="1" x="24"/>
        <item h="1" f="1" x="25"/>
        <item h="1" f="1" x="11"/>
        <item h="1" f="1" x="12"/>
        <item h="1" f="1" x="13"/>
        <item h="1" f="1" x="14"/>
        <item h="1" f="1" x="15"/>
        <item h="1" f="1" x="16"/>
        <item h="1" f="1" x="17"/>
        <item h="1" f="1" x="18"/>
        <item h="1" x="8"/>
        <item h="1" x="4"/>
        <item f="1" x="10"/>
        <item x="0"/>
        <item x="1"/>
        <item h="1" x="6"/>
        <item h="1" x="7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4"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12"/>
  </rowFields>
  <rowItems count="3">
    <i>
      <x/>
    </i>
    <i>
      <x v="1"/>
    </i>
    <i>
      <x v="2"/>
    </i>
  </rowItems>
  <colItems count="1">
    <i/>
  </colItems>
  <dataFields count="1">
    <dataField name="Sum of High_depression" fld="14" baseField="0" baseItem="0"/>
  </dataFields>
  <formats count="9">
    <format dxfId="35">
      <pivotArea type="all" dataOnly="0" outline="0" fieldPosition="0"/>
    </format>
    <format dxfId="34">
      <pivotArea outline="0" collapsedLevelsAreSubtotals="1" fieldPosition="0"/>
    </format>
    <format dxfId="33">
      <pivotArea field="2" type="button" dataOnly="0" labelOnly="1" outline="0"/>
    </format>
    <format dxfId="32">
      <pivotArea dataOnly="0" labelOnly="1" outline="0" axis="axisValues" fieldPosition="0"/>
    </format>
    <format dxfId="31">
      <pivotArea type="all" dataOnly="0" outline="0" fieldPosition="0"/>
    </format>
    <format dxfId="30">
      <pivotArea outline="0" collapsedLevelsAreSubtotals="1" fieldPosition="0"/>
    </format>
    <format dxfId="29">
      <pivotArea field="12" type="button" dataOnly="0" labelOnly="1" outline="0" axis="axisRow" fieldPosition="0"/>
    </format>
    <format dxfId="28">
      <pivotArea dataOnly="0" labelOnly="1" outline="0" axis="axisValues" fieldPosition="0"/>
    </format>
    <format dxfId="27">
      <pivotArea dataOnly="0" labelOnly="1" fieldPosition="0">
        <references count="1">
          <reference field="12" count="0"/>
        </references>
      </pivotArea>
    </format>
  </formats>
  <chartFormats count="13"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6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0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6" format="1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6" format="12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7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4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7" format="15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7" format="16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8" cacheId="4" applyNumberFormats="0" applyBorderFormats="0" applyFontFormats="0" applyPatternFormats="0" applyAlignmentFormats="0" applyWidthHeightFormats="1" dataCaption="Values" updatedVersion="5" minRefreshableVersion="3" useAutoFormatting="1" rowGrandTotals="0" itemPrintTitles="1" createdVersion="5" indent="0" outline="1" outlineData="1" multipleFieldFilters="0" chartFormat="8">
  <location ref="A3:B7" firstHeaderRow="1" firstDataRow="1" firstDataCol="1"/>
  <pivotFields count="15">
    <pivotField showAll="0"/>
    <pivotField showAll="0"/>
    <pivotField axis="axisRow" showAll="0">
      <items count="27">
        <item x="3"/>
        <item h="1" x="2"/>
        <item h="1" f="1" x="9"/>
        <item h="1" f="1" x="19"/>
        <item h="1" f="1" x="20"/>
        <item h="1" f="1" x="21"/>
        <item h="1" f="1" x="22"/>
        <item h="1" f="1" x="23"/>
        <item h="1" f="1" x="24"/>
        <item h="1" f="1" x="25"/>
        <item h="1" f="1" x="11"/>
        <item h="1" f="1" x="12"/>
        <item h="1" f="1" x="13"/>
        <item h="1" f="1" x="14"/>
        <item h="1" f="1" x="15"/>
        <item h="1" f="1" x="16"/>
        <item h="1" f="1" x="17"/>
        <item h="1" f="1" x="18"/>
        <item h="1" x="8"/>
        <item h="1" x="4"/>
        <item f="1" x="10"/>
        <item x="0"/>
        <item x="1"/>
        <item h="1" x="6"/>
        <item h="1" x="7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4">
    <i>
      <x/>
    </i>
    <i>
      <x v="20"/>
    </i>
    <i>
      <x v="21"/>
    </i>
    <i>
      <x v="22"/>
    </i>
  </rowItems>
  <colItems count="1">
    <i/>
  </colItems>
  <dataFields count="1">
    <dataField name="Sum of High_depression" fld="14" baseField="0" baseItem="0"/>
  </dataFields>
  <formats count="5">
    <format dxfId="40">
      <pivotArea type="all" dataOnly="0" outline="0" fieldPosition="0"/>
    </format>
    <format dxfId="39">
      <pivotArea outline="0" collapsedLevelsAreSubtotals="1" fieldPosition="0"/>
    </format>
    <format dxfId="38">
      <pivotArea field="2" type="button" dataOnly="0" labelOnly="1" outline="0" axis="axisRow" fieldPosition="0"/>
    </format>
    <format dxfId="37">
      <pivotArea dataOnly="0" labelOnly="1" outline="0" axis="axisValues" fieldPosition="0"/>
    </format>
    <format dxfId="36">
      <pivotArea dataOnly="0" labelOnly="1" fieldPosition="0">
        <references count="1">
          <reference field="2" count="0"/>
        </references>
      </pivotArea>
    </format>
  </formats>
  <chartFormats count="5">
    <chartFormat chart="4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7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8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4" format="19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4" format="20">
      <pivotArea type="data" outline="0" fieldPosition="0">
        <references count="2">
          <reference field="4294967294" count="1" selected="0">
            <x v="0"/>
          </reference>
          <reference field="2" count="1" selected="0">
            <x v="2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6" cacheId="4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 chartFormat="9">
  <location ref="A8:B13" firstHeaderRow="1" firstDataRow="1" firstDataCol="1"/>
  <pivotFields count="15">
    <pivotField showAll="0"/>
    <pivotField showAll="0"/>
    <pivotField showAll="0">
      <items count="27">
        <item x="3"/>
        <item x="2"/>
        <item x="8"/>
        <item x="4"/>
        <item x="0"/>
        <item x="1"/>
        <item x="6"/>
        <item x="7"/>
        <item x="5"/>
        <item f="1" x="9"/>
        <item f="1" x="10"/>
        <item f="1" x="11"/>
        <item f="1" x="12"/>
        <item f="1" x="13"/>
        <item f="1" x="14"/>
        <item f="1" x="15"/>
        <item f="1" x="16"/>
        <item f="1" x="17"/>
        <item f="1" x="18"/>
        <item f="1" x="19"/>
        <item f="1" x="20"/>
        <item f="1" x="21"/>
        <item f="1" x="22"/>
        <item f="1" x="23"/>
        <item f="1" x="24"/>
        <item f="1" x="25"/>
        <item t="default"/>
      </items>
    </pivotField>
    <pivotField showAll="0"/>
    <pivotField showAll="0"/>
    <pivotField showAll="0"/>
    <pivotField showAll="0"/>
    <pivotField showAll="0"/>
    <pivotField axis="axisRow" showAll="0" measureFilter="1" sortType="descending">
      <items count="39">
        <item x="20"/>
        <item x="33"/>
        <item x="19"/>
        <item x="8"/>
        <item x="1"/>
        <item x="36"/>
        <item x="35"/>
        <item x="13"/>
        <item x="9"/>
        <item x="14"/>
        <item x="11"/>
        <item x="6"/>
        <item x="15"/>
        <item x="17"/>
        <item x="37"/>
        <item x="12"/>
        <item x="0"/>
        <item x="4"/>
        <item x="24"/>
        <item x="29"/>
        <item x="27"/>
        <item x="22"/>
        <item x="2"/>
        <item x="26"/>
        <item x="32"/>
        <item x="21"/>
        <item x="7"/>
        <item x="28"/>
        <item x="30"/>
        <item x="18"/>
        <item x="10"/>
        <item x="3"/>
        <item x="25"/>
        <item x="34"/>
        <item x="31"/>
        <item x="5"/>
        <item x="16"/>
        <item x="2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>
      <items count="4">
        <item x="2"/>
        <item x="0"/>
        <item x="1"/>
        <item t="default"/>
      </items>
    </pivotField>
    <pivotField dataField="1" showAll="0"/>
  </pivotFields>
  <rowFields count="1">
    <field x="8"/>
  </rowFields>
  <rowItems count="5">
    <i>
      <x v="4"/>
    </i>
    <i>
      <x v="8"/>
    </i>
    <i>
      <x v="29"/>
    </i>
    <i>
      <x v="35"/>
    </i>
    <i>
      <x v="7"/>
    </i>
  </rowItems>
  <colItems count="1">
    <i/>
  </colItems>
  <dataFields count="1">
    <dataField name="Sum of High_depression" fld="14" baseField="0" baseItem="0"/>
  </dataFields>
  <formats count="4">
    <format dxfId="21">
      <pivotArea type="all" dataOnly="0" outline="0" fieldPosition="0"/>
    </format>
    <format dxfId="20">
      <pivotArea outline="0" collapsedLevelsAreSubtotals="1" fieldPosition="0"/>
    </format>
    <format dxfId="19">
      <pivotArea field="8" type="button" dataOnly="0" labelOnly="1" outline="0" axis="axisRow" fieldPosition="0"/>
    </format>
    <format dxfId="18">
      <pivotArea dataOnly="0" labelOnly="1" outline="0" axis="axisValues" fieldPosition="0"/>
    </format>
  </formats>
  <chartFormats count="1">
    <chartFormat chart="7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8" type="count" evalOrder="-1" id="3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4" applyNumberFormats="0" applyBorderFormats="0" applyFontFormats="0" applyPatternFormats="0" applyAlignmentFormats="0" applyWidthHeightFormats="1" dataCaption="Values" updatedVersion="5" minRefreshableVersion="3" useAutoFormatting="1" rowGrandTotals="0" itemPrintTitles="1" createdVersion="5" indent="0" outline="1" outlineData="1" multipleFieldFilters="0" chartFormat="8">
  <location ref="A3:B6" firstHeaderRow="1" firstDataRow="1" firstDataCol="1"/>
  <pivotFields count="15">
    <pivotField showAll="0"/>
    <pivotField showAll="0"/>
    <pivotField showAll="0">
      <items count="27">
        <item x="3"/>
        <item x="2"/>
        <item x="8"/>
        <item x="4"/>
        <item x="0"/>
        <item x="1"/>
        <item x="6"/>
        <item x="7"/>
        <item x="5"/>
        <item f="1" x="9"/>
        <item f="1" x="10"/>
        <item f="1" x="11"/>
        <item f="1" x="12"/>
        <item f="1" x="13"/>
        <item f="1" x="14"/>
        <item f="1" x="15"/>
        <item f="1" x="16"/>
        <item f="1" x="17"/>
        <item f="1" x="18"/>
        <item f="1" x="19"/>
        <item f="1" x="20"/>
        <item f="1" x="21"/>
        <item f="1" x="22"/>
        <item f="1" x="23"/>
        <item f="1" x="24"/>
        <item f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4"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</pivotFields>
  <rowFields count="1">
    <field x="11"/>
  </rowFields>
  <rowItems count="3">
    <i>
      <x/>
    </i>
    <i>
      <x v="2"/>
    </i>
    <i>
      <x v="1"/>
    </i>
  </rowItems>
  <colItems count="1">
    <i/>
  </colItems>
  <dataFields count="1">
    <dataField name="Sum of High_depression" fld="14" baseField="0" baseItem="0"/>
  </dataFields>
  <formats count="5">
    <format dxfId="26">
      <pivotArea type="all" dataOnly="0" outline="0" fieldPosition="0"/>
    </format>
    <format dxfId="25">
      <pivotArea outline="0" collapsedLevelsAreSubtotals="1" fieldPosition="0"/>
    </format>
    <format dxfId="24">
      <pivotArea field="11" type="button" dataOnly="0" labelOnly="1" outline="0" axis="axisRow" fieldPosition="0"/>
    </format>
    <format dxfId="23">
      <pivotArea dataOnly="0" labelOnly="1" outline="0" axis="axisValues" fieldPosition="0"/>
    </format>
    <format dxfId="22">
      <pivotArea dataOnly="0" labelOnly="1" fieldPosition="0">
        <references count="1">
          <reference field="11" count="0"/>
        </references>
      </pivotArea>
    </format>
  </formats>
  <chartFormats count="4">
    <chartFormat chart="4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4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4" format="15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4" format="16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tag="39f628d7-d93a-4a6f-88a4-be1a72d33cf1" updatedVersion="5" minRefreshableVersion="3" useAutoFormatting="1" subtotalHiddenItems="1" rowGrandTotals="0" itemPrintTitles="1" createdVersion="5" indent="0" outline="1" outlineData="1" multipleFieldFilters="0" chartFormat="12">
  <location ref="A7:B15" firstHeaderRow="1" firstDataRow="1" firstDataCol="1"/>
  <pivotFields count="2">
    <pivotField dataField="1" showAll="0"/>
    <pivotField axis="axisRow" allDrilled="1" showAll="0" dataSourceSort="1" defaultAttributeDrillState="1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Items count="1">
    <i/>
  </colItems>
  <dataFields count="1">
    <dataField name="Sum of High_depression" fld="0" baseField="0" baseItem="0"/>
  </dataFields>
  <formats count="5">
    <format dxfId="4">
      <pivotArea type="all" dataOnly="0" outline="0" fieldPosition="0"/>
    </format>
    <format dxfId="3">
      <pivotArea outline="0" collapsedLevelsAreSubtotals="1" fieldPosition="0"/>
    </format>
    <format dxfId="2">
      <pivotArea field="1" type="button" dataOnly="0" labelOnly="1" outline="0" axis="axisRow" fieldPosition="0"/>
    </format>
    <format dxfId="1">
      <pivotArea dataOnly="0" labelOnly="1" outline="0" axis="axisValues" fieldPosition="0"/>
    </format>
    <format dxfId="0">
      <pivotArea dataOnly="0" labelOnly="1" fieldPosition="0">
        <references count="1">
          <reference field="1" count="0"/>
        </references>
      </pivotArea>
    </format>
  </formats>
  <chartFormats count="3">
    <chartFormat chart="2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ook1!MentalHealthSurvey">
        <x15:activeTabTopLevelEntity name="[MentalHealthSurvey]"/>
      </x15:pivotTableUISettings>
    </ext>
  </extLst>
</pivotTableDefinition>
</file>

<file path=xl/pivotTables/pivotTable6.xml><?xml version="1.0" encoding="utf-8"?>
<pivotTableDefinition xmlns="http://schemas.openxmlformats.org/spreadsheetml/2006/main" name="PivotTable6" cacheId="5" applyNumberFormats="0" applyBorderFormats="0" applyFontFormats="0" applyPatternFormats="0" applyAlignmentFormats="0" applyWidthHeightFormats="1" dataCaption="Values" tag="39f628d7-d93a-4a6f-88a4-be1a72d33cf1" updatedVersion="5" minRefreshableVersion="3" useAutoFormatting="1" subtotalHiddenItems="1" rowGrandTotals="0" itemPrintTitles="1" createdVersion="5" indent="0" outline="1" outlineData="1" multipleFieldFilters="0" chartFormat="25">
  <location ref="A1:B5" firstHeaderRow="1" firstDataRow="1" firstDataCol="1"/>
  <pivotFields count="2">
    <pivotField dataField="1" showAll="0"/>
    <pivotField axis="axisRow" allDrilled="1" showAll="0" sortType="descending" defaultAttributeDrillState="1">
      <items count="5">
        <item x="0"/>
        <item x="1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4">
    <i>
      <x/>
    </i>
    <i>
      <x v="1"/>
    </i>
    <i>
      <x v="2"/>
    </i>
    <i>
      <x v="3"/>
    </i>
  </rowItems>
  <colItems count="1">
    <i/>
  </colItems>
  <dataFields count="1">
    <dataField name="Sum of High_depression" fld="0" baseField="0" baseItem="0"/>
  </dataFields>
  <formats count="5">
    <format dxfId="9">
      <pivotArea type="all" dataOnly="0" outline="0" fieldPosition="0"/>
    </format>
    <format dxfId="8">
      <pivotArea outline="0" collapsedLevelsAreSubtotals="1" fieldPosition="0"/>
    </format>
    <format dxfId="7">
      <pivotArea field="1" type="button" dataOnly="0" labelOnly="1" outline="0" axis="axisRow" fieldPosition="0"/>
    </format>
    <format dxfId="6">
      <pivotArea dataOnly="0" labelOnly="1" outline="0" axis="axisValues" fieldPosition="0"/>
    </format>
    <format dxfId="5">
      <pivotArea dataOnly="0" labelOnly="1" fieldPosition="0">
        <references count="1">
          <reference field="1" count="0"/>
        </references>
      </pivotArea>
    </format>
  </formats>
  <chartFormats count="6">
    <chartFormat chart="1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4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4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4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Hierarchies count="2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ook1!MentalHealthSurvey">
        <x15:activeTabTopLevelEntity name="[MentalHealthSurvey]"/>
      </x15:pivotTableUISettings>
    </ext>
  </extLst>
</pivotTableDefinition>
</file>

<file path=xl/pivotTables/pivotTable7.xml><?xml version="1.0" encoding="utf-8"?>
<pivotTableDefinition xmlns="http://schemas.openxmlformats.org/spreadsheetml/2006/main" name="PivotTable10" cacheId="7" applyNumberFormats="0" applyBorderFormats="0" applyFontFormats="0" applyPatternFormats="0" applyAlignmentFormats="0" applyWidthHeightFormats="1" dataCaption="Values" tag="39f628d7-d93a-4a6f-88a4-be1a72d33cf1" updatedVersion="5" minRefreshableVersion="3" useAutoFormatting="1" subtotalHiddenItems="1" rowGrandTotals="0" colGrandTotals="0" itemPrintTitles="1" createdVersion="5" indent="0" outline="1" outlineData="1" multipleFieldFilters="0" chartFormat="32">
  <location ref="D7:E10" firstHeaderRow="1" firstDataRow="1" firstDataCol="1"/>
  <pivotFields count="2">
    <pivotField axis="axisRow" allDrilled="1" showAll="0" sortType="descending" defaultAttributeDrillState="1">
      <items count="4"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3">
    <i>
      <x v="1"/>
    </i>
    <i>
      <x v="2"/>
    </i>
    <i>
      <x/>
    </i>
  </rowItems>
  <colItems count="1">
    <i/>
  </colItems>
  <dataFields count="1">
    <dataField name="Sum of High_depression" fld="1" baseField="0" baseItem="0"/>
  </dataFields>
  <formats count="1">
    <format dxfId="10">
      <pivotArea type="all" dataOnly="0" outline="0" fieldPosition="0"/>
    </format>
  </formats>
  <chartFormats count="2">
    <chartFormat chart="25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ook1!MentalHealthSurvey">
        <x15:activeTabTopLevelEntity name="[MentalHealthSurvey]"/>
      </x15:pivotTableUISettings>
    </ext>
  </extLst>
</pivotTableDefinition>
</file>

<file path=xl/pivotTables/pivotTable8.xml><?xml version="1.0" encoding="utf-8"?>
<pivotTableDefinition xmlns="http://schemas.openxmlformats.org/spreadsheetml/2006/main" name="PivotTable8" cacheId="8" applyNumberFormats="0" applyBorderFormats="0" applyFontFormats="0" applyPatternFormats="0" applyAlignmentFormats="0" applyWidthHeightFormats="1" dataCaption="Values" tag="39f628d7-d93a-4a6f-88a4-be1a72d33cf1" updatedVersion="5" minRefreshableVersion="3" useAutoFormatting="1" subtotalHiddenItems="1" rowGrandTotals="0" colGrandTotals="0" itemPrintTitles="1" createdVersion="5" indent="0" outline="1" outlineData="1" multipleFieldFilters="0" chartFormat="32">
  <location ref="I13:J16" firstHeaderRow="1" firstDataRow="1" firstDataCol="1"/>
  <pivotFields count="2">
    <pivotField axis="axisRow" allDrilled="1" showAll="0" sortType="descending" defaultAttributeDrillState="1">
      <items count="4"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3">
    <i>
      <x v="1"/>
    </i>
    <i>
      <x v="2"/>
    </i>
    <i>
      <x/>
    </i>
  </rowItems>
  <colItems count="1">
    <i/>
  </colItems>
  <dataFields count="1">
    <dataField name="Sum of High_depression" fld="1" baseField="0" baseItem="0"/>
  </dataFields>
  <formats count="1">
    <format dxfId="11">
      <pivotArea type="all" dataOnly="0" outline="0" fieldPosition="0"/>
    </format>
  </formats>
  <chartFormats count="2">
    <chartFormat chart="25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ook1!MentalHealthSurvey">
        <x15:activeTabTopLevelEntity name="[MentalHealthSurvey]"/>
      </x15:pivotTableUISettings>
    </ext>
  </extLst>
</pivotTableDefinition>
</file>

<file path=xl/pivotTables/pivotTable9.xml><?xml version="1.0" encoding="utf-8"?>
<pivotTableDefinition xmlns="http://schemas.openxmlformats.org/spreadsheetml/2006/main" name="PivotTable5" cacheId="2" applyNumberFormats="0" applyBorderFormats="0" applyFontFormats="0" applyPatternFormats="0" applyAlignmentFormats="0" applyWidthHeightFormats="1" dataCaption="Values" tag="39f628d7-d93a-4a6f-88a4-be1a72d33cf1" updatedVersion="5" minRefreshableVersion="3" useAutoFormatting="1" subtotalHiddenItems="1" rowGrandTotals="0" itemPrintTitles="1" createdVersion="5" indent="0" outline="1" outlineData="1" multipleFieldFilters="0" chartFormat="12">
  <location ref="A18:B20" firstHeaderRow="1" firstDataRow="1" firstDataCol="1"/>
  <pivotFields count="2">
    <pivotField dataField="1" showAll="0"/>
    <pivotField axis="axisRow" allDrilled="1" showAll="0" dataSourceSort="1" defaultAttributeDrillState="1">
      <items count="3">
        <item x="0"/>
        <item x="1"/>
        <item t="default"/>
      </items>
    </pivotField>
  </pivotFields>
  <rowFields count="1">
    <field x="1"/>
  </rowFields>
  <rowItems count="2">
    <i>
      <x/>
    </i>
    <i>
      <x v="1"/>
    </i>
  </rowItems>
  <colItems count="1">
    <i/>
  </colItems>
  <dataFields count="1">
    <dataField name="Sum of High_depression" fld="0" baseField="0" baseItem="0"/>
  </dataFields>
  <pivotHierarchies count="2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ook1!MentalHealthSurvey">
        <x15:activeTabTopLevelEntity name="[MentalHealthSurvey]"/>
      </x15:pivotTableUISettings>
    </ext>
  </extLst>
</pivotTableDefinition>
</file>

<file path=xl/pivotTables/pivotTable10.xml><?xml version="1.0" encoding="utf-8"?>
<pivotTableDefinition xmlns="http://schemas.openxmlformats.org/spreadsheetml/2006/main" name="PivotTable7" cacheId="6" applyNumberFormats="0" applyBorderFormats="0" applyFontFormats="0" applyPatternFormats="0" applyAlignmentFormats="0" applyWidthHeightFormats="1" dataCaption="Values" tag="39f628d7-d93a-4a6f-88a4-be1a72d33cf1" updatedVersion="5" minRefreshableVersion="3" useAutoFormatting="1" subtotalHiddenItems="1" rowGrandTotals="0" itemPrintTitles="1" createdVersion="5" indent="0" outline="1" outlineData="1" multipleFieldFilters="0" chartFormat="26">
  <location ref="D1:E5" firstHeaderRow="1" firstDataRow="1" firstDataCol="1"/>
  <pivotFields count="2">
    <pivotField dataField="1" showAll="0"/>
    <pivotField axis="axisRow" allDrilled="1" showAll="0" sortType="descending" defaultAttributeDrillState="1">
      <items count="5">
        <item x="0"/>
        <item x="1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4">
    <i>
      <x v="3"/>
    </i>
    <i>
      <x/>
    </i>
    <i>
      <x v="2"/>
    </i>
    <i>
      <x v="1"/>
    </i>
  </rowItems>
  <colItems count="1">
    <i/>
  </colItems>
  <dataFields count="1">
    <dataField name="Sum of High_depression" fld="0" baseField="0" baseItem="0"/>
  </dataFields>
  <formats count="5">
    <format dxfId="16">
      <pivotArea type="all" dataOnly="0" outline="0" fieldPosition="0"/>
    </format>
    <format dxfId="15">
      <pivotArea outline="0" collapsedLevelsAreSubtotals="1" fieldPosition="0"/>
    </format>
    <format dxfId="14">
      <pivotArea field="1" type="button" dataOnly="0" labelOnly="1" outline="0" axis="axisRow" fieldPosition="0"/>
    </format>
    <format dxfId="13">
      <pivotArea dataOnly="0" labelOnly="1" outline="0" axis="axisValues" fieldPosition="0"/>
    </format>
    <format dxfId="12">
      <pivotArea dataOnly="0" labelOnly="1" fieldPosition="0">
        <references count="1">
          <reference field="1" count="0"/>
        </references>
      </pivotArea>
    </format>
  </formats>
  <chartFormats count="5">
    <chartFormat chart="1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Hierarchies count="2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ook1!MentalHealthSurvey">
        <x15:activeTabTopLevelEntity name="[MentalHealthSurvey]"/>
      </x15:pivotTableUISettings>
    </ext>
  </extLst>
</pivotTableDefinition>
</file>

<file path=xl/pivotTables/pivotTable1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tag="39f628d7-d93a-4a6f-88a4-be1a72d33cf1" updatedVersion="5" minRefreshableVersion="3" useAutoFormatting="1" subtotalHiddenItems="1" rowGrandTotals="0" colGrandTotals="0" itemPrintTitles="1" createdVersion="5" indent="0" outline="1" outlineData="1" multipleFieldFilters="0" chartFormat="6">
  <location ref="A22:B26" firstHeaderRow="1" firstDataRow="2" firstDataCol="1"/>
  <pivotFields count="3">
    <pivotField axis="axisRow" allDrilled="1" showAll="0" dataSourceSort="1" defaultAttributeDrillState="1">
      <items count="4">
        <item x="0"/>
        <item x="1"/>
        <item x="2"/>
        <item t="default"/>
      </items>
    </pivotField>
    <pivotField axis="axisCol" allDrilled="1" showAll="0" dataSourceSort="1" defaultAttributeDrillState="1">
      <items count="2">
        <item s="1" x="0"/>
        <item t="default"/>
      </items>
    </pivotField>
    <pivotField dataField="1" showAll="0"/>
  </pivotFields>
  <rowFields count="1">
    <field x="0"/>
  </rowFields>
  <rowItems count="3">
    <i>
      <x/>
    </i>
    <i>
      <x v="1"/>
    </i>
    <i>
      <x v="2"/>
    </i>
  </rowItems>
  <colFields count="1">
    <field x="1"/>
  </colFields>
  <colItems count="1">
    <i>
      <x/>
    </i>
  </colItems>
  <dataFields count="1">
    <dataField name="Count of gender" fld="2" subtotal="count" baseField="0" baseItem="0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Hierarchies count="2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3"/>
  </rowHierarchiesUsage>
  <colHierarchiesUsage count="1">
    <colHierarchyUsage hierarchyUsage="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ook1!MentalHealthSurvey">
        <x15:activeTabTopLevelEntity name="[MentalHealthSurvey]"/>
      </x15:pivotTableUISettings>
    </ext>
  </extLst>
</pivotTableDefinition>
</file>

<file path=xl/pivotTables/pivotTable12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tag="39f628d7-d93a-4a6f-88a4-be1a72d33cf1" updatedVersion="5" minRefreshableVersion="3" useAutoFormatting="1" subtotalHiddenItems="1" rowGrandTotals="0" colGrandTotals="0" itemPrintTitles="1" createdVersion="5" indent="0" outline="1" outlineData="1" multipleFieldFilters="0" chartFormat="6">
  <location ref="D12:E16" firstHeaderRow="1" firstDataRow="2" firstDataCol="1"/>
  <pivotFields count="3">
    <pivotField axis="axisRow" allDrilled="1" showAll="0" dataSourceSort="1" defaultAttributeDrillState="1">
      <items count="4">
        <item x="0"/>
        <item x="1"/>
        <item x="2"/>
        <item t="default"/>
      </items>
    </pivotField>
    <pivotField axis="axisCol" allDrilled="1" showAll="0" dataSourceSort="1" defaultAttributeDrillState="1">
      <items count="2">
        <item s="1" x="0"/>
        <item t="default"/>
      </items>
    </pivotField>
    <pivotField dataField="1" showAll="0"/>
  </pivotFields>
  <rowFields count="1">
    <field x="0"/>
  </rowFields>
  <rowItems count="3">
    <i>
      <x/>
    </i>
    <i>
      <x v="1"/>
    </i>
    <i>
      <x v="2"/>
    </i>
  </rowItems>
  <colFields count="1">
    <field x="1"/>
  </colFields>
  <colItems count="1">
    <i>
      <x/>
    </i>
  </colItems>
  <dataFields count="1">
    <dataField name="Count of gender" fld="2" subtotal="count" baseField="0" baseItem="0"/>
  </dataFields>
  <formats count="1">
    <format dxfId="17">
      <pivotArea collapsedLevelsAreSubtotals="1" fieldPosition="0">
        <references count="1">
          <reference field="0" count="1">
            <x v="0"/>
          </reference>
        </references>
      </pivotArea>
    </format>
  </format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Hierarchies count="2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3"/>
  </rowHierarchiesUsage>
  <colHierarchiesUsage count="1">
    <colHierarchyUsage hierarchyUsage="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ook1!MentalHealthSurvey">
        <x15:activeTabTopLevelEntity name="[MentalHealthSurvey]"/>
      </x15:pivotTableUISettings>
    </ext>
  </extLst>
</pivotTableDefinition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7">
    <queryTableFields count="16">
      <queryTableField id="1" name="gender" tableColumnId="17"/>
      <queryTableField id="2" name="age" tableColumnId="18"/>
      <queryTableField id="3" name="university" tableColumnId="19"/>
      <queryTableField id="4" name="degree_level" tableColumnId="20"/>
      <queryTableField id="5" name="degree_major" tableColumnId="21"/>
      <queryTableField id="6" name="residential_status" tableColumnId="22"/>
      <queryTableField id="7" name="sports_engagement" tableColumnId="23"/>
      <queryTableField id="8" name="average_sleep" tableColumnId="24"/>
      <queryTableField id="9" name="stress_relief_activities" tableColumnId="25"/>
      <queryTableField id="10" name="Study_satisfaction" tableColumnId="26"/>
      <queryTableField id="11" name="Acedemic_pressure" tableColumnId="27"/>
      <queryTableField id="12" name="financial_concern" tableColumnId="28"/>
      <queryTableField id="13" name="Future_insecurity" tableColumnId="29"/>
      <queryTableField id="14" name="Depression" tableColumnId="30"/>
      <queryTableField id="15" name="High_depression" tableColumnId="31"/>
      <queryTableField id="16" name="Low_depression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entalHealthSurvey" displayName="MentalHealthSurvey" ref="A1:P89" tableType="queryTable" totalsRowCount="1" headerRowDxfId="74" dataDxfId="73">
  <autoFilter ref="A1:P88"/>
  <tableColumns count="16">
    <tableColumn id="17" uniqueName="17" name="gender" queryTableFieldId="1" dataDxfId="72" totalsRowDxfId="71"/>
    <tableColumn id="18" uniqueName="18" name="age" queryTableFieldId="2" dataDxfId="70" totalsRowDxfId="69"/>
    <tableColumn id="19" uniqueName="19" name="university" queryTableFieldId="3" dataDxfId="68" totalsRowDxfId="67"/>
    <tableColumn id="20" uniqueName="20" name="degree_level" queryTableFieldId="4" dataDxfId="66" totalsRowDxfId="65"/>
    <tableColumn id="21" uniqueName="21" name="degree_major" queryTableFieldId="5" dataDxfId="64" totalsRowDxfId="63"/>
    <tableColumn id="22" uniqueName="22" name="residential_status" queryTableFieldId="6" dataDxfId="62" totalsRowDxfId="61"/>
    <tableColumn id="23" uniqueName="23" name="sports_engagement" queryTableFieldId="7" dataDxfId="60" totalsRowDxfId="59"/>
    <tableColumn id="24" uniqueName="24" name="average_sleep" queryTableFieldId="8" dataDxfId="58" totalsRowDxfId="57"/>
    <tableColumn id="25" uniqueName="25" name="stress_relief_activities" queryTableFieldId="9" dataDxfId="56" totalsRowDxfId="55"/>
    <tableColumn id="26" uniqueName="26" name="Study_satisfaction" queryTableFieldId="10" dataDxfId="54" totalsRowDxfId="53"/>
    <tableColumn id="27" uniqueName="27" name="Acedemic_pressure" queryTableFieldId="11" dataDxfId="52" totalsRowDxfId="51"/>
    <tableColumn id="28" uniqueName="28" name="financial_concern" queryTableFieldId="12" dataDxfId="50" totalsRowDxfId="49"/>
    <tableColumn id="29" uniqueName="29" name="Future_insecurity" queryTableFieldId="13" dataDxfId="48" totalsRowDxfId="47"/>
    <tableColumn id="30" uniqueName="30" name="Depression" queryTableFieldId="14" dataDxfId="46" totalsRowDxfId="45"/>
    <tableColumn id="31" uniqueName="31" name="High_depression" queryTableFieldId="15" dataDxfId="44" totalsRowDxfId="43"/>
    <tableColumn id="32" uniqueName="32" name="Low_depression" queryTableFieldId="16" dataDxfId="42" totalsRowDxfId="41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2.xml"/><Relationship Id="rId3" Type="http://schemas.openxmlformats.org/officeDocument/2006/relationships/pivotTable" Target="../pivotTables/pivotTable7.xml"/><Relationship Id="rId7" Type="http://schemas.openxmlformats.org/officeDocument/2006/relationships/pivotTable" Target="../pivotTables/pivotTable11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pivotTable" Target="../pivotTables/pivotTable10.xml"/><Relationship Id="rId5" Type="http://schemas.openxmlformats.org/officeDocument/2006/relationships/pivotTable" Target="../pivotTables/pivotTable9.xml"/><Relationship Id="rId4" Type="http://schemas.openxmlformats.org/officeDocument/2006/relationships/pivotTable" Target="../pivotTables/pivotTable8.xml"/><Relationship Id="rId9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opLeftCell="A78" workbookViewId="0">
      <selection activeCell="H103" sqref="H103"/>
    </sheetView>
  </sheetViews>
  <sheetFormatPr defaultRowHeight="15" x14ac:dyDescent="0.25"/>
  <cols>
    <col min="1" max="1" width="9.5703125" bestFit="1" customWidth="1"/>
    <col min="2" max="2" width="6.42578125" bestFit="1" customWidth="1"/>
    <col min="3" max="3" width="12.140625" bestFit="1" customWidth="1"/>
    <col min="4" max="4" width="15" bestFit="1" customWidth="1"/>
    <col min="5" max="5" width="22.5703125" bestFit="1" customWidth="1"/>
    <col min="6" max="6" width="19.28515625" bestFit="1" customWidth="1"/>
    <col min="7" max="7" width="21.140625" bestFit="1" customWidth="1"/>
    <col min="8" max="8" width="16.28515625" bestFit="1" customWidth="1"/>
    <col min="9" max="9" width="81.140625" customWidth="1"/>
    <col min="10" max="10" width="19.7109375" bestFit="1" customWidth="1"/>
    <col min="11" max="11" width="21" bestFit="1" customWidth="1"/>
    <col min="12" max="12" width="19" bestFit="1" customWidth="1"/>
    <col min="13" max="13" width="19.140625" bestFit="1" customWidth="1"/>
    <col min="14" max="14" width="20.28515625" bestFit="1" customWidth="1"/>
    <col min="15" max="15" width="18.28515625" bestFit="1" customWidth="1"/>
    <col min="16" max="16" width="17.85546875" bestFit="1" customWidth="1"/>
    <col min="17" max="23" width="8.85546875" bestFit="1" customWidth="1"/>
    <col min="24" max="24" width="6.42578125" bestFit="1" customWidth="1"/>
    <col min="25" max="25" width="12.140625" bestFit="1" customWidth="1"/>
    <col min="26" max="26" width="15" bestFit="1" customWidth="1"/>
    <col min="27" max="27" width="22.5703125" bestFit="1" customWidth="1"/>
    <col min="28" max="28" width="16.5703125" bestFit="1" customWidth="1"/>
    <col min="29" max="29" width="7.28515625" bestFit="1" customWidth="1"/>
    <col min="30" max="30" width="19.28515625" bestFit="1" customWidth="1"/>
    <col min="31" max="31" width="24.140625" bestFit="1" customWidth="1"/>
    <col min="32" max="32" width="21.140625" bestFit="1" customWidth="1"/>
    <col min="33" max="33" width="16.28515625" bestFit="1" customWidth="1"/>
    <col min="34" max="34" width="19.5703125" bestFit="1" customWidth="1"/>
    <col min="35" max="35" width="21.5703125" bestFit="1" customWidth="1"/>
    <col min="36" max="36" width="20.5703125" bestFit="1" customWidth="1"/>
    <col min="37" max="37" width="20" bestFit="1" customWidth="1"/>
    <col min="38" max="38" width="21.140625" bestFit="1" customWidth="1"/>
    <col min="39" max="39" width="13.140625" bestFit="1" customWidth="1"/>
    <col min="40" max="40" width="9.85546875" bestFit="1" customWidth="1"/>
    <col min="41" max="41" width="11" bestFit="1" customWidth="1"/>
    <col min="42" max="42" width="18.7109375" bestFit="1" customWidth="1"/>
    <col min="43" max="43" width="81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94</v>
      </c>
      <c r="P1" s="1" t="s">
        <v>99</v>
      </c>
    </row>
    <row r="2" spans="1:16" x14ac:dyDescent="0.25">
      <c r="A2" s="1" t="s">
        <v>9</v>
      </c>
      <c r="B2" s="1">
        <v>20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79</v>
      </c>
      <c r="K2" s="1" t="s">
        <v>80</v>
      </c>
      <c r="L2" s="1" t="s">
        <v>90</v>
      </c>
      <c r="M2" s="1" t="s">
        <v>81</v>
      </c>
      <c r="N2" s="1" t="s">
        <v>82</v>
      </c>
      <c r="O2" s="1">
        <v>0</v>
      </c>
      <c r="P2" s="1">
        <v>1</v>
      </c>
    </row>
    <row r="3" spans="1:16" x14ac:dyDescent="0.25">
      <c r="A3" s="1" t="s">
        <v>9</v>
      </c>
      <c r="B3" s="1">
        <v>20</v>
      </c>
      <c r="C3" s="1" t="s">
        <v>17</v>
      </c>
      <c r="D3" s="1" t="s">
        <v>18</v>
      </c>
      <c r="E3" s="1" t="s">
        <v>19</v>
      </c>
      <c r="F3" s="1" t="s">
        <v>13</v>
      </c>
      <c r="G3" s="1" t="s">
        <v>20</v>
      </c>
      <c r="H3" s="1" t="s">
        <v>15</v>
      </c>
      <c r="I3" s="1" t="s">
        <v>21</v>
      </c>
      <c r="J3" s="1" t="s">
        <v>79</v>
      </c>
      <c r="K3" s="1" t="s">
        <v>80</v>
      </c>
      <c r="L3" s="1" t="s">
        <v>83</v>
      </c>
      <c r="M3" s="1" t="s">
        <v>84</v>
      </c>
      <c r="N3" s="1" t="s">
        <v>85</v>
      </c>
      <c r="O3" s="1">
        <v>1</v>
      </c>
      <c r="P3" s="1">
        <v>0</v>
      </c>
    </row>
    <row r="4" spans="1:16" x14ac:dyDescent="0.25">
      <c r="A4" s="1" t="s">
        <v>9</v>
      </c>
      <c r="B4" s="1">
        <v>20</v>
      </c>
      <c r="C4" s="1" t="s">
        <v>22</v>
      </c>
      <c r="D4" s="1" t="s">
        <v>11</v>
      </c>
      <c r="E4" s="1" t="s">
        <v>19</v>
      </c>
      <c r="F4" s="1" t="s">
        <v>13</v>
      </c>
      <c r="G4" s="1" t="s">
        <v>20</v>
      </c>
      <c r="H4" s="1" t="s">
        <v>23</v>
      </c>
      <c r="I4" s="1" t="s">
        <v>24</v>
      </c>
      <c r="J4" s="1" t="s">
        <v>79</v>
      </c>
      <c r="K4" s="1" t="s">
        <v>80</v>
      </c>
      <c r="L4" s="1" t="s">
        <v>86</v>
      </c>
      <c r="M4" s="1" t="s">
        <v>81</v>
      </c>
      <c r="N4" s="1" t="s">
        <v>82</v>
      </c>
      <c r="O4" s="1">
        <v>0</v>
      </c>
      <c r="P4" s="1">
        <v>1</v>
      </c>
    </row>
    <row r="5" spans="1:16" x14ac:dyDescent="0.25">
      <c r="A5" s="1" t="s">
        <v>9</v>
      </c>
      <c r="B5" s="1">
        <v>20</v>
      </c>
      <c r="C5" s="1" t="s">
        <v>17</v>
      </c>
      <c r="D5" s="1" t="s">
        <v>11</v>
      </c>
      <c r="E5" s="1" t="s">
        <v>19</v>
      </c>
      <c r="F5" s="1" t="s">
        <v>25</v>
      </c>
      <c r="G5" s="1" t="s">
        <v>14</v>
      </c>
      <c r="H5" s="1" t="s">
        <v>15</v>
      </c>
      <c r="I5" s="1" t="s">
        <v>21</v>
      </c>
      <c r="J5" s="1" t="s">
        <v>87</v>
      </c>
      <c r="K5" s="1" t="s">
        <v>80</v>
      </c>
      <c r="L5" s="1" t="s">
        <v>90</v>
      </c>
      <c r="M5" s="1" t="s">
        <v>88</v>
      </c>
      <c r="N5" s="1" t="s">
        <v>89</v>
      </c>
      <c r="O5" s="1">
        <v>1</v>
      </c>
      <c r="P5" s="1">
        <v>0</v>
      </c>
    </row>
    <row r="6" spans="1:16" x14ac:dyDescent="0.25">
      <c r="A6" s="1" t="s">
        <v>26</v>
      </c>
      <c r="B6" s="1">
        <v>20</v>
      </c>
      <c r="C6" s="1" t="s">
        <v>17</v>
      </c>
      <c r="D6" s="1" t="s">
        <v>11</v>
      </c>
      <c r="E6" s="1" t="s">
        <v>19</v>
      </c>
      <c r="F6" s="1" t="s">
        <v>13</v>
      </c>
      <c r="G6" s="1" t="s">
        <v>14</v>
      </c>
      <c r="H6" s="1" t="s">
        <v>15</v>
      </c>
      <c r="I6" s="1" t="s">
        <v>21</v>
      </c>
      <c r="J6" s="1" t="s">
        <v>87</v>
      </c>
      <c r="K6" s="1" t="s">
        <v>80</v>
      </c>
      <c r="L6" s="1" t="s">
        <v>83</v>
      </c>
      <c r="M6" s="1" t="s">
        <v>84</v>
      </c>
      <c r="N6" s="1" t="s">
        <v>89</v>
      </c>
      <c r="O6" s="1">
        <v>1</v>
      </c>
      <c r="P6" s="1">
        <v>0</v>
      </c>
    </row>
    <row r="7" spans="1:16" x14ac:dyDescent="0.25">
      <c r="A7" s="1" t="s">
        <v>26</v>
      </c>
      <c r="B7" s="1">
        <v>20</v>
      </c>
      <c r="C7" s="1" t="s">
        <v>17</v>
      </c>
      <c r="D7" s="1" t="s">
        <v>11</v>
      </c>
      <c r="E7" s="1" t="s">
        <v>19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79</v>
      </c>
      <c r="K7" s="1" t="s">
        <v>80</v>
      </c>
      <c r="L7" s="1" t="s">
        <v>86</v>
      </c>
      <c r="M7" s="1" t="s">
        <v>84</v>
      </c>
      <c r="N7" s="1" t="s">
        <v>89</v>
      </c>
      <c r="O7" s="1">
        <v>1</v>
      </c>
      <c r="P7" s="1">
        <v>0</v>
      </c>
    </row>
    <row r="8" spans="1:16" x14ac:dyDescent="0.25">
      <c r="A8" s="1" t="s">
        <v>9</v>
      </c>
      <c r="B8" s="1">
        <v>26</v>
      </c>
      <c r="C8" s="1" t="s">
        <v>10</v>
      </c>
      <c r="D8" s="1" t="s">
        <v>18</v>
      </c>
      <c r="E8" s="1" t="s">
        <v>12</v>
      </c>
      <c r="F8" s="1" t="s">
        <v>25</v>
      </c>
      <c r="G8" s="1" t="s">
        <v>20</v>
      </c>
      <c r="H8" s="1" t="s">
        <v>27</v>
      </c>
      <c r="I8" s="1" t="s">
        <v>28</v>
      </c>
      <c r="J8" s="1" t="s">
        <v>79</v>
      </c>
      <c r="K8" s="1" t="s">
        <v>80</v>
      </c>
      <c r="L8" s="1" t="s">
        <v>90</v>
      </c>
      <c r="M8" s="1" t="s">
        <v>84</v>
      </c>
      <c r="N8" s="1" t="s">
        <v>89</v>
      </c>
      <c r="O8" s="1">
        <v>1</v>
      </c>
      <c r="P8" s="1">
        <v>0</v>
      </c>
    </row>
    <row r="9" spans="1:16" x14ac:dyDescent="0.25">
      <c r="A9" s="1" t="s">
        <v>9</v>
      </c>
      <c r="B9" s="1">
        <v>22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87</v>
      </c>
      <c r="K9" s="1" t="s">
        <v>80</v>
      </c>
      <c r="L9" s="1" t="s">
        <v>90</v>
      </c>
      <c r="M9" s="1" t="s">
        <v>84</v>
      </c>
      <c r="N9" s="1" t="s">
        <v>85</v>
      </c>
      <c r="O9" s="1">
        <v>1</v>
      </c>
      <c r="P9" s="1">
        <v>0</v>
      </c>
    </row>
    <row r="10" spans="1:16" x14ac:dyDescent="0.25">
      <c r="A10" s="1" t="s">
        <v>9</v>
      </c>
      <c r="B10" s="1">
        <v>20</v>
      </c>
      <c r="C10" s="1" t="s">
        <v>29</v>
      </c>
      <c r="D10" s="1" t="s">
        <v>11</v>
      </c>
      <c r="E10" s="1" t="s">
        <v>19</v>
      </c>
      <c r="F10" s="1" t="s">
        <v>13</v>
      </c>
      <c r="G10" s="1" t="s">
        <v>20</v>
      </c>
      <c r="H10" s="1" t="s">
        <v>15</v>
      </c>
      <c r="I10" s="1" t="s">
        <v>30</v>
      </c>
      <c r="J10" s="1" t="s">
        <v>87</v>
      </c>
      <c r="K10" s="1" t="s">
        <v>91</v>
      </c>
      <c r="L10" s="1" t="s">
        <v>90</v>
      </c>
      <c r="M10" s="1" t="s">
        <v>84</v>
      </c>
      <c r="N10" s="1" t="s">
        <v>85</v>
      </c>
      <c r="O10" s="1">
        <v>1</v>
      </c>
      <c r="P10" s="1">
        <v>0</v>
      </c>
    </row>
    <row r="11" spans="1:16" x14ac:dyDescent="0.25">
      <c r="A11" s="1" t="s">
        <v>9</v>
      </c>
      <c r="B11" s="1">
        <v>23</v>
      </c>
      <c r="C11" s="1" t="s">
        <v>29</v>
      </c>
      <c r="D11" s="1" t="s">
        <v>11</v>
      </c>
      <c r="E11" s="1" t="s">
        <v>19</v>
      </c>
      <c r="F11" s="1" t="s">
        <v>13</v>
      </c>
      <c r="G11" s="1" t="s">
        <v>14</v>
      </c>
      <c r="H11" s="1" t="s">
        <v>15</v>
      </c>
      <c r="I11" s="1" t="s">
        <v>31</v>
      </c>
      <c r="J11" s="1" t="s">
        <v>87</v>
      </c>
      <c r="K11" s="1" t="s">
        <v>91</v>
      </c>
      <c r="L11" s="1" t="s">
        <v>90</v>
      </c>
      <c r="M11" s="1" t="s">
        <v>84</v>
      </c>
      <c r="N11" s="1" t="s">
        <v>89</v>
      </c>
      <c r="O11" s="1">
        <v>1</v>
      </c>
      <c r="P11" s="1">
        <v>0</v>
      </c>
    </row>
    <row r="12" spans="1:16" x14ac:dyDescent="0.25">
      <c r="A12" s="1" t="s">
        <v>9</v>
      </c>
      <c r="B12" s="1">
        <v>20</v>
      </c>
      <c r="C12" s="1" t="s">
        <v>29</v>
      </c>
      <c r="D12" s="1" t="s">
        <v>11</v>
      </c>
      <c r="E12" s="1" t="s">
        <v>19</v>
      </c>
      <c r="F12" s="1" t="s">
        <v>25</v>
      </c>
      <c r="G12" s="1" t="s">
        <v>14</v>
      </c>
      <c r="H12" s="1" t="s">
        <v>15</v>
      </c>
      <c r="I12" s="1" t="s">
        <v>32</v>
      </c>
      <c r="J12" s="1" t="s">
        <v>79</v>
      </c>
      <c r="K12" s="1" t="s">
        <v>80</v>
      </c>
      <c r="L12" s="1" t="s">
        <v>83</v>
      </c>
      <c r="M12" s="1" t="s">
        <v>88</v>
      </c>
      <c r="N12" s="1" t="s">
        <v>85</v>
      </c>
      <c r="O12" s="1">
        <v>1</v>
      </c>
      <c r="P12" s="1">
        <v>0</v>
      </c>
    </row>
    <row r="13" spans="1:16" x14ac:dyDescent="0.25">
      <c r="A13" s="1" t="s">
        <v>9</v>
      </c>
      <c r="B13" s="1">
        <v>20</v>
      </c>
      <c r="C13" s="1" t="s">
        <v>29</v>
      </c>
      <c r="D13" s="1" t="s">
        <v>11</v>
      </c>
      <c r="E13" s="1" t="s">
        <v>19</v>
      </c>
      <c r="F13" s="1" t="s">
        <v>13</v>
      </c>
      <c r="G13" s="1" t="s">
        <v>20</v>
      </c>
      <c r="H13" s="1" t="s">
        <v>15</v>
      </c>
      <c r="I13" s="1" t="s">
        <v>33</v>
      </c>
      <c r="J13" s="1" t="s">
        <v>79</v>
      </c>
      <c r="K13" s="1" t="s">
        <v>80</v>
      </c>
      <c r="L13" s="1" t="s">
        <v>90</v>
      </c>
      <c r="M13" s="1" t="s">
        <v>81</v>
      </c>
      <c r="N13" s="1" t="s">
        <v>82</v>
      </c>
      <c r="O13" s="1">
        <v>0</v>
      </c>
      <c r="P13" s="1">
        <v>1</v>
      </c>
    </row>
    <row r="14" spans="1:16" x14ac:dyDescent="0.25">
      <c r="A14" s="1" t="s">
        <v>9</v>
      </c>
      <c r="B14" s="1">
        <v>21</v>
      </c>
      <c r="C14" s="1" t="s">
        <v>29</v>
      </c>
      <c r="D14" s="1" t="s">
        <v>11</v>
      </c>
      <c r="E14" s="1" t="s">
        <v>19</v>
      </c>
      <c r="F14" s="1" t="s">
        <v>25</v>
      </c>
      <c r="G14" s="1" t="s">
        <v>14</v>
      </c>
      <c r="H14" s="1" t="s">
        <v>15</v>
      </c>
      <c r="I14" s="1" t="s">
        <v>34</v>
      </c>
      <c r="J14" s="1" t="s">
        <v>79</v>
      </c>
      <c r="K14" s="1" t="s">
        <v>80</v>
      </c>
      <c r="L14" s="1" t="s">
        <v>90</v>
      </c>
      <c r="M14" s="1" t="s">
        <v>81</v>
      </c>
      <c r="N14" s="1" t="s">
        <v>89</v>
      </c>
      <c r="O14" s="1">
        <v>1</v>
      </c>
      <c r="P14" s="1">
        <v>0</v>
      </c>
    </row>
    <row r="15" spans="1:16" x14ac:dyDescent="0.25">
      <c r="A15" s="1" t="s">
        <v>9</v>
      </c>
      <c r="B15" s="1">
        <v>19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  <c r="H15" s="1" t="s">
        <v>15</v>
      </c>
      <c r="I15" s="1" t="s">
        <v>35</v>
      </c>
      <c r="J15" s="1" t="s">
        <v>87</v>
      </c>
      <c r="K15" s="1" t="s">
        <v>80</v>
      </c>
      <c r="L15" s="1" t="s">
        <v>90</v>
      </c>
      <c r="M15" s="1" t="s">
        <v>81</v>
      </c>
      <c r="N15" s="1" t="s">
        <v>89</v>
      </c>
      <c r="O15" s="1">
        <v>1</v>
      </c>
      <c r="P15" s="1">
        <v>0</v>
      </c>
    </row>
    <row r="16" spans="1:16" x14ac:dyDescent="0.25">
      <c r="A16" s="1" t="s">
        <v>26</v>
      </c>
      <c r="B16" s="1">
        <v>20</v>
      </c>
      <c r="C16" s="1" t="s">
        <v>10</v>
      </c>
      <c r="D16" s="1" t="s">
        <v>11</v>
      </c>
      <c r="E16" s="1" t="s">
        <v>12</v>
      </c>
      <c r="F16" s="1" t="s">
        <v>13</v>
      </c>
      <c r="G16" s="1" t="s">
        <v>14</v>
      </c>
      <c r="H16" s="1" t="s">
        <v>15</v>
      </c>
      <c r="I16" s="1" t="s">
        <v>35</v>
      </c>
      <c r="J16" s="1" t="s">
        <v>87</v>
      </c>
      <c r="K16" s="1" t="s">
        <v>91</v>
      </c>
      <c r="L16" s="1" t="s">
        <v>86</v>
      </c>
      <c r="M16" s="1" t="s">
        <v>88</v>
      </c>
      <c r="N16" s="1" t="s">
        <v>89</v>
      </c>
      <c r="O16" s="1">
        <v>1</v>
      </c>
      <c r="P16" s="1">
        <v>0</v>
      </c>
    </row>
    <row r="17" spans="1:16" x14ac:dyDescent="0.25">
      <c r="A17" s="1" t="s">
        <v>26</v>
      </c>
      <c r="B17" s="1">
        <v>19</v>
      </c>
      <c r="C17" s="1" t="s">
        <v>10</v>
      </c>
      <c r="D17" s="1" t="s">
        <v>11</v>
      </c>
      <c r="E17" s="1" t="s">
        <v>12</v>
      </c>
      <c r="F17" s="1" t="s">
        <v>13</v>
      </c>
      <c r="G17" s="1" t="s">
        <v>14</v>
      </c>
      <c r="H17" s="1" t="s">
        <v>27</v>
      </c>
      <c r="I17" s="1" t="s">
        <v>16</v>
      </c>
      <c r="J17" s="1" t="s">
        <v>79</v>
      </c>
      <c r="K17" s="1" t="s">
        <v>91</v>
      </c>
      <c r="L17" s="1" t="s">
        <v>90</v>
      </c>
      <c r="M17" s="1" t="s">
        <v>88</v>
      </c>
      <c r="N17" s="1" t="s">
        <v>82</v>
      </c>
      <c r="O17" s="1">
        <v>0</v>
      </c>
      <c r="P17" s="1">
        <v>1</v>
      </c>
    </row>
    <row r="18" spans="1:16" x14ac:dyDescent="0.25">
      <c r="A18" s="1" t="s">
        <v>26</v>
      </c>
      <c r="B18" s="1">
        <v>20</v>
      </c>
      <c r="C18" s="1" t="s">
        <v>10</v>
      </c>
      <c r="D18" s="1" t="s">
        <v>11</v>
      </c>
      <c r="E18" s="1" t="s">
        <v>12</v>
      </c>
      <c r="F18" s="1" t="s">
        <v>13</v>
      </c>
      <c r="G18" s="1" t="s">
        <v>14</v>
      </c>
      <c r="H18" s="1" t="s">
        <v>23</v>
      </c>
      <c r="I18" s="1" t="s">
        <v>36</v>
      </c>
      <c r="J18" s="1" t="s">
        <v>79</v>
      </c>
      <c r="K18" s="1" t="s">
        <v>80</v>
      </c>
      <c r="L18" s="1" t="s">
        <v>86</v>
      </c>
      <c r="M18" s="1" t="s">
        <v>81</v>
      </c>
      <c r="N18" s="1" t="s">
        <v>85</v>
      </c>
      <c r="O18" s="1">
        <v>1</v>
      </c>
      <c r="P18" s="1">
        <v>0</v>
      </c>
    </row>
    <row r="19" spans="1:16" x14ac:dyDescent="0.25">
      <c r="A19" s="1" t="s">
        <v>9</v>
      </c>
      <c r="B19" s="1">
        <v>19</v>
      </c>
      <c r="C19" s="1" t="s">
        <v>10</v>
      </c>
      <c r="D19" s="1" t="s">
        <v>11</v>
      </c>
      <c r="E19" s="1" t="s">
        <v>12</v>
      </c>
      <c r="F19" s="1" t="s">
        <v>13</v>
      </c>
      <c r="G19" s="1" t="s">
        <v>14</v>
      </c>
      <c r="H19" s="1" t="s">
        <v>27</v>
      </c>
      <c r="I19" s="1" t="s">
        <v>35</v>
      </c>
      <c r="J19" s="1" t="s">
        <v>79</v>
      </c>
      <c r="K19" s="1" t="s">
        <v>80</v>
      </c>
      <c r="L19" s="1" t="s">
        <v>86</v>
      </c>
      <c r="M19" s="1" t="s">
        <v>81</v>
      </c>
      <c r="N19" s="1" t="s">
        <v>82</v>
      </c>
      <c r="O19" s="1">
        <v>0</v>
      </c>
      <c r="P19" s="1">
        <v>1</v>
      </c>
    </row>
    <row r="20" spans="1:16" x14ac:dyDescent="0.25">
      <c r="A20" s="1" t="s">
        <v>26</v>
      </c>
      <c r="B20" s="1">
        <v>19</v>
      </c>
      <c r="C20" s="1" t="s">
        <v>10</v>
      </c>
      <c r="D20" s="1" t="s">
        <v>11</v>
      </c>
      <c r="E20" s="1" t="s">
        <v>12</v>
      </c>
      <c r="F20" s="1" t="s">
        <v>13</v>
      </c>
      <c r="G20" s="1" t="s">
        <v>20</v>
      </c>
      <c r="H20" s="1" t="s">
        <v>15</v>
      </c>
      <c r="I20" s="1" t="s">
        <v>37</v>
      </c>
      <c r="J20" s="1" t="s">
        <v>79</v>
      </c>
      <c r="K20" s="1" t="s">
        <v>91</v>
      </c>
      <c r="L20" s="1" t="s">
        <v>86</v>
      </c>
      <c r="M20" s="1" t="s">
        <v>81</v>
      </c>
      <c r="N20" s="1" t="s">
        <v>89</v>
      </c>
      <c r="O20" s="1">
        <v>1</v>
      </c>
      <c r="P20" s="1">
        <v>0</v>
      </c>
    </row>
    <row r="21" spans="1:16" x14ac:dyDescent="0.25">
      <c r="A21" s="1" t="s">
        <v>9</v>
      </c>
      <c r="B21" s="1">
        <v>19</v>
      </c>
      <c r="C21" s="1" t="s">
        <v>10</v>
      </c>
      <c r="D21" s="1" t="s">
        <v>11</v>
      </c>
      <c r="E21" s="1" t="s">
        <v>12</v>
      </c>
      <c r="F21" s="1" t="s">
        <v>13</v>
      </c>
      <c r="G21" s="1" t="s">
        <v>20</v>
      </c>
      <c r="H21" s="1" t="s">
        <v>15</v>
      </c>
      <c r="I21" s="1" t="s">
        <v>31</v>
      </c>
      <c r="J21" s="1" t="s">
        <v>79</v>
      </c>
      <c r="K21" s="1" t="s">
        <v>80</v>
      </c>
      <c r="L21" s="1" t="s">
        <v>90</v>
      </c>
      <c r="M21" s="1" t="s">
        <v>88</v>
      </c>
      <c r="N21" s="1" t="s">
        <v>89</v>
      </c>
      <c r="O21" s="1">
        <v>1</v>
      </c>
      <c r="P21" s="1">
        <v>0</v>
      </c>
    </row>
    <row r="22" spans="1:16" x14ac:dyDescent="0.25">
      <c r="A22" s="1" t="s">
        <v>26</v>
      </c>
      <c r="B22" s="1">
        <v>20</v>
      </c>
      <c r="C22" s="1" t="s">
        <v>10</v>
      </c>
      <c r="D22" s="1" t="s">
        <v>11</v>
      </c>
      <c r="E22" s="1" t="s">
        <v>12</v>
      </c>
      <c r="F22" s="1" t="s">
        <v>13</v>
      </c>
      <c r="G22" s="1" t="s">
        <v>20</v>
      </c>
      <c r="H22" s="1" t="s">
        <v>27</v>
      </c>
      <c r="I22" s="1" t="s">
        <v>36</v>
      </c>
      <c r="J22" s="1" t="s">
        <v>79</v>
      </c>
      <c r="K22" s="1" t="s">
        <v>80</v>
      </c>
      <c r="L22" s="1" t="s">
        <v>83</v>
      </c>
      <c r="M22" s="1" t="s">
        <v>81</v>
      </c>
      <c r="N22" s="1" t="s">
        <v>82</v>
      </c>
      <c r="O22" s="1">
        <v>0</v>
      </c>
      <c r="P22" s="1">
        <v>1</v>
      </c>
    </row>
    <row r="23" spans="1:16" x14ac:dyDescent="0.25">
      <c r="A23" s="1" t="s">
        <v>26</v>
      </c>
      <c r="B23" s="1">
        <v>19</v>
      </c>
      <c r="C23" s="1" t="s">
        <v>10</v>
      </c>
      <c r="D23" s="1" t="s">
        <v>11</v>
      </c>
      <c r="E23" s="1" t="s">
        <v>12</v>
      </c>
      <c r="F23" s="1" t="s">
        <v>13</v>
      </c>
      <c r="G23" s="1" t="s">
        <v>14</v>
      </c>
      <c r="H23" s="1" t="s">
        <v>15</v>
      </c>
      <c r="I23" s="1" t="s">
        <v>38</v>
      </c>
      <c r="J23" s="1" t="s">
        <v>79</v>
      </c>
      <c r="K23" s="1" t="s">
        <v>80</v>
      </c>
      <c r="L23" s="1" t="s">
        <v>83</v>
      </c>
      <c r="M23" s="1" t="s">
        <v>84</v>
      </c>
      <c r="N23" s="1" t="s">
        <v>89</v>
      </c>
      <c r="O23" s="1">
        <v>1</v>
      </c>
      <c r="P23" s="1">
        <v>0</v>
      </c>
    </row>
    <row r="24" spans="1:16" x14ac:dyDescent="0.25">
      <c r="A24" s="1" t="s">
        <v>9</v>
      </c>
      <c r="B24" s="1">
        <v>20</v>
      </c>
      <c r="C24" s="1" t="s">
        <v>10</v>
      </c>
      <c r="D24" s="1" t="s">
        <v>11</v>
      </c>
      <c r="E24" s="1" t="s">
        <v>12</v>
      </c>
      <c r="F24" s="1" t="s">
        <v>13</v>
      </c>
      <c r="G24" s="1" t="s">
        <v>14</v>
      </c>
      <c r="H24" s="1" t="s">
        <v>15</v>
      </c>
      <c r="I24" s="1" t="s">
        <v>39</v>
      </c>
      <c r="J24" s="1" t="s">
        <v>87</v>
      </c>
      <c r="K24" s="1" t="s">
        <v>80</v>
      </c>
      <c r="L24" s="1" t="s">
        <v>86</v>
      </c>
      <c r="M24" s="1" t="s">
        <v>84</v>
      </c>
      <c r="N24" s="1" t="s">
        <v>89</v>
      </c>
      <c r="O24" s="1">
        <v>1</v>
      </c>
      <c r="P24" s="1">
        <v>0</v>
      </c>
    </row>
    <row r="25" spans="1:16" x14ac:dyDescent="0.25">
      <c r="A25" s="1" t="s">
        <v>9</v>
      </c>
      <c r="B25" s="1">
        <v>20</v>
      </c>
      <c r="C25" s="1" t="s">
        <v>17</v>
      </c>
      <c r="D25" s="1" t="s">
        <v>11</v>
      </c>
      <c r="E25" s="1" t="s">
        <v>19</v>
      </c>
      <c r="F25" s="1" t="s">
        <v>13</v>
      </c>
      <c r="G25" s="1" t="s">
        <v>20</v>
      </c>
      <c r="H25" s="1" t="s">
        <v>15</v>
      </c>
      <c r="I25" s="1" t="s">
        <v>32</v>
      </c>
      <c r="J25" s="1" t="s">
        <v>79</v>
      </c>
      <c r="K25" s="1" t="s">
        <v>80</v>
      </c>
      <c r="L25" s="1" t="s">
        <v>90</v>
      </c>
      <c r="M25" s="1" t="s">
        <v>88</v>
      </c>
      <c r="N25" s="1" t="s">
        <v>89</v>
      </c>
      <c r="O25" s="1">
        <v>1</v>
      </c>
      <c r="P25" s="1">
        <v>0</v>
      </c>
    </row>
    <row r="26" spans="1:16" x14ac:dyDescent="0.25">
      <c r="A26" s="1" t="s">
        <v>26</v>
      </c>
      <c r="B26" s="1">
        <v>19</v>
      </c>
      <c r="C26" s="1" t="s">
        <v>10</v>
      </c>
      <c r="D26" s="1" t="s">
        <v>11</v>
      </c>
      <c r="E26" s="1" t="s">
        <v>12</v>
      </c>
      <c r="F26" s="1" t="s">
        <v>13</v>
      </c>
      <c r="G26" s="1" t="s">
        <v>20</v>
      </c>
      <c r="H26" s="1" t="s">
        <v>15</v>
      </c>
      <c r="I26" s="1" t="s">
        <v>40</v>
      </c>
      <c r="J26" s="1" t="s">
        <v>79</v>
      </c>
      <c r="K26" s="1" t="s">
        <v>80</v>
      </c>
      <c r="L26" s="1" t="s">
        <v>83</v>
      </c>
      <c r="M26" s="1" t="s">
        <v>88</v>
      </c>
      <c r="N26" s="1" t="s">
        <v>85</v>
      </c>
      <c r="O26" s="1">
        <v>1</v>
      </c>
      <c r="P26" s="1">
        <v>0</v>
      </c>
    </row>
    <row r="27" spans="1:16" x14ac:dyDescent="0.25">
      <c r="A27" s="1" t="s">
        <v>9</v>
      </c>
      <c r="B27" s="1">
        <v>19</v>
      </c>
      <c r="C27" s="1" t="s">
        <v>10</v>
      </c>
      <c r="D27" s="1" t="s">
        <v>11</v>
      </c>
      <c r="E27" s="1" t="s">
        <v>12</v>
      </c>
      <c r="F27" s="1" t="s">
        <v>13</v>
      </c>
      <c r="G27" s="1" t="s">
        <v>41</v>
      </c>
      <c r="H27" s="1" t="s">
        <v>15</v>
      </c>
      <c r="I27" s="1" t="s">
        <v>33</v>
      </c>
      <c r="J27" s="1" t="s">
        <v>79</v>
      </c>
      <c r="K27" s="1" t="s">
        <v>91</v>
      </c>
      <c r="L27" s="1" t="s">
        <v>90</v>
      </c>
      <c r="M27" s="1" t="s">
        <v>81</v>
      </c>
      <c r="N27" s="1" t="s">
        <v>89</v>
      </c>
      <c r="O27" s="1">
        <v>1</v>
      </c>
      <c r="P27" s="1">
        <v>0</v>
      </c>
    </row>
    <row r="28" spans="1:16" x14ac:dyDescent="0.25">
      <c r="A28" s="1" t="s">
        <v>9</v>
      </c>
      <c r="B28" s="1">
        <v>23</v>
      </c>
      <c r="C28" s="1" t="s">
        <v>10</v>
      </c>
      <c r="D28" s="1" t="s">
        <v>11</v>
      </c>
      <c r="E28" s="1" t="s">
        <v>12</v>
      </c>
      <c r="F28" s="1" t="s">
        <v>13</v>
      </c>
      <c r="G28" s="1" t="s">
        <v>20</v>
      </c>
      <c r="H28" s="1" t="s">
        <v>27</v>
      </c>
      <c r="I28" s="1" t="s">
        <v>42</v>
      </c>
      <c r="J28" s="1" t="s">
        <v>87</v>
      </c>
      <c r="K28" s="1" t="s">
        <v>80</v>
      </c>
      <c r="L28" s="1" t="s">
        <v>83</v>
      </c>
      <c r="M28" s="1" t="s">
        <v>88</v>
      </c>
      <c r="N28" s="1" t="s">
        <v>85</v>
      </c>
      <c r="O28" s="1">
        <v>1</v>
      </c>
      <c r="P28" s="1">
        <v>0</v>
      </c>
    </row>
    <row r="29" spans="1:16" x14ac:dyDescent="0.25">
      <c r="A29" s="1" t="s">
        <v>9</v>
      </c>
      <c r="B29" s="1">
        <v>20</v>
      </c>
      <c r="C29" s="1" t="s">
        <v>10</v>
      </c>
      <c r="D29" s="1" t="s">
        <v>11</v>
      </c>
      <c r="E29" s="1" t="s">
        <v>19</v>
      </c>
      <c r="F29" s="1" t="s">
        <v>13</v>
      </c>
      <c r="G29" s="1" t="s">
        <v>41</v>
      </c>
      <c r="H29" s="1" t="s">
        <v>23</v>
      </c>
      <c r="I29" s="1" t="s">
        <v>21</v>
      </c>
      <c r="J29" s="1" t="s">
        <v>92</v>
      </c>
      <c r="K29" s="1" t="s">
        <v>80</v>
      </c>
      <c r="L29" s="1" t="s">
        <v>90</v>
      </c>
      <c r="M29" s="1" t="s">
        <v>84</v>
      </c>
      <c r="N29" s="1" t="s">
        <v>89</v>
      </c>
      <c r="O29" s="1">
        <v>1</v>
      </c>
      <c r="P29" s="1">
        <v>0</v>
      </c>
    </row>
    <row r="30" spans="1:16" x14ac:dyDescent="0.25">
      <c r="A30" s="1" t="s">
        <v>9</v>
      </c>
      <c r="B30" s="1">
        <v>18</v>
      </c>
      <c r="C30" s="1" t="s">
        <v>10</v>
      </c>
      <c r="D30" s="1" t="s">
        <v>11</v>
      </c>
      <c r="E30" s="1" t="s">
        <v>12</v>
      </c>
      <c r="F30" s="1" t="s">
        <v>13</v>
      </c>
      <c r="G30" s="1" t="s">
        <v>43</v>
      </c>
      <c r="H30" s="1" t="s">
        <v>15</v>
      </c>
      <c r="I30" s="1" t="s">
        <v>44</v>
      </c>
      <c r="J30" s="1" t="s">
        <v>79</v>
      </c>
      <c r="K30" s="1" t="s">
        <v>80</v>
      </c>
      <c r="L30" s="1" t="s">
        <v>90</v>
      </c>
      <c r="M30" s="1" t="s">
        <v>81</v>
      </c>
      <c r="N30" s="1" t="s">
        <v>85</v>
      </c>
      <c r="O30" s="1">
        <v>1</v>
      </c>
      <c r="P30" s="1">
        <v>0</v>
      </c>
    </row>
    <row r="31" spans="1:16" x14ac:dyDescent="0.25">
      <c r="A31" s="1" t="s">
        <v>9</v>
      </c>
      <c r="B31" s="1">
        <v>20</v>
      </c>
      <c r="C31" s="1" t="s">
        <v>10</v>
      </c>
      <c r="D31" s="1" t="s">
        <v>11</v>
      </c>
      <c r="E31" s="1" t="s">
        <v>12</v>
      </c>
      <c r="F31" s="1" t="s">
        <v>13</v>
      </c>
      <c r="G31" s="1" t="s">
        <v>43</v>
      </c>
      <c r="H31" s="1" t="s">
        <v>27</v>
      </c>
      <c r="I31" s="1" t="s">
        <v>45</v>
      </c>
      <c r="J31" s="1" t="s">
        <v>79</v>
      </c>
      <c r="K31" s="1" t="s">
        <v>80</v>
      </c>
      <c r="L31" s="1" t="s">
        <v>86</v>
      </c>
      <c r="M31" s="1" t="s">
        <v>81</v>
      </c>
      <c r="N31" s="1" t="s">
        <v>89</v>
      </c>
      <c r="O31" s="1">
        <v>1</v>
      </c>
      <c r="P31" s="1">
        <v>0</v>
      </c>
    </row>
    <row r="32" spans="1:16" x14ac:dyDescent="0.25">
      <c r="A32" s="1" t="s">
        <v>9</v>
      </c>
      <c r="B32" s="1">
        <v>18</v>
      </c>
      <c r="C32" s="1" t="s">
        <v>10</v>
      </c>
      <c r="D32" s="1" t="s">
        <v>11</v>
      </c>
      <c r="E32" s="1" t="s">
        <v>12</v>
      </c>
      <c r="F32" s="1" t="s">
        <v>13</v>
      </c>
      <c r="G32" s="1" t="s">
        <v>14</v>
      </c>
      <c r="H32" s="1" t="s">
        <v>27</v>
      </c>
      <c r="I32" s="1" t="s">
        <v>46</v>
      </c>
      <c r="J32" s="1" t="s">
        <v>79</v>
      </c>
      <c r="K32" s="1" t="s">
        <v>93</v>
      </c>
      <c r="L32" s="1" t="s">
        <v>83</v>
      </c>
      <c r="M32" s="1" t="s">
        <v>81</v>
      </c>
      <c r="N32" s="1" t="s">
        <v>82</v>
      </c>
      <c r="O32" s="1">
        <v>0</v>
      </c>
      <c r="P32" s="1">
        <v>1</v>
      </c>
    </row>
    <row r="33" spans="1:16" x14ac:dyDescent="0.25">
      <c r="A33" s="1" t="s">
        <v>9</v>
      </c>
      <c r="B33" s="1">
        <v>19</v>
      </c>
      <c r="C33" s="1" t="s">
        <v>10</v>
      </c>
      <c r="D33" s="1" t="s">
        <v>11</v>
      </c>
      <c r="E33" s="1" t="s">
        <v>12</v>
      </c>
      <c r="F33" s="1" t="s">
        <v>25</v>
      </c>
      <c r="G33" s="1" t="s">
        <v>14</v>
      </c>
      <c r="H33" s="1" t="s">
        <v>15</v>
      </c>
      <c r="I33" s="1" t="s">
        <v>47</v>
      </c>
      <c r="J33" s="1" t="s">
        <v>92</v>
      </c>
      <c r="K33" s="1" t="s">
        <v>93</v>
      </c>
      <c r="L33" s="1" t="s">
        <v>90</v>
      </c>
      <c r="M33" s="1" t="s">
        <v>81</v>
      </c>
      <c r="N33" s="1" t="s">
        <v>85</v>
      </c>
      <c r="O33" s="1">
        <v>1</v>
      </c>
      <c r="P33" s="1">
        <v>0</v>
      </c>
    </row>
    <row r="34" spans="1:16" x14ac:dyDescent="0.25">
      <c r="A34" s="1" t="s">
        <v>9</v>
      </c>
      <c r="B34" s="1">
        <v>18</v>
      </c>
      <c r="C34" s="1" t="s">
        <v>10</v>
      </c>
      <c r="D34" s="1" t="s">
        <v>11</v>
      </c>
      <c r="E34" s="1" t="s">
        <v>12</v>
      </c>
      <c r="F34" s="1" t="s">
        <v>25</v>
      </c>
      <c r="G34" s="1" t="s">
        <v>14</v>
      </c>
      <c r="H34" s="1" t="s">
        <v>15</v>
      </c>
      <c r="I34" s="1" t="s">
        <v>35</v>
      </c>
      <c r="J34" s="1" t="s">
        <v>79</v>
      </c>
      <c r="K34" s="1" t="s">
        <v>80</v>
      </c>
      <c r="L34" s="1" t="s">
        <v>83</v>
      </c>
      <c r="M34" s="1" t="s">
        <v>84</v>
      </c>
      <c r="N34" s="1" t="s">
        <v>89</v>
      </c>
      <c r="O34" s="1">
        <v>1</v>
      </c>
      <c r="P34" s="1">
        <v>0</v>
      </c>
    </row>
    <row r="35" spans="1:16" x14ac:dyDescent="0.25">
      <c r="A35" s="1" t="s">
        <v>26</v>
      </c>
      <c r="B35" s="1">
        <v>19</v>
      </c>
      <c r="C35" s="1" t="s">
        <v>10</v>
      </c>
      <c r="D35" s="1" t="s">
        <v>11</v>
      </c>
      <c r="E35" s="1" t="s">
        <v>12</v>
      </c>
      <c r="F35" s="1" t="s">
        <v>25</v>
      </c>
      <c r="G35" s="1" t="s">
        <v>14</v>
      </c>
      <c r="H35" s="1" t="s">
        <v>27</v>
      </c>
      <c r="I35" s="1" t="s">
        <v>48</v>
      </c>
      <c r="J35" s="1" t="s">
        <v>79</v>
      </c>
      <c r="K35" s="1" t="s">
        <v>80</v>
      </c>
      <c r="L35" s="1" t="s">
        <v>86</v>
      </c>
      <c r="M35" s="1" t="s">
        <v>81</v>
      </c>
      <c r="N35" s="1" t="s">
        <v>89</v>
      </c>
      <c r="O35" s="1">
        <v>1</v>
      </c>
      <c r="P35" s="1">
        <v>0</v>
      </c>
    </row>
    <row r="36" spans="1:16" x14ac:dyDescent="0.25">
      <c r="A36" s="1" t="s">
        <v>26</v>
      </c>
      <c r="B36" s="1">
        <v>17</v>
      </c>
      <c r="C36" s="1" t="s">
        <v>10</v>
      </c>
      <c r="D36" s="1" t="s">
        <v>11</v>
      </c>
      <c r="E36" s="1" t="s">
        <v>19</v>
      </c>
      <c r="F36" s="1" t="s">
        <v>25</v>
      </c>
      <c r="G36" s="1" t="s">
        <v>14</v>
      </c>
      <c r="H36" s="1" t="s">
        <v>15</v>
      </c>
      <c r="I36" s="1" t="s">
        <v>46</v>
      </c>
      <c r="J36" s="1" t="s">
        <v>79</v>
      </c>
      <c r="K36" s="1" t="s">
        <v>80</v>
      </c>
      <c r="L36" s="1" t="s">
        <v>90</v>
      </c>
      <c r="M36" s="1" t="s">
        <v>88</v>
      </c>
      <c r="N36" s="1" t="s">
        <v>89</v>
      </c>
      <c r="O36" s="1">
        <v>1</v>
      </c>
      <c r="P36" s="1">
        <v>0</v>
      </c>
    </row>
    <row r="37" spans="1:16" x14ac:dyDescent="0.25">
      <c r="A37" s="1" t="s">
        <v>9</v>
      </c>
      <c r="B37" s="1">
        <v>18</v>
      </c>
      <c r="C37" s="1" t="s">
        <v>10</v>
      </c>
      <c r="D37" s="1" t="s">
        <v>11</v>
      </c>
      <c r="E37" s="1" t="s">
        <v>19</v>
      </c>
      <c r="F37" s="1" t="s">
        <v>13</v>
      </c>
      <c r="G37" s="1" t="s">
        <v>41</v>
      </c>
      <c r="H37" s="1" t="s">
        <v>15</v>
      </c>
      <c r="I37" s="1" t="s">
        <v>49</v>
      </c>
      <c r="J37" s="1" t="s">
        <v>87</v>
      </c>
      <c r="K37" s="1" t="s">
        <v>80</v>
      </c>
      <c r="L37" s="1" t="s">
        <v>90</v>
      </c>
      <c r="M37" s="1" t="s">
        <v>84</v>
      </c>
      <c r="N37" s="1" t="s">
        <v>89</v>
      </c>
      <c r="O37" s="1">
        <v>1</v>
      </c>
      <c r="P37" s="1">
        <v>0</v>
      </c>
    </row>
    <row r="38" spans="1:16" x14ac:dyDescent="0.25">
      <c r="A38" s="1" t="s">
        <v>26</v>
      </c>
      <c r="B38" s="1">
        <v>17</v>
      </c>
      <c r="C38" s="1" t="s">
        <v>10</v>
      </c>
      <c r="D38" s="1" t="s">
        <v>11</v>
      </c>
      <c r="E38" s="1" t="s">
        <v>19</v>
      </c>
      <c r="F38" s="1" t="s">
        <v>25</v>
      </c>
      <c r="G38" s="1" t="s">
        <v>14</v>
      </c>
      <c r="H38" s="1" t="s">
        <v>15</v>
      </c>
      <c r="I38" s="1" t="s">
        <v>35</v>
      </c>
      <c r="J38" s="1" t="s">
        <v>79</v>
      </c>
      <c r="K38" s="1" t="s">
        <v>80</v>
      </c>
      <c r="L38" s="1" t="s">
        <v>90</v>
      </c>
      <c r="M38" s="1" t="s">
        <v>81</v>
      </c>
      <c r="N38" s="1" t="s">
        <v>89</v>
      </c>
      <c r="O38" s="1">
        <v>1</v>
      </c>
      <c r="P38" s="1">
        <v>0</v>
      </c>
    </row>
    <row r="39" spans="1:16" x14ac:dyDescent="0.25">
      <c r="A39" s="1" t="s">
        <v>26</v>
      </c>
      <c r="B39" s="1">
        <v>19</v>
      </c>
      <c r="C39" s="1" t="s">
        <v>10</v>
      </c>
      <c r="D39" s="1" t="s">
        <v>11</v>
      </c>
      <c r="E39" s="1" t="s">
        <v>12</v>
      </c>
      <c r="F39" s="1" t="s">
        <v>13</v>
      </c>
      <c r="G39" s="1" t="s">
        <v>43</v>
      </c>
      <c r="H39" s="1" t="s">
        <v>27</v>
      </c>
      <c r="I39" s="1" t="s">
        <v>35</v>
      </c>
      <c r="J39" s="1" t="s">
        <v>79</v>
      </c>
      <c r="K39" s="1" t="s">
        <v>93</v>
      </c>
      <c r="L39" s="1" t="s">
        <v>83</v>
      </c>
      <c r="M39" s="1" t="s">
        <v>81</v>
      </c>
      <c r="N39" s="1" t="s">
        <v>82</v>
      </c>
      <c r="O39" s="1">
        <v>0</v>
      </c>
      <c r="P39" s="1">
        <v>1</v>
      </c>
    </row>
    <row r="40" spans="1:16" x14ac:dyDescent="0.25">
      <c r="A40" s="1" t="s">
        <v>26</v>
      </c>
      <c r="B40" s="1">
        <v>18</v>
      </c>
      <c r="C40" s="1" t="s">
        <v>10</v>
      </c>
      <c r="D40" s="1" t="s">
        <v>11</v>
      </c>
      <c r="E40" s="1" t="s">
        <v>12</v>
      </c>
      <c r="F40" s="1" t="s">
        <v>13</v>
      </c>
      <c r="G40" s="1" t="s">
        <v>14</v>
      </c>
      <c r="H40" s="1" t="s">
        <v>15</v>
      </c>
      <c r="I40" s="1" t="s">
        <v>48</v>
      </c>
      <c r="J40" s="1" t="s">
        <v>92</v>
      </c>
      <c r="K40" s="1" t="s">
        <v>80</v>
      </c>
      <c r="L40" s="1" t="s">
        <v>90</v>
      </c>
      <c r="M40" s="1" t="s">
        <v>84</v>
      </c>
      <c r="N40" s="1" t="s">
        <v>89</v>
      </c>
      <c r="O40" s="1">
        <v>1</v>
      </c>
      <c r="P40" s="1">
        <v>0</v>
      </c>
    </row>
    <row r="41" spans="1:16" x14ac:dyDescent="0.25">
      <c r="A41" s="1" t="s">
        <v>26</v>
      </c>
      <c r="B41" s="1">
        <v>19</v>
      </c>
      <c r="C41" s="1" t="s">
        <v>10</v>
      </c>
      <c r="D41" s="1" t="s">
        <v>11</v>
      </c>
      <c r="E41" s="1" t="s">
        <v>12</v>
      </c>
      <c r="F41" s="1" t="s">
        <v>25</v>
      </c>
      <c r="G41" s="1" t="s">
        <v>14</v>
      </c>
      <c r="H41" s="1" t="s">
        <v>23</v>
      </c>
      <c r="I41" s="1" t="s">
        <v>35</v>
      </c>
      <c r="J41" s="1" t="s">
        <v>92</v>
      </c>
      <c r="K41" s="1" t="s">
        <v>80</v>
      </c>
      <c r="L41" s="1" t="s">
        <v>83</v>
      </c>
      <c r="M41" s="1" t="s">
        <v>88</v>
      </c>
      <c r="N41" s="1" t="s">
        <v>85</v>
      </c>
      <c r="O41" s="1">
        <v>1</v>
      </c>
      <c r="P41" s="1">
        <v>0</v>
      </c>
    </row>
    <row r="42" spans="1:16" x14ac:dyDescent="0.25">
      <c r="A42" s="1" t="s">
        <v>26</v>
      </c>
      <c r="B42" s="1">
        <v>19</v>
      </c>
      <c r="C42" s="1" t="s">
        <v>10</v>
      </c>
      <c r="D42" s="1" t="s">
        <v>11</v>
      </c>
      <c r="E42" s="1" t="s">
        <v>12</v>
      </c>
      <c r="F42" s="1" t="s">
        <v>13</v>
      </c>
      <c r="G42" s="1" t="s">
        <v>20</v>
      </c>
      <c r="H42" s="1" t="s">
        <v>15</v>
      </c>
      <c r="I42" s="1" t="s">
        <v>16</v>
      </c>
      <c r="J42" s="1" t="s">
        <v>79</v>
      </c>
      <c r="K42" s="1" t="s">
        <v>80</v>
      </c>
      <c r="L42" s="1" t="s">
        <v>90</v>
      </c>
      <c r="M42" s="1" t="s">
        <v>84</v>
      </c>
      <c r="N42" s="1" t="s">
        <v>82</v>
      </c>
      <c r="O42" s="1">
        <v>0</v>
      </c>
      <c r="P42" s="1">
        <v>1</v>
      </c>
    </row>
    <row r="43" spans="1:16" x14ac:dyDescent="0.25">
      <c r="A43" s="1" t="s">
        <v>9</v>
      </c>
      <c r="B43" s="1">
        <v>18</v>
      </c>
      <c r="C43" s="1" t="s">
        <v>10</v>
      </c>
      <c r="D43" s="1" t="s">
        <v>11</v>
      </c>
      <c r="E43" s="1" t="s">
        <v>12</v>
      </c>
      <c r="F43" s="1" t="s">
        <v>13</v>
      </c>
      <c r="G43" s="1" t="s">
        <v>14</v>
      </c>
      <c r="H43" s="1" t="s">
        <v>27</v>
      </c>
      <c r="I43" s="1" t="s">
        <v>21</v>
      </c>
      <c r="J43" s="1" t="s">
        <v>92</v>
      </c>
      <c r="K43" s="1" t="s">
        <v>80</v>
      </c>
      <c r="L43" s="1" t="s">
        <v>90</v>
      </c>
      <c r="M43" s="1" t="s">
        <v>84</v>
      </c>
      <c r="N43" s="1" t="s">
        <v>89</v>
      </c>
      <c r="O43" s="1">
        <v>1</v>
      </c>
      <c r="P43" s="1">
        <v>0</v>
      </c>
    </row>
    <row r="44" spans="1:16" x14ac:dyDescent="0.25">
      <c r="A44" s="1" t="s">
        <v>9</v>
      </c>
      <c r="B44" s="1">
        <v>18</v>
      </c>
      <c r="C44" s="1" t="s">
        <v>10</v>
      </c>
      <c r="D44" s="1" t="s">
        <v>11</v>
      </c>
      <c r="E44" s="1" t="s">
        <v>12</v>
      </c>
      <c r="F44" s="1" t="s">
        <v>13</v>
      </c>
      <c r="G44" s="1" t="s">
        <v>20</v>
      </c>
      <c r="H44" s="1" t="s">
        <v>15</v>
      </c>
      <c r="I44" s="1" t="s">
        <v>21</v>
      </c>
      <c r="J44" s="1" t="s">
        <v>79</v>
      </c>
      <c r="K44" s="1" t="s">
        <v>91</v>
      </c>
      <c r="L44" s="1" t="s">
        <v>83</v>
      </c>
      <c r="M44" s="1" t="s">
        <v>84</v>
      </c>
      <c r="N44" s="1" t="s">
        <v>85</v>
      </c>
      <c r="O44" s="1">
        <v>1</v>
      </c>
      <c r="P44" s="1">
        <v>0</v>
      </c>
    </row>
    <row r="45" spans="1:16" x14ac:dyDescent="0.25">
      <c r="A45" s="1" t="s">
        <v>9</v>
      </c>
      <c r="B45" s="1">
        <v>18</v>
      </c>
      <c r="C45" s="1" t="s">
        <v>10</v>
      </c>
      <c r="D45" s="1" t="s">
        <v>11</v>
      </c>
      <c r="E45" s="1" t="s">
        <v>19</v>
      </c>
      <c r="F45" s="1" t="s">
        <v>13</v>
      </c>
      <c r="G45" s="1" t="s">
        <v>43</v>
      </c>
      <c r="H45" s="1" t="s">
        <v>27</v>
      </c>
      <c r="I45" s="1" t="s">
        <v>21</v>
      </c>
      <c r="J45" s="1" t="s">
        <v>79</v>
      </c>
      <c r="K45" s="1" t="s">
        <v>93</v>
      </c>
      <c r="L45" s="1" t="s">
        <v>83</v>
      </c>
      <c r="M45" s="1" t="s">
        <v>88</v>
      </c>
      <c r="N45" s="1" t="s">
        <v>82</v>
      </c>
      <c r="O45" s="1">
        <v>0</v>
      </c>
      <c r="P45" s="1">
        <v>1</v>
      </c>
    </row>
    <row r="46" spans="1:16" x14ac:dyDescent="0.25">
      <c r="A46" s="1" t="s">
        <v>9</v>
      </c>
      <c r="B46" s="1">
        <v>19</v>
      </c>
      <c r="C46" s="1" t="s">
        <v>50</v>
      </c>
      <c r="D46" s="1" t="s">
        <v>11</v>
      </c>
      <c r="E46" s="1" t="s">
        <v>19</v>
      </c>
      <c r="F46" s="1" t="s">
        <v>25</v>
      </c>
      <c r="G46" s="1" t="s">
        <v>20</v>
      </c>
      <c r="H46" s="1" t="s">
        <v>27</v>
      </c>
      <c r="I46" s="1" t="s">
        <v>42</v>
      </c>
      <c r="J46" s="1" t="s">
        <v>79</v>
      </c>
      <c r="K46" s="1" t="s">
        <v>80</v>
      </c>
      <c r="L46" s="1" t="s">
        <v>86</v>
      </c>
      <c r="M46" s="1" t="s">
        <v>84</v>
      </c>
      <c r="N46" s="1" t="s">
        <v>82</v>
      </c>
      <c r="O46" s="1">
        <v>0</v>
      </c>
      <c r="P46" s="1">
        <v>1</v>
      </c>
    </row>
    <row r="47" spans="1:16" x14ac:dyDescent="0.25">
      <c r="A47" s="1" t="s">
        <v>9</v>
      </c>
      <c r="B47" s="1">
        <v>18</v>
      </c>
      <c r="C47" s="1" t="s">
        <v>10</v>
      </c>
      <c r="D47" s="1" t="s">
        <v>11</v>
      </c>
      <c r="E47" s="1" t="s">
        <v>12</v>
      </c>
      <c r="F47" s="1" t="s">
        <v>13</v>
      </c>
      <c r="G47" s="1" t="s">
        <v>41</v>
      </c>
      <c r="H47" s="1" t="s">
        <v>27</v>
      </c>
      <c r="I47" s="1" t="s">
        <v>31</v>
      </c>
      <c r="J47" s="1" t="s">
        <v>79</v>
      </c>
      <c r="K47" s="1" t="s">
        <v>80</v>
      </c>
      <c r="L47" s="1" t="s">
        <v>90</v>
      </c>
      <c r="M47" s="1" t="s">
        <v>88</v>
      </c>
      <c r="N47" s="1" t="s">
        <v>85</v>
      </c>
      <c r="O47" s="1">
        <v>1</v>
      </c>
      <c r="P47" s="1">
        <v>0</v>
      </c>
    </row>
    <row r="48" spans="1:16" x14ac:dyDescent="0.25">
      <c r="A48" s="1" t="s">
        <v>9</v>
      </c>
      <c r="B48" s="1">
        <v>21</v>
      </c>
      <c r="C48" s="1" t="s">
        <v>10</v>
      </c>
      <c r="D48" s="1" t="s">
        <v>11</v>
      </c>
      <c r="E48" s="1" t="s">
        <v>51</v>
      </c>
      <c r="F48" s="1" t="s">
        <v>13</v>
      </c>
      <c r="G48" s="1" t="s">
        <v>20</v>
      </c>
      <c r="H48" s="1" t="s">
        <v>15</v>
      </c>
      <c r="I48" s="1" t="s">
        <v>52</v>
      </c>
      <c r="J48" s="1" t="s">
        <v>87</v>
      </c>
      <c r="K48" s="1" t="s">
        <v>80</v>
      </c>
      <c r="L48" s="1" t="s">
        <v>90</v>
      </c>
      <c r="M48" s="1" t="s">
        <v>84</v>
      </c>
      <c r="N48" s="1" t="s">
        <v>89</v>
      </c>
      <c r="O48" s="1">
        <v>1</v>
      </c>
      <c r="P48" s="1">
        <v>0</v>
      </c>
    </row>
    <row r="49" spans="1:16" x14ac:dyDescent="0.25">
      <c r="A49" s="1" t="s">
        <v>9</v>
      </c>
      <c r="B49" s="1">
        <v>20</v>
      </c>
      <c r="C49" s="1" t="s">
        <v>10</v>
      </c>
      <c r="D49" s="1" t="s">
        <v>11</v>
      </c>
      <c r="E49" s="1" t="s">
        <v>12</v>
      </c>
      <c r="F49" s="1" t="s">
        <v>13</v>
      </c>
      <c r="G49" s="1" t="s">
        <v>14</v>
      </c>
      <c r="H49" s="1" t="s">
        <v>27</v>
      </c>
      <c r="I49" s="1" t="s">
        <v>21</v>
      </c>
      <c r="J49" s="1" t="s">
        <v>79</v>
      </c>
      <c r="K49" s="1" t="s">
        <v>91</v>
      </c>
      <c r="L49" s="1" t="s">
        <v>83</v>
      </c>
      <c r="M49" s="1" t="s">
        <v>81</v>
      </c>
      <c r="N49" s="1" t="s">
        <v>85</v>
      </c>
      <c r="O49" s="1">
        <v>1</v>
      </c>
      <c r="P49" s="1">
        <v>0</v>
      </c>
    </row>
    <row r="50" spans="1:16" x14ac:dyDescent="0.25">
      <c r="A50" s="1" t="s">
        <v>9</v>
      </c>
      <c r="B50" s="1">
        <v>19</v>
      </c>
      <c r="C50" s="1" t="s">
        <v>10</v>
      </c>
      <c r="D50" s="1" t="s">
        <v>11</v>
      </c>
      <c r="E50" s="1" t="s">
        <v>19</v>
      </c>
      <c r="F50" s="1" t="s">
        <v>25</v>
      </c>
      <c r="G50" s="1" t="s">
        <v>20</v>
      </c>
      <c r="H50" s="1" t="s">
        <v>15</v>
      </c>
      <c r="I50" s="1" t="s">
        <v>53</v>
      </c>
      <c r="J50" s="1" t="s">
        <v>79</v>
      </c>
      <c r="K50" s="1" t="s">
        <v>80</v>
      </c>
      <c r="L50" s="1" t="s">
        <v>90</v>
      </c>
      <c r="M50" s="1" t="s">
        <v>81</v>
      </c>
      <c r="N50" s="1" t="s">
        <v>85</v>
      </c>
      <c r="O50" s="1">
        <v>1</v>
      </c>
      <c r="P50" s="1">
        <v>0</v>
      </c>
    </row>
    <row r="51" spans="1:16" x14ac:dyDescent="0.25">
      <c r="A51" s="1" t="s">
        <v>9</v>
      </c>
      <c r="B51" s="1">
        <v>20</v>
      </c>
      <c r="C51" s="1" t="s">
        <v>10</v>
      </c>
      <c r="D51" s="1" t="s">
        <v>11</v>
      </c>
      <c r="E51" s="1" t="s">
        <v>12</v>
      </c>
      <c r="F51" s="1" t="s">
        <v>25</v>
      </c>
      <c r="G51" s="1" t="s">
        <v>14</v>
      </c>
      <c r="H51" s="1" t="s">
        <v>15</v>
      </c>
      <c r="I51" s="1" t="s">
        <v>35</v>
      </c>
      <c r="J51" s="1" t="s">
        <v>79</v>
      </c>
      <c r="K51" s="1" t="s">
        <v>93</v>
      </c>
      <c r="L51" s="1" t="s">
        <v>90</v>
      </c>
      <c r="M51" s="1" t="s">
        <v>81</v>
      </c>
      <c r="N51" s="1" t="s">
        <v>82</v>
      </c>
      <c r="O51" s="1">
        <v>0</v>
      </c>
      <c r="P51" s="1">
        <v>1</v>
      </c>
    </row>
    <row r="52" spans="1:16" x14ac:dyDescent="0.25">
      <c r="A52" s="1" t="s">
        <v>9</v>
      </c>
      <c r="B52" s="1">
        <v>21</v>
      </c>
      <c r="C52" s="1" t="s">
        <v>10</v>
      </c>
      <c r="D52" s="1" t="s">
        <v>11</v>
      </c>
      <c r="E52" s="1" t="s">
        <v>12</v>
      </c>
      <c r="F52" s="1" t="s">
        <v>25</v>
      </c>
      <c r="G52" s="1" t="s">
        <v>20</v>
      </c>
      <c r="H52" s="1" t="s">
        <v>15</v>
      </c>
      <c r="I52" s="1" t="s">
        <v>54</v>
      </c>
      <c r="J52" s="1" t="s">
        <v>79</v>
      </c>
      <c r="K52" s="1" t="s">
        <v>91</v>
      </c>
      <c r="L52" s="1" t="s">
        <v>90</v>
      </c>
      <c r="M52" s="1" t="s">
        <v>88</v>
      </c>
      <c r="N52" s="1" t="s">
        <v>82</v>
      </c>
      <c r="O52" s="1">
        <v>0</v>
      </c>
      <c r="P52" s="1">
        <v>1</v>
      </c>
    </row>
    <row r="53" spans="1:16" x14ac:dyDescent="0.25">
      <c r="A53" s="1" t="s">
        <v>9</v>
      </c>
      <c r="B53" s="1">
        <v>17</v>
      </c>
      <c r="C53" s="1" t="s">
        <v>10</v>
      </c>
      <c r="D53" s="1" t="s">
        <v>11</v>
      </c>
      <c r="E53" s="1" t="s">
        <v>55</v>
      </c>
      <c r="F53" s="1" t="s">
        <v>13</v>
      </c>
      <c r="G53" s="1" t="s">
        <v>41</v>
      </c>
      <c r="H53" s="1" t="s">
        <v>27</v>
      </c>
      <c r="I53" s="1" t="s">
        <v>39</v>
      </c>
      <c r="J53" s="1" t="s">
        <v>87</v>
      </c>
      <c r="K53" s="1" t="s">
        <v>80</v>
      </c>
      <c r="L53" s="1" t="s">
        <v>83</v>
      </c>
      <c r="M53" s="1" t="s">
        <v>84</v>
      </c>
      <c r="N53" s="1" t="s">
        <v>89</v>
      </c>
      <c r="O53" s="1">
        <v>1</v>
      </c>
      <c r="P53" s="1">
        <v>0</v>
      </c>
    </row>
    <row r="54" spans="1:16" x14ac:dyDescent="0.25">
      <c r="A54" s="1" t="s">
        <v>9</v>
      </c>
      <c r="B54" s="1">
        <v>18</v>
      </c>
      <c r="C54" s="1" t="s">
        <v>10</v>
      </c>
      <c r="D54" s="1" t="s">
        <v>11</v>
      </c>
      <c r="E54" s="1" t="s">
        <v>55</v>
      </c>
      <c r="F54" s="1" t="s">
        <v>13</v>
      </c>
      <c r="G54" s="1" t="s">
        <v>41</v>
      </c>
      <c r="H54" s="1" t="s">
        <v>27</v>
      </c>
      <c r="I54" s="1" t="s">
        <v>49</v>
      </c>
      <c r="J54" s="1" t="s">
        <v>79</v>
      </c>
      <c r="K54" s="1" t="s">
        <v>80</v>
      </c>
      <c r="L54" s="1" t="s">
        <v>86</v>
      </c>
      <c r="M54" s="1" t="s">
        <v>81</v>
      </c>
      <c r="N54" s="1" t="s">
        <v>85</v>
      </c>
      <c r="O54" s="1">
        <v>1</v>
      </c>
      <c r="P54" s="1">
        <v>0</v>
      </c>
    </row>
    <row r="55" spans="1:16" x14ac:dyDescent="0.25">
      <c r="A55" s="1" t="s">
        <v>9</v>
      </c>
      <c r="B55" s="1">
        <v>18</v>
      </c>
      <c r="C55" s="1" t="s">
        <v>10</v>
      </c>
      <c r="D55" s="1" t="s">
        <v>11</v>
      </c>
      <c r="E55" s="1" t="s">
        <v>55</v>
      </c>
      <c r="F55" s="1" t="s">
        <v>13</v>
      </c>
      <c r="G55" s="1" t="s">
        <v>20</v>
      </c>
      <c r="H55" s="1" t="s">
        <v>15</v>
      </c>
      <c r="I55" s="1" t="s">
        <v>56</v>
      </c>
      <c r="J55" s="1" t="s">
        <v>79</v>
      </c>
      <c r="K55" s="1" t="s">
        <v>91</v>
      </c>
      <c r="L55" s="1" t="s">
        <v>83</v>
      </c>
      <c r="M55" s="1" t="s">
        <v>81</v>
      </c>
      <c r="N55" s="1" t="s">
        <v>82</v>
      </c>
      <c r="O55" s="1">
        <v>0</v>
      </c>
      <c r="P55" s="1">
        <v>1</v>
      </c>
    </row>
    <row r="56" spans="1:16" x14ac:dyDescent="0.25">
      <c r="A56" s="1" t="s">
        <v>9</v>
      </c>
      <c r="B56" s="1">
        <v>22</v>
      </c>
      <c r="C56" s="1" t="s">
        <v>57</v>
      </c>
      <c r="D56" s="1" t="s">
        <v>11</v>
      </c>
      <c r="E56" s="1" t="s">
        <v>51</v>
      </c>
      <c r="F56" s="1" t="s">
        <v>13</v>
      </c>
      <c r="G56" s="1" t="s">
        <v>20</v>
      </c>
      <c r="H56" s="1" t="s">
        <v>27</v>
      </c>
      <c r="I56" s="1" t="s">
        <v>58</v>
      </c>
      <c r="J56" s="1" t="s">
        <v>79</v>
      </c>
      <c r="K56" s="1" t="s">
        <v>91</v>
      </c>
      <c r="L56" s="1" t="s">
        <v>90</v>
      </c>
      <c r="M56" s="1" t="s">
        <v>81</v>
      </c>
      <c r="N56" s="1" t="s">
        <v>85</v>
      </c>
      <c r="O56" s="1">
        <v>1</v>
      </c>
      <c r="P56" s="1">
        <v>0</v>
      </c>
    </row>
    <row r="57" spans="1:16" x14ac:dyDescent="0.25">
      <c r="A57" s="1" t="s">
        <v>9</v>
      </c>
      <c r="B57" s="1">
        <v>21</v>
      </c>
      <c r="C57" s="1" t="s">
        <v>10</v>
      </c>
      <c r="D57" s="1" t="s">
        <v>11</v>
      </c>
      <c r="E57" s="1" t="s">
        <v>12</v>
      </c>
      <c r="F57" s="1" t="s">
        <v>25</v>
      </c>
      <c r="G57" s="1" t="s">
        <v>43</v>
      </c>
      <c r="H57" s="1" t="s">
        <v>15</v>
      </c>
      <c r="I57" s="1" t="s">
        <v>38</v>
      </c>
      <c r="J57" s="1" t="s">
        <v>87</v>
      </c>
      <c r="K57" s="1" t="s">
        <v>80</v>
      </c>
      <c r="L57" s="1" t="s">
        <v>86</v>
      </c>
      <c r="M57" s="1" t="s">
        <v>81</v>
      </c>
      <c r="N57" s="1" t="s">
        <v>82</v>
      </c>
      <c r="O57" s="1">
        <v>0</v>
      </c>
      <c r="P57" s="1">
        <v>1</v>
      </c>
    </row>
    <row r="58" spans="1:16" x14ac:dyDescent="0.25">
      <c r="A58" s="1" t="s">
        <v>9</v>
      </c>
      <c r="B58" s="1">
        <v>20</v>
      </c>
      <c r="C58" s="1" t="s">
        <v>29</v>
      </c>
      <c r="D58" s="1" t="s">
        <v>11</v>
      </c>
      <c r="E58" s="1" t="s">
        <v>19</v>
      </c>
      <c r="F58" s="1" t="s">
        <v>13</v>
      </c>
      <c r="G58" s="1" t="s">
        <v>43</v>
      </c>
      <c r="H58" s="1" t="s">
        <v>27</v>
      </c>
      <c r="I58" s="1" t="s">
        <v>39</v>
      </c>
      <c r="J58" s="1" t="s">
        <v>79</v>
      </c>
      <c r="K58" s="1" t="s">
        <v>80</v>
      </c>
      <c r="L58" s="1" t="s">
        <v>86</v>
      </c>
      <c r="M58" s="1" t="s">
        <v>84</v>
      </c>
      <c r="N58" s="1" t="s">
        <v>89</v>
      </c>
      <c r="O58" s="1">
        <v>1</v>
      </c>
      <c r="P58" s="1">
        <v>0</v>
      </c>
    </row>
    <row r="59" spans="1:16" x14ac:dyDescent="0.25">
      <c r="A59" s="1" t="s">
        <v>9</v>
      </c>
      <c r="B59" s="1">
        <v>20</v>
      </c>
      <c r="C59" s="1" t="s">
        <v>10</v>
      </c>
      <c r="D59" s="1" t="s">
        <v>11</v>
      </c>
      <c r="E59" s="1" t="s">
        <v>12</v>
      </c>
      <c r="F59" s="1" t="s">
        <v>25</v>
      </c>
      <c r="G59" s="1" t="s">
        <v>14</v>
      </c>
      <c r="H59" s="1" t="s">
        <v>15</v>
      </c>
      <c r="I59" s="1" t="s">
        <v>46</v>
      </c>
      <c r="J59" s="1" t="s">
        <v>79</v>
      </c>
      <c r="K59" s="1" t="s">
        <v>80</v>
      </c>
      <c r="L59" s="1" t="s">
        <v>90</v>
      </c>
      <c r="M59" s="1" t="s">
        <v>81</v>
      </c>
      <c r="N59" s="1" t="s">
        <v>85</v>
      </c>
      <c r="O59" s="1">
        <v>1</v>
      </c>
      <c r="P59" s="1">
        <v>0</v>
      </c>
    </row>
    <row r="60" spans="1:16" x14ac:dyDescent="0.25">
      <c r="A60" s="1" t="s">
        <v>9</v>
      </c>
      <c r="B60" s="1">
        <v>20</v>
      </c>
      <c r="C60" s="1" t="s">
        <v>10</v>
      </c>
      <c r="D60" s="1" t="s">
        <v>11</v>
      </c>
      <c r="E60" s="1" t="s">
        <v>12</v>
      </c>
      <c r="F60" s="1" t="s">
        <v>13</v>
      </c>
      <c r="G60" s="1" t="s">
        <v>43</v>
      </c>
      <c r="H60" s="1" t="s">
        <v>27</v>
      </c>
      <c r="I60" s="1" t="s">
        <v>38</v>
      </c>
      <c r="J60" s="1" t="s">
        <v>79</v>
      </c>
      <c r="K60" s="1" t="s">
        <v>93</v>
      </c>
      <c r="L60" s="1" t="s">
        <v>83</v>
      </c>
      <c r="M60" s="1" t="s">
        <v>81</v>
      </c>
      <c r="N60" s="1" t="s">
        <v>82</v>
      </c>
      <c r="O60" s="1">
        <v>0</v>
      </c>
      <c r="P60" s="1">
        <v>1</v>
      </c>
    </row>
    <row r="61" spans="1:16" x14ac:dyDescent="0.25">
      <c r="A61" s="1" t="s">
        <v>9</v>
      </c>
      <c r="B61" s="1">
        <v>21</v>
      </c>
      <c r="C61" s="1" t="s">
        <v>22</v>
      </c>
      <c r="D61" s="1" t="s">
        <v>11</v>
      </c>
      <c r="E61" s="1" t="s">
        <v>12</v>
      </c>
      <c r="F61" s="1" t="s">
        <v>13</v>
      </c>
      <c r="G61" s="1" t="s">
        <v>20</v>
      </c>
      <c r="H61" s="1" t="s">
        <v>27</v>
      </c>
      <c r="I61" s="1" t="s">
        <v>59</v>
      </c>
      <c r="J61" s="1" t="s">
        <v>87</v>
      </c>
      <c r="K61" s="1" t="s">
        <v>80</v>
      </c>
      <c r="L61" s="1" t="s">
        <v>83</v>
      </c>
      <c r="M61" s="1" t="s">
        <v>84</v>
      </c>
      <c r="N61" s="1" t="s">
        <v>82</v>
      </c>
      <c r="O61" s="1">
        <v>0</v>
      </c>
      <c r="P61" s="1">
        <v>1</v>
      </c>
    </row>
    <row r="62" spans="1:16" x14ac:dyDescent="0.25">
      <c r="A62" s="1" t="s">
        <v>9</v>
      </c>
      <c r="B62" s="1">
        <v>21</v>
      </c>
      <c r="C62" s="1" t="s">
        <v>22</v>
      </c>
      <c r="D62" s="1" t="s">
        <v>11</v>
      </c>
      <c r="E62" s="1" t="s">
        <v>19</v>
      </c>
      <c r="F62" s="1" t="s">
        <v>13</v>
      </c>
      <c r="G62" s="1" t="s">
        <v>43</v>
      </c>
      <c r="H62" s="1" t="s">
        <v>27</v>
      </c>
      <c r="I62" s="1" t="s">
        <v>39</v>
      </c>
      <c r="J62" s="1" t="s">
        <v>79</v>
      </c>
      <c r="K62" s="1" t="s">
        <v>80</v>
      </c>
      <c r="L62" s="1" t="s">
        <v>83</v>
      </c>
      <c r="M62" s="1" t="s">
        <v>88</v>
      </c>
      <c r="N62" s="1" t="s">
        <v>82</v>
      </c>
      <c r="O62" s="1">
        <v>0</v>
      </c>
      <c r="P62" s="1">
        <v>1</v>
      </c>
    </row>
    <row r="63" spans="1:16" x14ac:dyDescent="0.25">
      <c r="A63" s="1" t="s">
        <v>9</v>
      </c>
      <c r="B63" s="1">
        <v>20</v>
      </c>
      <c r="C63" s="1" t="s">
        <v>29</v>
      </c>
      <c r="D63" s="1" t="s">
        <v>11</v>
      </c>
      <c r="E63" s="1" t="s">
        <v>19</v>
      </c>
      <c r="F63" s="1" t="s">
        <v>13</v>
      </c>
      <c r="G63" s="1" t="s">
        <v>20</v>
      </c>
      <c r="H63" s="1" t="s">
        <v>15</v>
      </c>
      <c r="I63" s="1" t="s">
        <v>16</v>
      </c>
      <c r="J63" s="1" t="s">
        <v>87</v>
      </c>
      <c r="K63" s="1" t="s">
        <v>91</v>
      </c>
      <c r="L63" s="1" t="s">
        <v>90</v>
      </c>
      <c r="M63" s="1" t="s">
        <v>88</v>
      </c>
      <c r="N63" s="1" t="s">
        <v>82</v>
      </c>
      <c r="O63" s="1">
        <v>0</v>
      </c>
      <c r="P63" s="1">
        <v>1</v>
      </c>
    </row>
    <row r="64" spans="1:16" x14ac:dyDescent="0.25">
      <c r="A64" s="1" t="s">
        <v>9</v>
      </c>
      <c r="B64" s="1">
        <v>20</v>
      </c>
      <c r="C64" s="1" t="s">
        <v>60</v>
      </c>
      <c r="D64" s="1" t="s">
        <v>11</v>
      </c>
      <c r="E64" s="1" t="s">
        <v>19</v>
      </c>
      <c r="F64" s="1" t="s">
        <v>13</v>
      </c>
      <c r="G64" s="1" t="s">
        <v>41</v>
      </c>
      <c r="H64" s="1" t="s">
        <v>27</v>
      </c>
      <c r="I64" s="1" t="s">
        <v>61</v>
      </c>
      <c r="J64" s="1" t="s">
        <v>79</v>
      </c>
      <c r="K64" s="1" t="s">
        <v>80</v>
      </c>
      <c r="L64" s="1" t="s">
        <v>86</v>
      </c>
      <c r="M64" s="1" t="s">
        <v>84</v>
      </c>
      <c r="N64" s="1" t="s">
        <v>89</v>
      </c>
      <c r="O64" s="1">
        <v>1</v>
      </c>
      <c r="P64" s="1">
        <v>0</v>
      </c>
    </row>
    <row r="65" spans="1:16" x14ac:dyDescent="0.25">
      <c r="A65" s="1" t="s">
        <v>26</v>
      </c>
      <c r="B65" s="1">
        <v>19</v>
      </c>
      <c r="C65" s="1" t="s">
        <v>10</v>
      </c>
      <c r="D65" s="1" t="s">
        <v>11</v>
      </c>
      <c r="E65" s="1" t="s">
        <v>19</v>
      </c>
      <c r="F65" s="1" t="s">
        <v>13</v>
      </c>
      <c r="G65" s="1" t="s">
        <v>14</v>
      </c>
      <c r="H65" s="1" t="s">
        <v>27</v>
      </c>
      <c r="I65" s="1" t="s">
        <v>62</v>
      </c>
      <c r="J65" s="1" t="s">
        <v>79</v>
      </c>
      <c r="K65" s="1" t="s">
        <v>91</v>
      </c>
      <c r="L65" s="1" t="s">
        <v>86</v>
      </c>
      <c r="M65" s="1" t="s">
        <v>81</v>
      </c>
      <c r="N65" s="1" t="s">
        <v>89</v>
      </c>
      <c r="O65" s="1">
        <v>1</v>
      </c>
      <c r="P65" s="1">
        <v>0</v>
      </c>
    </row>
    <row r="66" spans="1:16" x14ac:dyDescent="0.25">
      <c r="A66" s="1" t="s">
        <v>9</v>
      </c>
      <c r="B66" s="1">
        <v>20</v>
      </c>
      <c r="C66" s="1" t="s">
        <v>29</v>
      </c>
      <c r="D66" s="1" t="s">
        <v>11</v>
      </c>
      <c r="E66" s="1" t="s">
        <v>19</v>
      </c>
      <c r="F66" s="1" t="s">
        <v>13</v>
      </c>
      <c r="G66" s="1" t="s">
        <v>20</v>
      </c>
      <c r="H66" s="1" t="s">
        <v>15</v>
      </c>
      <c r="I66" s="1" t="s">
        <v>52</v>
      </c>
      <c r="J66" s="1" t="s">
        <v>87</v>
      </c>
      <c r="K66" s="1" t="s">
        <v>80</v>
      </c>
      <c r="L66" s="1" t="s">
        <v>90</v>
      </c>
      <c r="M66" s="1" t="s">
        <v>84</v>
      </c>
      <c r="N66" s="1" t="s">
        <v>89</v>
      </c>
      <c r="O66" s="1">
        <v>1</v>
      </c>
      <c r="P66" s="1">
        <v>0</v>
      </c>
    </row>
    <row r="67" spans="1:16" x14ac:dyDescent="0.25">
      <c r="A67" s="1" t="s">
        <v>9</v>
      </c>
      <c r="B67" s="1">
        <v>20</v>
      </c>
      <c r="C67" s="1" t="s">
        <v>60</v>
      </c>
      <c r="D67" s="1" t="s">
        <v>11</v>
      </c>
      <c r="E67" s="1" t="s">
        <v>19</v>
      </c>
      <c r="F67" s="1" t="s">
        <v>25</v>
      </c>
      <c r="G67" s="1" t="s">
        <v>14</v>
      </c>
      <c r="H67" s="1" t="s">
        <v>27</v>
      </c>
      <c r="I67" s="1" t="s">
        <v>36</v>
      </c>
      <c r="J67" s="1" t="s">
        <v>87</v>
      </c>
      <c r="K67" s="1" t="s">
        <v>80</v>
      </c>
      <c r="L67" s="1" t="s">
        <v>90</v>
      </c>
      <c r="M67" s="1" t="s">
        <v>84</v>
      </c>
      <c r="N67" s="1" t="s">
        <v>89</v>
      </c>
      <c r="O67" s="1">
        <v>1</v>
      </c>
      <c r="P67" s="1">
        <v>0</v>
      </c>
    </row>
    <row r="68" spans="1:16" x14ac:dyDescent="0.25">
      <c r="A68" s="1" t="s">
        <v>9</v>
      </c>
      <c r="B68" s="1">
        <v>20</v>
      </c>
      <c r="C68" s="1" t="s">
        <v>22</v>
      </c>
      <c r="D68" s="1" t="s">
        <v>11</v>
      </c>
      <c r="E68" s="1" t="s">
        <v>19</v>
      </c>
      <c r="F68" s="1" t="s">
        <v>13</v>
      </c>
      <c r="G68" s="1" t="s">
        <v>20</v>
      </c>
      <c r="H68" s="1" t="s">
        <v>15</v>
      </c>
      <c r="I68" s="1" t="s">
        <v>63</v>
      </c>
      <c r="J68" s="1" t="s">
        <v>79</v>
      </c>
      <c r="K68" s="1" t="s">
        <v>80</v>
      </c>
      <c r="L68" s="1" t="s">
        <v>83</v>
      </c>
      <c r="M68" s="1" t="s">
        <v>81</v>
      </c>
      <c r="N68" s="1" t="s">
        <v>85</v>
      </c>
      <c r="O68" s="1">
        <v>1</v>
      </c>
      <c r="P68" s="1">
        <v>0</v>
      </c>
    </row>
    <row r="69" spans="1:16" x14ac:dyDescent="0.25">
      <c r="A69" s="1" t="s">
        <v>9</v>
      </c>
      <c r="B69" s="1">
        <v>20</v>
      </c>
      <c r="C69" s="1" t="s">
        <v>22</v>
      </c>
      <c r="D69" s="1" t="s">
        <v>11</v>
      </c>
      <c r="E69" s="1" t="s">
        <v>19</v>
      </c>
      <c r="F69" s="1" t="s">
        <v>25</v>
      </c>
      <c r="G69" s="1" t="s">
        <v>14</v>
      </c>
      <c r="H69" s="1" t="s">
        <v>15</v>
      </c>
      <c r="I69" s="1" t="s">
        <v>54</v>
      </c>
      <c r="J69" s="1" t="s">
        <v>79</v>
      </c>
      <c r="K69" s="1" t="s">
        <v>80</v>
      </c>
      <c r="L69" s="1" t="s">
        <v>86</v>
      </c>
      <c r="M69" s="1" t="s">
        <v>88</v>
      </c>
      <c r="N69" s="1" t="s">
        <v>82</v>
      </c>
      <c r="O69" s="1">
        <v>0</v>
      </c>
      <c r="P69" s="1">
        <v>1</v>
      </c>
    </row>
    <row r="70" spans="1:16" x14ac:dyDescent="0.25">
      <c r="A70" s="1" t="s">
        <v>9</v>
      </c>
      <c r="B70" s="1">
        <v>20</v>
      </c>
      <c r="C70" s="1" t="s">
        <v>22</v>
      </c>
      <c r="D70" s="1" t="s">
        <v>11</v>
      </c>
      <c r="E70" s="1" t="s">
        <v>19</v>
      </c>
      <c r="F70" s="1" t="s">
        <v>25</v>
      </c>
      <c r="G70" s="1" t="s">
        <v>41</v>
      </c>
      <c r="H70" s="1" t="s">
        <v>15</v>
      </c>
      <c r="I70" s="1" t="s">
        <v>64</v>
      </c>
      <c r="J70" s="1" t="s">
        <v>79</v>
      </c>
      <c r="K70" s="1" t="s">
        <v>80</v>
      </c>
      <c r="L70" s="1" t="s">
        <v>90</v>
      </c>
      <c r="M70" s="1" t="s">
        <v>88</v>
      </c>
      <c r="N70" s="1" t="s">
        <v>85</v>
      </c>
      <c r="O70" s="1">
        <v>1</v>
      </c>
      <c r="P70" s="1">
        <v>0</v>
      </c>
    </row>
    <row r="71" spans="1:16" x14ac:dyDescent="0.25">
      <c r="A71" s="1" t="s">
        <v>9</v>
      </c>
      <c r="B71" s="1">
        <v>19</v>
      </c>
      <c r="C71" s="1" t="s">
        <v>65</v>
      </c>
      <c r="D71" s="1" t="s">
        <v>11</v>
      </c>
      <c r="E71" s="1" t="s">
        <v>19</v>
      </c>
      <c r="F71" s="1" t="s">
        <v>13</v>
      </c>
      <c r="G71" s="1" t="s">
        <v>43</v>
      </c>
      <c r="H71" s="1" t="s">
        <v>27</v>
      </c>
      <c r="I71" s="1" t="s">
        <v>39</v>
      </c>
      <c r="J71" s="1" t="s">
        <v>87</v>
      </c>
      <c r="K71" s="1" t="s">
        <v>80</v>
      </c>
      <c r="L71" s="1" t="s">
        <v>90</v>
      </c>
      <c r="M71" s="1" t="s">
        <v>88</v>
      </c>
      <c r="N71" s="1" t="s">
        <v>82</v>
      </c>
      <c r="O71" s="1">
        <v>0</v>
      </c>
      <c r="P71" s="1">
        <v>1</v>
      </c>
    </row>
    <row r="72" spans="1:16" x14ac:dyDescent="0.25">
      <c r="A72" s="1" t="s">
        <v>9</v>
      </c>
      <c r="B72" s="1">
        <v>22</v>
      </c>
      <c r="C72" s="1" t="s">
        <v>17</v>
      </c>
      <c r="D72" s="1" t="s">
        <v>11</v>
      </c>
      <c r="E72" s="1" t="s">
        <v>19</v>
      </c>
      <c r="F72" s="1" t="s">
        <v>13</v>
      </c>
      <c r="G72" s="1" t="s">
        <v>14</v>
      </c>
      <c r="H72" s="1" t="s">
        <v>15</v>
      </c>
      <c r="I72" s="1" t="s">
        <v>35</v>
      </c>
      <c r="J72" s="1" t="s">
        <v>79</v>
      </c>
      <c r="K72" s="1" t="s">
        <v>80</v>
      </c>
      <c r="L72" s="1" t="s">
        <v>90</v>
      </c>
      <c r="M72" s="1" t="s">
        <v>84</v>
      </c>
      <c r="N72" s="1" t="s">
        <v>89</v>
      </c>
      <c r="O72" s="1">
        <v>1</v>
      </c>
      <c r="P72" s="1">
        <v>0</v>
      </c>
    </row>
    <row r="73" spans="1:16" x14ac:dyDescent="0.25">
      <c r="A73" s="1" t="s">
        <v>9</v>
      </c>
      <c r="B73" s="1">
        <v>20</v>
      </c>
      <c r="C73" s="1" t="s">
        <v>17</v>
      </c>
      <c r="D73" s="1" t="s">
        <v>11</v>
      </c>
      <c r="E73" s="1" t="s">
        <v>19</v>
      </c>
      <c r="F73" s="1" t="s">
        <v>13</v>
      </c>
      <c r="G73" s="1" t="s">
        <v>41</v>
      </c>
      <c r="H73" s="1" t="s">
        <v>27</v>
      </c>
      <c r="I73" s="1" t="s">
        <v>66</v>
      </c>
      <c r="J73" s="1" t="s">
        <v>79</v>
      </c>
      <c r="K73" s="1" t="s">
        <v>91</v>
      </c>
      <c r="L73" s="1" t="s">
        <v>90</v>
      </c>
      <c r="M73" s="1" t="s">
        <v>88</v>
      </c>
      <c r="N73" s="1" t="s">
        <v>85</v>
      </c>
      <c r="O73" s="1">
        <v>1</v>
      </c>
      <c r="P73" s="1">
        <v>0</v>
      </c>
    </row>
    <row r="74" spans="1:16" x14ac:dyDescent="0.25">
      <c r="A74" s="1" t="s">
        <v>26</v>
      </c>
      <c r="B74" s="1">
        <v>20</v>
      </c>
      <c r="C74" s="1" t="s">
        <v>17</v>
      </c>
      <c r="D74" s="1" t="s">
        <v>11</v>
      </c>
      <c r="E74" s="1" t="s">
        <v>19</v>
      </c>
      <c r="F74" s="1" t="s">
        <v>13</v>
      </c>
      <c r="G74" s="1" t="s">
        <v>14</v>
      </c>
      <c r="H74" s="1" t="s">
        <v>15</v>
      </c>
      <c r="I74" s="1" t="s">
        <v>21</v>
      </c>
      <c r="J74" s="1" t="s">
        <v>79</v>
      </c>
      <c r="K74" s="1" t="s">
        <v>80</v>
      </c>
      <c r="L74" s="1" t="s">
        <v>90</v>
      </c>
      <c r="M74" s="1" t="s">
        <v>84</v>
      </c>
      <c r="N74" s="1" t="s">
        <v>89</v>
      </c>
      <c r="O74" s="1">
        <v>1</v>
      </c>
      <c r="P74" s="1">
        <v>0</v>
      </c>
    </row>
    <row r="75" spans="1:16" x14ac:dyDescent="0.25">
      <c r="A75" s="1" t="s">
        <v>26</v>
      </c>
      <c r="B75" s="1">
        <v>19</v>
      </c>
      <c r="C75" s="1" t="s">
        <v>17</v>
      </c>
      <c r="D75" s="1" t="s">
        <v>11</v>
      </c>
      <c r="E75" s="1" t="s">
        <v>19</v>
      </c>
      <c r="F75" s="1" t="s">
        <v>25</v>
      </c>
      <c r="G75" s="1" t="s">
        <v>14</v>
      </c>
      <c r="H75" s="1" t="s">
        <v>15</v>
      </c>
      <c r="I75" s="1" t="s">
        <v>46</v>
      </c>
      <c r="J75" s="1" t="s">
        <v>87</v>
      </c>
      <c r="K75" s="1" t="s">
        <v>80</v>
      </c>
      <c r="L75" s="1" t="s">
        <v>86</v>
      </c>
      <c r="M75" s="1" t="s">
        <v>84</v>
      </c>
      <c r="N75" s="1" t="s">
        <v>89</v>
      </c>
      <c r="O75" s="1">
        <v>1</v>
      </c>
      <c r="P75" s="1">
        <v>0</v>
      </c>
    </row>
    <row r="76" spans="1:16" x14ac:dyDescent="0.25">
      <c r="A76" s="1" t="s">
        <v>9</v>
      </c>
      <c r="B76" s="1">
        <v>21</v>
      </c>
      <c r="C76" s="1" t="s">
        <v>10</v>
      </c>
      <c r="D76" s="1" t="s">
        <v>11</v>
      </c>
      <c r="E76" s="1" t="s">
        <v>12</v>
      </c>
      <c r="F76" s="1" t="s">
        <v>13</v>
      </c>
      <c r="G76" s="1" t="s">
        <v>41</v>
      </c>
      <c r="H76" s="1" t="s">
        <v>27</v>
      </c>
      <c r="I76" s="1" t="s">
        <v>38</v>
      </c>
      <c r="J76" s="1" t="s">
        <v>79</v>
      </c>
      <c r="K76" s="1" t="s">
        <v>91</v>
      </c>
      <c r="L76" s="1" t="s">
        <v>83</v>
      </c>
      <c r="M76" s="1" t="s">
        <v>81</v>
      </c>
      <c r="N76" s="1" t="s">
        <v>82</v>
      </c>
      <c r="O76" s="1">
        <v>0</v>
      </c>
      <c r="P76" s="1">
        <v>1</v>
      </c>
    </row>
    <row r="77" spans="1:16" x14ac:dyDescent="0.25">
      <c r="A77" s="1" t="s">
        <v>9</v>
      </c>
      <c r="B77" s="1">
        <v>26</v>
      </c>
      <c r="C77" s="1" t="s">
        <v>67</v>
      </c>
      <c r="D77" s="1" t="s">
        <v>11</v>
      </c>
      <c r="E77" s="1" t="s">
        <v>12</v>
      </c>
      <c r="F77" s="1" t="s">
        <v>13</v>
      </c>
      <c r="G77" s="1" t="s">
        <v>20</v>
      </c>
      <c r="H77" s="1" t="s">
        <v>27</v>
      </c>
      <c r="I77" s="1" t="s">
        <v>68</v>
      </c>
      <c r="J77" s="1" t="s">
        <v>79</v>
      </c>
      <c r="K77" s="1" t="s">
        <v>93</v>
      </c>
      <c r="L77" s="1" t="s">
        <v>90</v>
      </c>
      <c r="M77" s="1" t="s">
        <v>84</v>
      </c>
      <c r="N77" s="1" t="s">
        <v>89</v>
      </c>
      <c r="O77" s="1">
        <v>1</v>
      </c>
      <c r="P77" s="1">
        <v>0</v>
      </c>
    </row>
    <row r="78" spans="1:16" x14ac:dyDescent="0.25">
      <c r="A78" s="1" t="s">
        <v>26</v>
      </c>
      <c r="B78" s="1">
        <v>19</v>
      </c>
      <c r="C78" s="1" t="s">
        <v>17</v>
      </c>
      <c r="D78" s="1" t="s">
        <v>11</v>
      </c>
      <c r="E78" s="1" t="s">
        <v>19</v>
      </c>
      <c r="F78" s="1" t="s">
        <v>13</v>
      </c>
      <c r="G78" s="1" t="s">
        <v>14</v>
      </c>
      <c r="H78" s="1" t="s">
        <v>15</v>
      </c>
      <c r="I78" s="1" t="s">
        <v>64</v>
      </c>
      <c r="J78" s="1" t="s">
        <v>87</v>
      </c>
      <c r="K78" s="1" t="s">
        <v>80</v>
      </c>
      <c r="L78" s="1" t="s">
        <v>90</v>
      </c>
      <c r="M78" s="1" t="s">
        <v>84</v>
      </c>
      <c r="N78" s="1" t="s">
        <v>89</v>
      </c>
      <c r="O78" s="1">
        <v>1</v>
      </c>
      <c r="P78" s="1">
        <v>0</v>
      </c>
    </row>
    <row r="79" spans="1:16" x14ac:dyDescent="0.25">
      <c r="A79" s="1" t="s">
        <v>9</v>
      </c>
      <c r="B79" s="1">
        <v>22</v>
      </c>
      <c r="C79" s="1" t="s">
        <v>10</v>
      </c>
      <c r="D79" s="1" t="s">
        <v>11</v>
      </c>
      <c r="E79" s="1" t="s">
        <v>55</v>
      </c>
      <c r="F79" s="1" t="s">
        <v>13</v>
      </c>
      <c r="G79" s="1" t="s">
        <v>43</v>
      </c>
      <c r="H79" s="1" t="s">
        <v>15</v>
      </c>
      <c r="I79" s="1" t="s">
        <v>69</v>
      </c>
      <c r="J79" s="1" t="s">
        <v>79</v>
      </c>
      <c r="K79" s="1" t="s">
        <v>91</v>
      </c>
      <c r="L79" s="1" t="s">
        <v>86</v>
      </c>
      <c r="M79" s="1" t="s">
        <v>84</v>
      </c>
      <c r="N79" s="1" t="s">
        <v>82</v>
      </c>
      <c r="O79" s="1">
        <v>0</v>
      </c>
      <c r="P79" s="1">
        <v>1</v>
      </c>
    </row>
    <row r="80" spans="1:16" x14ac:dyDescent="0.25">
      <c r="A80" s="1" t="s">
        <v>9</v>
      </c>
      <c r="B80" s="1">
        <v>22</v>
      </c>
      <c r="C80" s="1" t="s">
        <v>10</v>
      </c>
      <c r="D80" s="1" t="s">
        <v>11</v>
      </c>
      <c r="E80" s="1" t="s">
        <v>55</v>
      </c>
      <c r="F80" s="1" t="s">
        <v>13</v>
      </c>
      <c r="G80" s="1" t="s">
        <v>14</v>
      </c>
      <c r="H80" s="1" t="s">
        <v>15</v>
      </c>
      <c r="I80" s="1" t="s">
        <v>24</v>
      </c>
      <c r="J80" s="1" t="s">
        <v>79</v>
      </c>
      <c r="K80" s="1" t="s">
        <v>93</v>
      </c>
      <c r="L80" s="1" t="s">
        <v>90</v>
      </c>
      <c r="M80" s="1" t="s">
        <v>88</v>
      </c>
      <c r="N80" s="1" t="s">
        <v>89</v>
      </c>
      <c r="O80" s="1">
        <v>1</v>
      </c>
      <c r="P80" s="1">
        <v>0</v>
      </c>
    </row>
    <row r="81" spans="1:16" x14ac:dyDescent="0.25">
      <c r="A81" s="1" t="s">
        <v>26</v>
      </c>
      <c r="B81" s="1">
        <v>21</v>
      </c>
      <c r="C81" s="1" t="s">
        <v>10</v>
      </c>
      <c r="D81" s="1" t="s">
        <v>11</v>
      </c>
      <c r="E81" s="1" t="s">
        <v>55</v>
      </c>
      <c r="F81" s="1" t="s">
        <v>13</v>
      </c>
      <c r="G81" s="1" t="s">
        <v>14</v>
      </c>
      <c r="H81" s="1" t="s">
        <v>27</v>
      </c>
      <c r="I81" s="1" t="s">
        <v>46</v>
      </c>
      <c r="J81" s="1" t="s">
        <v>87</v>
      </c>
      <c r="K81" s="1" t="s">
        <v>91</v>
      </c>
      <c r="L81" s="1" t="s">
        <v>86</v>
      </c>
      <c r="M81" s="1" t="s">
        <v>81</v>
      </c>
      <c r="N81" s="1" t="s">
        <v>89</v>
      </c>
      <c r="O81" s="1">
        <v>1</v>
      </c>
      <c r="P81" s="1">
        <v>0</v>
      </c>
    </row>
    <row r="82" spans="1:16" x14ac:dyDescent="0.25">
      <c r="A82" s="1" t="s">
        <v>26</v>
      </c>
      <c r="B82" s="1">
        <v>21</v>
      </c>
      <c r="C82" s="1" t="s">
        <v>10</v>
      </c>
      <c r="D82" s="1" t="s">
        <v>11</v>
      </c>
      <c r="E82" s="1" t="s">
        <v>55</v>
      </c>
      <c r="F82" s="1" t="s">
        <v>13</v>
      </c>
      <c r="G82" s="1" t="s">
        <v>14</v>
      </c>
      <c r="H82" s="1" t="s">
        <v>27</v>
      </c>
      <c r="I82" s="1" t="s">
        <v>70</v>
      </c>
      <c r="J82" s="1" t="s">
        <v>87</v>
      </c>
      <c r="K82" s="1" t="s">
        <v>80</v>
      </c>
      <c r="L82" s="1" t="s">
        <v>86</v>
      </c>
      <c r="M82" s="1" t="s">
        <v>84</v>
      </c>
      <c r="N82" s="1" t="s">
        <v>89</v>
      </c>
      <c r="O82" s="1">
        <v>1</v>
      </c>
      <c r="P82" s="1">
        <v>0</v>
      </c>
    </row>
    <row r="83" spans="1:16" x14ac:dyDescent="0.25">
      <c r="A83" s="1" t="s">
        <v>9</v>
      </c>
      <c r="B83" s="1">
        <v>22</v>
      </c>
      <c r="C83" s="1" t="s">
        <v>10</v>
      </c>
      <c r="D83" s="1" t="s">
        <v>11</v>
      </c>
      <c r="E83" s="1" t="s">
        <v>55</v>
      </c>
      <c r="F83" s="1" t="s">
        <v>13</v>
      </c>
      <c r="G83" s="1" t="s">
        <v>14</v>
      </c>
      <c r="H83" s="1" t="s">
        <v>27</v>
      </c>
      <c r="I83" s="1" t="s">
        <v>35</v>
      </c>
      <c r="J83" s="1" t="s">
        <v>92</v>
      </c>
      <c r="K83" s="1" t="s">
        <v>93</v>
      </c>
      <c r="L83" s="1" t="s">
        <v>83</v>
      </c>
      <c r="M83" s="1" t="s">
        <v>81</v>
      </c>
      <c r="N83" s="1" t="s">
        <v>82</v>
      </c>
      <c r="O83" s="1">
        <v>0</v>
      </c>
      <c r="P83" s="1">
        <v>1</v>
      </c>
    </row>
    <row r="84" spans="1:16" x14ac:dyDescent="0.25">
      <c r="A84" s="1" t="s">
        <v>9</v>
      </c>
      <c r="B84" s="1">
        <v>22</v>
      </c>
      <c r="C84" s="1" t="s">
        <v>10</v>
      </c>
      <c r="D84" s="1" t="s">
        <v>11</v>
      </c>
      <c r="E84" s="1" t="s">
        <v>55</v>
      </c>
      <c r="F84" s="1" t="s">
        <v>25</v>
      </c>
      <c r="G84" s="1" t="s">
        <v>14</v>
      </c>
      <c r="H84" s="1" t="s">
        <v>27</v>
      </c>
      <c r="I84" s="1" t="s">
        <v>71</v>
      </c>
      <c r="J84" s="1" t="s">
        <v>79</v>
      </c>
      <c r="K84" s="1" t="s">
        <v>93</v>
      </c>
      <c r="L84" s="1" t="s">
        <v>90</v>
      </c>
      <c r="M84" s="1" t="s">
        <v>81</v>
      </c>
      <c r="N84" s="1" t="s">
        <v>82</v>
      </c>
      <c r="O84" s="1">
        <v>0</v>
      </c>
      <c r="P84" s="1">
        <v>1</v>
      </c>
    </row>
    <row r="85" spans="1:16" x14ac:dyDescent="0.25">
      <c r="A85" s="1" t="s">
        <v>26</v>
      </c>
      <c r="B85" s="1">
        <v>22</v>
      </c>
      <c r="C85" s="1" t="s">
        <v>29</v>
      </c>
      <c r="D85" s="1" t="s">
        <v>11</v>
      </c>
      <c r="E85" s="1" t="s">
        <v>51</v>
      </c>
      <c r="F85" s="1" t="s">
        <v>13</v>
      </c>
      <c r="G85" s="1" t="s">
        <v>14</v>
      </c>
      <c r="H85" s="1" t="s">
        <v>23</v>
      </c>
      <c r="I85" s="1" t="s">
        <v>72</v>
      </c>
      <c r="J85" s="1" t="s">
        <v>79</v>
      </c>
      <c r="K85" s="1" t="s">
        <v>80</v>
      </c>
      <c r="L85" s="1" t="s">
        <v>90</v>
      </c>
      <c r="M85" s="1" t="s">
        <v>84</v>
      </c>
      <c r="N85" s="1" t="s">
        <v>89</v>
      </c>
      <c r="O85" s="1">
        <v>1</v>
      </c>
      <c r="P85" s="1">
        <v>0</v>
      </c>
    </row>
    <row r="86" spans="1:16" x14ac:dyDescent="0.25">
      <c r="A86" s="1" t="s">
        <v>9</v>
      </c>
      <c r="B86" s="1">
        <v>21</v>
      </c>
      <c r="C86" s="1" t="s">
        <v>10</v>
      </c>
      <c r="D86" s="1" t="s">
        <v>11</v>
      </c>
      <c r="E86" s="1" t="s">
        <v>12</v>
      </c>
      <c r="F86" s="1" t="s">
        <v>13</v>
      </c>
      <c r="G86" s="1" t="s">
        <v>14</v>
      </c>
      <c r="H86" s="1" t="s">
        <v>15</v>
      </c>
      <c r="I86" s="1" t="s">
        <v>61</v>
      </c>
      <c r="J86" s="1" t="s">
        <v>79</v>
      </c>
      <c r="K86" s="1" t="s">
        <v>93</v>
      </c>
      <c r="L86" s="1" t="s">
        <v>90</v>
      </c>
      <c r="M86" s="1" t="s">
        <v>81</v>
      </c>
      <c r="N86" s="1" t="s">
        <v>82</v>
      </c>
      <c r="O86" s="1">
        <v>0</v>
      </c>
      <c r="P86" s="1">
        <v>1</v>
      </c>
    </row>
    <row r="87" spans="1:16" x14ac:dyDescent="0.25">
      <c r="A87" s="1" t="s">
        <v>9</v>
      </c>
      <c r="B87" s="1">
        <v>22</v>
      </c>
      <c r="C87" s="1" t="s">
        <v>10</v>
      </c>
      <c r="D87" s="1" t="s">
        <v>11</v>
      </c>
      <c r="E87" s="1" t="s">
        <v>12</v>
      </c>
      <c r="F87" s="1" t="s">
        <v>13</v>
      </c>
      <c r="G87" s="1" t="s">
        <v>14</v>
      </c>
      <c r="H87" s="1" t="s">
        <v>15</v>
      </c>
      <c r="I87" s="1" t="s">
        <v>46</v>
      </c>
      <c r="J87" s="1" t="s">
        <v>87</v>
      </c>
      <c r="K87" s="1" t="s">
        <v>91</v>
      </c>
      <c r="L87" s="1" t="s">
        <v>86</v>
      </c>
      <c r="M87" s="1" t="s">
        <v>84</v>
      </c>
      <c r="N87" s="1" t="s">
        <v>85</v>
      </c>
      <c r="O87" s="1">
        <v>1</v>
      </c>
      <c r="P87" s="1">
        <v>0</v>
      </c>
    </row>
    <row r="88" spans="1:16" x14ac:dyDescent="0.25">
      <c r="A88" s="1" t="s">
        <v>26</v>
      </c>
      <c r="B88" s="1">
        <v>19</v>
      </c>
      <c r="C88" s="1" t="s">
        <v>10</v>
      </c>
      <c r="D88" s="1" t="s">
        <v>11</v>
      </c>
      <c r="E88" s="1" t="s">
        <v>12</v>
      </c>
      <c r="F88" s="1" t="s">
        <v>25</v>
      </c>
      <c r="G88" s="1" t="s">
        <v>43</v>
      </c>
      <c r="H88" s="1" t="s">
        <v>15</v>
      </c>
      <c r="I88" s="1" t="s">
        <v>31</v>
      </c>
      <c r="J88" s="1" t="s">
        <v>79</v>
      </c>
      <c r="K88" s="1" t="s">
        <v>80</v>
      </c>
      <c r="L88" s="1" t="s">
        <v>86</v>
      </c>
      <c r="M88" s="1" t="s">
        <v>88</v>
      </c>
      <c r="N88" s="1" t="s">
        <v>82</v>
      </c>
      <c r="O88" s="1">
        <v>0</v>
      </c>
      <c r="P88" s="1">
        <v>1</v>
      </c>
    </row>
    <row r="89" spans="1:1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"/>
  <sheetViews>
    <sheetView workbookViewId="0">
      <selection activeCell="A14" sqref="A14"/>
    </sheetView>
  </sheetViews>
  <sheetFormatPr defaultRowHeight="15" x14ac:dyDescent="0.25"/>
  <cols>
    <col min="1" max="1" width="19.140625" customWidth="1"/>
    <col min="2" max="2" width="22.85546875" bestFit="1" customWidth="1"/>
  </cols>
  <sheetData>
    <row r="3" spans="1:2" x14ac:dyDescent="0.25">
      <c r="A3" s="26" t="s">
        <v>73</v>
      </c>
      <c r="B3" s="26" t="s">
        <v>95</v>
      </c>
    </row>
    <row r="4" spans="1:2" x14ac:dyDescent="0.25">
      <c r="A4" s="27" t="s">
        <v>29</v>
      </c>
      <c r="B4" s="28">
        <v>7</v>
      </c>
    </row>
    <row r="5" spans="1:2" x14ac:dyDescent="0.25">
      <c r="A5" s="27" t="s">
        <v>100</v>
      </c>
      <c r="B5" s="28">
        <v>6</v>
      </c>
    </row>
    <row r="6" spans="1:2" x14ac:dyDescent="0.25">
      <c r="A6" s="27" t="s">
        <v>10</v>
      </c>
      <c r="B6" s="28">
        <v>37</v>
      </c>
    </row>
    <row r="7" spans="1:2" x14ac:dyDescent="0.25">
      <c r="A7" s="27" t="s">
        <v>17</v>
      </c>
      <c r="B7" s="28">
        <v>10</v>
      </c>
    </row>
    <row r="9" spans="1:2" x14ac:dyDescent="0.25">
      <c r="A9" s="29" t="s">
        <v>73</v>
      </c>
      <c r="B9" s="29" t="s">
        <v>95</v>
      </c>
    </row>
    <row r="10" spans="1:2" x14ac:dyDescent="0.25">
      <c r="A10" s="30" t="s">
        <v>84</v>
      </c>
      <c r="B10" s="31">
        <v>29</v>
      </c>
    </row>
    <row r="11" spans="1:2" x14ac:dyDescent="0.25">
      <c r="A11" s="30" t="s">
        <v>81</v>
      </c>
      <c r="B11" s="31">
        <v>18</v>
      </c>
    </row>
    <row r="12" spans="1:2" x14ac:dyDescent="0.25">
      <c r="A12" s="30" t="s">
        <v>88</v>
      </c>
      <c r="B12" s="31">
        <v>13</v>
      </c>
    </row>
  </sheetData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3"/>
  <sheetViews>
    <sheetView workbookViewId="0">
      <selection activeCell="A19" sqref="A19"/>
    </sheetView>
  </sheetViews>
  <sheetFormatPr defaultRowHeight="15" x14ac:dyDescent="0.25"/>
  <cols>
    <col min="1" max="1" width="17.7109375" customWidth="1"/>
    <col min="2" max="2" width="22.85546875" customWidth="1"/>
    <col min="3" max="3" width="17.42578125" customWidth="1"/>
    <col min="4" max="4" width="20.5703125" customWidth="1"/>
    <col min="5" max="5" width="22.85546875" customWidth="1"/>
    <col min="6" max="7" width="11.28515625" customWidth="1"/>
  </cols>
  <sheetData>
    <row r="3" spans="1:5" x14ac:dyDescent="0.25">
      <c r="A3" s="23" t="s">
        <v>73</v>
      </c>
      <c r="B3" s="23" t="s">
        <v>95</v>
      </c>
      <c r="D3" s="17"/>
      <c r="E3" s="17"/>
    </row>
    <row r="4" spans="1:5" x14ac:dyDescent="0.25">
      <c r="A4" s="24" t="s">
        <v>90</v>
      </c>
      <c r="B4" s="25">
        <v>33</v>
      </c>
      <c r="D4" s="18"/>
      <c r="E4" s="19"/>
    </row>
    <row r="5" spans="1:5" x14ac:dyDescent="0.25">
      <c r="A5" s="24" t="s">
        <v>86</v>
      </c>
      <c r="B5" s="25">
        <v>15</v>
      </c>
      <c r="D5" s="18"/>
      <c r="E5" s="19"/>
    </row>
    <row r="6" spans="1:5" x14ac:dyDescent="0.25">
      <c r="A6" s="24" t="s">
        <v>83</v>
      </c>
      <c r="B6" s="25">
        <v>12</v>
      </c>
      <c r="D6" s="18"/>
      <c r="E6" s="19"/>
    </row>
    <row r="7" spans="1:5" x14ac:dyDescent="0.25">
      <c r="D7" s="18"/>
      <c r="E7" s="19"/>
    </row>
    <row r="8" spans="1:5" x14ac:dyDescent="0.25">
      <c r="A8" s="20" t="s">
        <v>73</v>
      </c>
      <c r="B8" s="20" t="s">
        <v>95</v>
      </c>
      <c r="D8" s="18"/>
      <c r="E8" s="19"/>
    </row>
    <row r="9" spans="1:5" x14ac:dyDescent="0.25">
      <c r="A9" s="21" t="s">
        <v>21</v>
      </c>
      <c r="B9" s="22">
        <v>8</v>
      </c>
    </row>
    <row r="10" spans="1:5" x14ac:dyDescent="0.25">
      <c r="A10" s="21" t="s">
        <v>35</v>
      </c>
      <c r="B10" s="22">
        <v>6</v>
      </c>
    </row>
    <row r="11" spans="1:5" x14ac:dyDescent="0.25">
      <c r="A11" s="21" t="s">
        <v>46</v>
      </c>
      <c r="B11" s="22">
        <v>5</v>
      </c>
    </row>
    <row r="12" spans="1:5" x14ac:dyDescent="0.25">
      <c r="A12" s="21" t="s">
        <v>31</v>
      </c>
      <c r="B12" s="22">
        <v>3</v>
      </c>
    </row>
    <row r="13" spans="1:5" x14ac:dyDescent="0.25">
      <c r="A13" s="21" t="s">
        <v>39</v>
      </c>
      <c r="B13" s="2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zoomScale="85" zoomScaleNormal="85" workbookViewId="0">
      <selection activeCell="D31" sqref="D31"/>
    </sheetView>
  </sheetViews>
  <sheetFormatPr defaultRowHeight="15" x14ac:dyDescent="0.25"/>
  <cols>
    <col min="1" max="1" width="22.5703125" customWidth="1"/>
    <col min="2" max="2" width="22.85546875" customWidth="1"/>
    <col min="3" max="3" width="6.140625" customWidth="1"/>
    <col min="4" max="4" width="13.140625" customWidth="1"/>
    <col min="5" max="5" width="22.85546875" customWidth="1"/>
    <col min="6" max="6" width="8.42578125" customWidth="1"/>
    <col min="7" max="7" width="29.28515625" bestFit="1" customWidth="1"/>
    <col min="8" max="8" width="13.140625" customWidth="1"/>
    <col min="9" max="9" width="22.85546875" customWidth="1"/>
    <col min="10" max="10" width="15" customWidth="1"/>
    <col min="11" max="11" width="20.42578125" customWidth="1"/>
    <col min="12" max="12" width="22.85546875" customWidth="1"/>
    <col min="13" max="13" width="20.42578125" customWidth="1"/>
    <col min="14" max="14" width="22.85546875" customWidth="1"/>
    <col min="15" max="15" width="7.5703125" customWidth="1"/>
    <col min="16" max="16" width="5.5703125" customWidth="1"/>
    <col min="17" max="17" width="7.85546875" customWidth="1"/>
    <col min="18" max="18" width="7.5703125" customWidth="1"/>
    <col min="19" max="19" width="5.5703125" customWidth="1"/>
    <col min="20" max="20" width="7.85546875" customWidth="1"/>
    <col min="21" max="21" width="7.5703125" customWidth="1"/>
    <col min="22" max="22" width="5.5703125" customWidth="1"/>
    <col min="23" max="23" width="7.85546875" customWidth="1"/>
    <col min="24" max="24" width="5.5703125" customWidth="1"/>
    <col min="25" max="25" width="7.85546875" customWidth="1"/>
    <col min="26" max="26" width="5.5703125" customWidth="1"/>
    <col min="27" max="27" width="7.85546875" customWidth="1"/>
    <col min="28" max="28" width="11.28515625" bestFit="1" customWidth="1"/>
  </cols>
  <sheetData>
    <row r="1" spans="1:11" x14ac:dyDescent="0.25">
      <c r="A1" s="5" t="s">
        <v>73</v>
      </c>
      <c r="B1" s="5" t="s">
        <v>95</v>
      </c>
      <c r="D1" s="8" t="s">
        <v>73</v>
      </c>
      <c r="E1" s="8" t="s">
        <v>95</v>
      </c>
      <c r="F1" s="17"/>
      <c r="G1" s="33" t="s">
        <v>102</v>
      </c>
      <c r="H1" s="38">
        <f>COUNTIFS(Sheet2!A2:A88, "Male", Sheet2!N2:N88, "High depression")/COUNTIF(Sheet2!A2:A88, "Male")</f>
        <v>0.36507936507936506</v>
      </c>
      <c r="I1" s="34" t="e">
        <f>(I4H1/K1)*100</f>
        <v>#NAME?</v>
      </c>
      <c r="J1" t="s">
        <v>101</v>
      </c>
      <c r="K1">
        <f>COUNTIF(Sheet2!A2:A88, "Male")</f>
        <v>63</v>
      </c>
    </row>
    <row r="2" spans="1:11" x14ac:dyDescent="0.25">
      <c r="A2" s="6" t="s">
        <v>19</v>
      </c>
      <c r="B2" s="7">
        <v>26</v>
      </c>
      <c r="D2" s="9" t="s">
        <v>14</v>
      </c>
      <c r="E2" s="10">
        <v>33</v>
      </c>
      <c r="F2" s="19"/>
      <c r="G2" s="33" t="s">
        <v>103</v>
      </c>
      <c r="H2" s="39">
        <f>COUNTIFS(Sheet2!A2:A88, "Male", Sheet2!N2:N88, "Moderate depression")/COUNTIF(Sheet2!A2:A88, "Male")</f>
        <v>0.2857142857142857</v>
      </c>
      <c r="I2" s="19"/>
      <c r="J2" t="s">
        <v>108</v>
      </c>
      <c r="K2">
        <f>COUNTIF(Sheet2!A2:A88, "Female")</f>
        <v>24</v>
      </c>
    </row>
    <row r="3" spans="1:11" x14ac:dyDescent="0.25">
      <c r="A3" s="6" t="s">
        <v>12</v>
      </c>
      <c r="B3" s="7">
        <v>26</v>
      </c>
      <c r="D3" s="9" t="s">
        <v>20</v>
      </c>
      <c r="E3" s="10">
        <v>15</v>
      </c>
      <c r="F3" s="19"/>
      <c r="G3" s="33" t="s">
        <v>104</v>
      </c>
      <c r="H3" s="39">
        <f>COUNTIFS(Sheet2!A2:A88, "Male", Sheet2!N2:N88, "Low depression")/COUNTIF(Sheet2!A2:A88, "Male")</f>
        <v>0.34920634920634919</v>
      </c>
      <c r="I3" s="19"/>
    </row>
    <row r="4" spans="1:11" x14ac:dyDescent="0.25">
      <c r="A4" s="6" t="s">
        <v>55</v>
      </c>
      <c r="B4" s="7">
        <v>5</v>
      </c>
      <c r="D4" s="9" t="s">
        <v>41</v>
      </c>
      <c r="E4" s="10">
        <v>9</v>
      </c>
      <c r="F4" s="19"/>
      <c r="H4" s="18"/>
      <c r="I4" s="19"/>
    </row>
    <row r="5" spans="1:11" x14ac:dyDescent="0.25">
      <c r="A5" s="6" t="s">
        <v>51</v>
      </c>
      <c r="B5" s="7">
        <v>3</v>
      </c>
      <c r="D5" s="9" t="s">
        <v>43</v>
      </c>
      <c r="E5" s="10">
        <v>3</v>
      </c>
      <c r="F5" s="19"/>
      <c r="G5" s="26" t="s">
        <v>105</v>
      </c>
      <c r="H5" s="40">
        <f>COUNTIFS(Sheet2!A2:A88, "Female", Sheet2!N2:N88, "High depression")/COUNTIF(Sheet2!A2:A88, "Female")</f>
        <v>0.66666666666666663</v>
      </c>
    </row>
    <row r="6" spans="1:11" x14ac:dyDescent="0.25">
      <c r="A6" s="3"/>
      <c r="B6" s="4"/>
      <c r="F6" s="17"/>
      <c r="G6" s="26" t="s">
        <v>106</v>
      </c>
      <c r="H6" s="40">
        <f>COUNTIFS(Sheet2!A2:A88, "Female", Sheet2!N2:N88, "Moderate depression")/COUNTIF(Sheet2!A2:A88, "Female")</f>
        <v>0.125</v>
      </c>
    </row>
    <row r="7" spans="1:11" x14ac:dyDescent="0.25">
      <c r="A7" s="11" t="s">
        <v>73</v>
      </c>
      <c r="B7" s="11" t="s">
        <v>95</v>
      </c>
      <c r="D7" s="14" t="s">
        <v>73</v>
      </c>
      <c r="E7" s="14" t="s">
        <v>95</v>
      </c>
      <c r="F7" s="17"/>
      <c r="G7" s="26" t="s">
        <v>107</v>
      </c>
      <c r="H7" s="40">
        <f>COUNTIFS(Sheet2!A2:A88, "Female", Sheet2!N2:N88, "Low depression")/COUNTIF(Sheet2!A2:A88, "Female")</f>
        <v>0.20833333333333334</v>
      </c>
    </row>
    <row r="8" spans="1:11" x14ac:dyDescent="0.25">
      <c r="A8" s="12">
        <v>17</v>
      </c>
      <c r="B8" s="13">
        <v>3</v>
      </c>
      <c r="D8" s="15" t="s">
        <v>15</v>
      </c>
      <c r="E8" s="16">
        <v>38</v>
      </c>
      <c r="F8" s="19"/>
    </row>
    <row r="9" spans="1:11" x14ac:dyDescent="0.25">
      <c r="A9" s="12">
        <v>18</v>
      </c>
      <c r="B9" s="13">
        <v>8</v>
      </c>
      <c r="D9" s="15" t="s">
        <v>27</v>
      </c>
      <c r="E9" s="16">
        <v>18</v>
      </c>
      <c r="F9" s="19"/>
    </row>
    <row r="10" spans="1:11" x14ac:dyDescent="0.25">
      <c r="A10" s="12">
        <v>19</v>
      </c>
      <c r="B10" s="13">
        <v>13</v>
      </c>
      <c r="D10" s="15" t="s">
        <v>23</v>
      </c>
      <c r="E10" s="16">
        <v>4</v>
      </c>
      <c r="F10" s="19"/>
    </row>
    <row r="11" spans="1:11" x14ac:dyDescent="0.25">
      <c r="A11" s="12">
        <v>20</v>
      </c>
      <c r="B11" s="13">
        <v>22</v>
      </c>
      <c r="D11" s="18"/>
      <c r="E11" s="19"/>
      <c r="F11" s="19"/>
    </row>
    <row r="12" spans="1:11" x14ac:dyDescent="0.25">
      <c r="A12" s="12">
        <v>21</v>
      </c>
      <c r="B12" s="13">
        <v>4</v>
      </c>
      <c r="D12" s="2" t="s">
        <v>96</v>
      </c>
      <c r="E12" s="2" t="s">
        <v>97</v>
      </c>
      <c r="F12" s="17"/>
      <c r="G12" s="17"/>
    </row>
    <row r="13" spans="1:11" x14ac:dyDescent="0.25">
      <c r="A13" s="12">
        <v>22</v>
      </c>
      <c r="B13" s="13">
        <v>6</v>
      </c>
      <c r="D13" s="2" t="s">
        <v>73</v>
      </c>
      <c r="E13" t="s">
        <v>9</v>
      </c>
      <c r="F13" s="17"/>
      <c r="G13" s="19"/>
      <c r="I13" s="36" t="s">
        <v>73</v>
      </c>
      <c r="J13" s="14" t="s">
        <v>95</v>
      </c>
    </row>
    <row r="14" spans="1:11" x14ac:dyDescent="0.25">
      <c r="A14" s="12">
        <v>23</v>
      </c>
      <c r="B14" s="13">
        <v>2</v>
      </c>
      <c r="D14" s="3" t="s">
        <v>89</v>
      </c>
      <c r="E14" s="4">
        <v>23</v>
      </c>
      <c r="F14" s="4"/>
      <c r="I14" s="15" t="s">
        <v>15</v>
      </c>
      <c r="J14" s="16">
        <v>38</v>
      </c>
    </row>
    <row r="15" spans="1:11" x14ac:dyDescent="0.25">
      <c r="A15" s="12">
        <v>26</v>
      </c>
      <c r="B15" s="13">
        <v>2</v>
      </c>
      <c r="D15" s="3" t="s">
        <v>82</v>
      </c>
      <c r="E15" s="4">
        <v>22</v>
      </c>
      <c r="F15" s="4"/>
      <c r="G15" s="4">
        <v>22</v>
      </c>
      <c r="I15" s="15" t="s">
        <v>27</v>
      </c>
      <c r="J15" s="16">
        <v>18</v>
      </c>
    </row>
    <row r="16" spans="1:11" x14ac:dyDescent="0.25">
      <c r="C16" s="4"/>
      <c r="D16" s="3" t="s">
        <v>85</v>
      </c>
      <c r="E16" s="4">
        <v>18</v>
      </c>
      <c r="F16" s="4"/>
      <c r="I16" s="15" t="s">
        <v>23</v>
      </c>
      <c r="J16" s="16">
        <v>4</v>
      </c>
    </row>
    <row r="17" spans="1:9" x14ac:dyDescent="0.25">
      <c r="A17" t="s">
        <v>98</v>
      </c>
      <c r="C17" s="4"/>
    </row>
    <row r="18" spans="1:9" x14ac:dyDescent="0.25">
      <c r="A18" s="2" t="s">
        <v>73</v>
      </c>
      <c r="B18" t="s">
        <v>95</v>
      </c>
    </row>
    <row r="19" spans="1:9" x14ac:dyDescent="0.25">
      <c r="A19" s="3" t="s">
        <v>18</v>
      </c>
      <c r="B19" s="4">
        <v>2</v>
      </c>
      <c r="C19">
        <f>GETPIVOTDATA("[Measures].[Sum of High_depression]",$A$18,"[MentalHealthSurvey].[degree_level]","[MentalHealthSurvey].[degree_level].&amp;[Postgraduate]")</f>
        <v>2</v>
      </c>
      <c r="D19" s="37">
        <f>C19/C21</f>
        <v>3.3333333333333333E-2</v>
      </c>
    </row>
    <row r="20" spans="1:9" x14ac:dyDescent="0.25">
      <c r="A20" s="3" t="s">
        <v>11</v>
      </c>
      <c r="B20" s="4">
        <v>58</v>
      </c>
      <c r="C20">
        <f>GETPIVOTDATA("[Measures].[Sum of High_depression]",$A$18,"[MentalHealthSurvey].[degree_level]","[MentalHealthSurvey].[degree_level].&amp;[Undergraduate]")</f>
        <v>58</v>
      </c>
      <c r="D20" s="37">
        <f>C20/C21</f>
        <v>0.96666666666666667</v>
      </c>
      <c r="H20" s="3"/>
      <c r="I20" s="4"/>
    </row>
    <row r="21" spans="1:9" x14ac:dyDescent="0.25">
      <c r="A21" t="s">
        <v>109</v>
      </c>
      <c r="C21">
        <f>SUM(C19:C20)</f>
        <v>60</v>
      </c>
      <c r="H21" s="3"/>
      <c r="I21" s="4"/>
    </row>
    <row r="22" spans="1:9" x14ac:dyDescent="0.25">
      <c r="A22" s="2" t="s">
        <v>96</v>
      </c>
      <c r="B22" s="2" t="s">
        <v>97</v>
      </c>
      <c r="I22" s="4"/>
    </row>
    <row r="23" spans="1:9" x14ac:dyDescent="0.25">
      <c r="A23" s="2" t="s">
        <v>73</v>
      </c>
      <c r="B23" t="s">
        <v>26</v>
      </c>
      <c r="C23" s="4"/>
    </row>
    <row r="24" spans="1:9" x14ac:dyDescent="0.25">
      <c r="A24" s="3" t="s">
        <v>89</v>
      </c>
      <c r="B24" s="4">
        <v>16</v>
      </c>
    </row>
    <row r="25" spans="1:9" x14ac:dyDescent="0.25">
      <c r="A25" s="3" t="s">
        <v>82</v>
      </c>
      <c r="B25" s="4">
        <v>5</v>
      </c>
    </row>
    <row r="26" spans="1:9" x14ac:dyDescent="0.25">
      <c r="A26" s="3" t="s">
        <v>85</v>
      </c>
      <c r="B26" s="4">
        <v>3</v>
      </c>
    </row>
  </sheetData>
  <pageMargins left="0.7" right="0.7" top="0.75" bottom="0.75" header="0.3" footer="0.3"/>
  <pageSetup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W11"/>
  <sheetViews>
    <sheetView showGridLines="0" tabSelected="1" zoomScaleNormal="100" workbookViewId="0">
      <selection activeCell="V27" sqref="V27"/>
    </sheetView>
  </sheetViews>
  <sheetFormatPr defaultRowHeight="15" x14ac:dyDescent="0.25"/>
  <cols>
    <col min="1" max="22" width="9.140625" style="32"/>
    <col min="23" max="23" width="19.85546875" style="32" bestFit="1" customWidth="1"/>
    <col min="24" max="16384" width="9.140625" style="32"/>
  </cols>
  <sheetData>
    <row r="11" spans="23:23" x14ac:dyDescent="0.25">
      <c r="W11" s="35"/>
    </row>
  </sheetData>
  <sheetProtection algorithmName="SHA-512" hashValue="VPVL1nt+eSTEnV7d2FEtba25pqVogiAs9GWzGdF+kQHfHLEp4Zsr68mOJv62gmoP5Qk5qeKGqBWir0JJ+ZSEMA==" saltValue="VXJqE5677IgNZdg0aQqWLw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Props1.xml><?xml version="1.0" encoding="utf-8"?>
<ds:datastoreItem xmlns:ds="http://schemas.openxmlformats.org/officeDocument/2006/customXml" ds:itemID="{CB75A5F2-11AC-4CB3-A1A8-DBC561A1277D}">
  <ds:schemaRefs/>
</ds:datastoreItem>
</file>

<file path=customXml/itemProps2.xml><?xml version="1.0" encoding="utf-8"?>
<ds:datastoreItem xmlns:ds="http://schemas.openxmlformats.org/officeDocument/2006/customXml" ds:itemID="{3D133FAE-7B87-4A9B-90E4-6BDAD6AEC5F7}">
  <ds:schemaRefs/>
</ds:datastoreItem>
</file>

<file path=customXml/itemProps3.xml><?xml version="1.0" encoding="utf-8"?>
<ds:datastoreItem xmlns:ds="http://schemas.openxmlformats.org/officeDocument/2006/customXml" ds:itemID="{5EF98B32-7AEF-4CCF-B9CC-CAE142FCE36E}">
  <ds:schemaRefs/>
</ds:datastoreItem>
</file>

<file path=customXml/itemProps4.xml><?xml version="1.0" encoding="utf-8"?>
<ds:datastoreItem xmlns:ds="http://schemas.openxmlformats.org/officeDocument/2006/customXml" ds:itemID="{B497E36B-3750-49C9-9322-689EF83AD8D7}">
  <ds:schemaRefs/>
</ds:datastoreItem>
</file>

<file path=customXml/itemProps5.xml><?xml version="1.0" encoding="utf-8"?>
<ds:datastoreItem xmlns:ds="http://schemas.openxmlformats.org/officeDocument/2006/customXml" ds:itemID="{D1C0AF59-24FA-40DE-BB8D-1DC278003D55}">
  <ds:schemaRefs/>
</ds:datastoreItem>
</file>

<file path=customXml/itemProps6.xml><?xml version="1.0" encoding="utf-8"?>
<ds:datastoreItem xmlns:ds="http://schemas.openxmlformats.org/officeDocument/2006/customXml" ds:itemID="{AFBCC07E-9EA1-46A0-8976-E8AC4B4A9D05}">
  <ds:schemaRefs/>
</ds:datastoreItem>
</file>

<file path=customXml/itemProps7.xml><?xml version="1.0" encoding="utf-8"?>
<ds:datastoreItem xmlns:ds="http://schemas.openxmlformats.org/officeDocument/2006/customXml" ds:itemID="{8764D49F-3395-4273-B136-57E1ED33E7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Sheet8</vt:lpstr>
      <vt:lpstr>Sheet1</vt:lpstr>
      <vt:lpstr>Sheet6</vt:lpstr>
      <vt:lpstr>dash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Villayat</dc:creator>
  <cp:lastModifiedBy>Villayat</cp:lastModifiedBy>
  <dcterms:created xsi:type="dcterms:W3CDTF">2024-08-27T23:41:34Z</dcterms:created>
  <dcterms:modified xsi:type="dcterms:W3CDTF">2024-09-05T00:54:04Z</dcterms:modified>
</cp:coreProperties>
</file>