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L14" i="1" s="1"/>
  <c r="P11" i="1"/>
  <c r="M11" i="1"/>
  <c r="F16" i="1" l="1"/>
  <c r="F15" i="1"/>
  <c r="F13" i="1"/>
  <c r="F12" i="1"/>
  <c r="F10" i="1"/>
  <c r="F9" i="1"/>
  <c r="F8" i="1"/>
  <c r="F7" i="1"/>
  <c r="D6" i="1"/>
  <c r="F6" i="1" s="1"/>
  <c r="F4" i="1"/>
</calcChain>
</file>

<file path=xl/sharedStrings.xml><?xml version="1.0" encoding="utf-8"?>
<sst xmlns="http://schemas.openxmlformats.org/spreadsheetml/2006/main" count="64" uniqueCount="43">
  <si>
    <t>Inputs</t>
  </si>
  <si>
    <t>Live steam T</t>
  </si>
  <si>
    <t>Cdeg</t>
  </si>
  <si>
    <t>Model</t>
  </si>
  <si>
    <t>Reality</t>
  </si>
  <si>
    <t>Units</t>
  </si>
  <si>
    <t>Parameter</t>
  </si>
  <si>
    <t>Type</t>
  </si>
  <si>
    <t>Live steam P</t>
  </si>
  <si>
    <t>bar</t>
  </si>
  <si>
    <t>Outputs</t>
  </si>
  <si>
    <t>Live steam m</t>
  </si>
  <si>
    <t>kg/s</t>
  </si>
  <si>
    <t>% difference</t>
  </si>
  <si>
    <t>kJ/kg/K</t>
  </si>
  <si>
    <t>Live steam h</t>
  </si>
  <si>
    <t>Exhaust steam h</t>
  </si>
  <si>
    <t>Exhaust steam p</t>
  </si>
  <si>
    <t>Exhaust steam T</t>
  </si>
  <si>
    <t>Exhaust steam M</t>
  </si>
  <si>
    <t>MW</t>
  </si>
  <si>
    <t>Turbine power (gross)</t>
  </si>
  <si>
    <t>Steam heat power</t>
  </si>
  <si>
    <t>ECO inlet T</t>
  </si>
  <si>
    <t>ECO inlet P</t>
  </si>
  <si>
    <t>Boiler outlet h</t>
  </si>
  <si>
    <t>Boiler inlet h</t>
  </si>
  <si>
    <t>Boiler flow</t>
  </si>
  <si>
    <t>COND_DH low T</t>
  </si>
  <si>
    <t>COND_DH high T</t>
  </si>
  <si>
    <t>COND_DH Water</t>
  </si>
  <si>
    <t>-</t>
  </si>
  <si>
    <t>In the design the convergence is on the DH outlet T which is exactly 75 Cdeg</t>
  </si>
  <si>
    <t>The reason for having the design is that TRNSYS requires the calculation of heat transfers properties of the bottom cycle</t>
  </si>
  <si>
    <t>m2</t>
  </si>
  <si>
    <t>Reference</t>
  </si>
  <si>
    <t>kWh</t>
  </si>
  <si>
    <t>Heated area</t>
  </si>
  <si>
    <t>Proportion</t>
  </si>
  <si>
    <t>Heating apt</t>
  </si>
  <si>
    <t>Heating building</t>
  </si>
  <si>
    <t>Difference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</si>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</sst>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16" sqref="H16:H17"/>
    </sheetView>
  </sheetViews>
  <sheetFormatPr defaultRowHeight="15" x14ac:dyDescent="0.25"/>
  <cols>
    <col min="2" max="2" width="20.7109375" bestFit="1" customWidth="1"/>
    <col min="6" max="6" width="12.28515625" bestFit="1" customWidth="1"/>
    <col min="8" max="8" width="16.85546875" customWidth="1"/>
    <col min="10" max="10" width="15.7109375" customWidth="1"/>
    <col min="13" max="13" width="10.7109375" customWidth="1"/>
    <col min="14" max="14" width="11.140625" customWidth="1"/>
  </cols>
  <sheetData>
    <row r="1" spans="1:16" x14ac:dyDescent="0.25">
      <c r="A1" s="9" t="s">
        <v>7</v>
      </c>
      <c r="B1" s="9" t="s">
        <v>6</v>
      </c>
      <c r="C1" s="9" t="s">
        <v>5</v>
      </c>
      <c r="D1" s="9" t="s">
        <v>3</v>
      </c>
      <c r="E1" s="9" t="s">
        <v>4</v>
      </c>
      <c r="F1" s="9" t="s">
        <v>13</v>
      </c>
    </row>
    <row r="2" spans="1:16" x14ac:dyDescent="0.25">
      <c r="A2" s="10" t="s">
        <v>0</v>
      </c>
      <c r="B2" s="11" t="s">
        <v>1</v>
      </c>
      <c r="C2" s="11" t="s">
        <v>2</v>
      </c>
      <c r="D2" s="11">
        <v>535</v>
      </c>
      <c r="E2" s="11">
        <v>535</v>
      </c>
      <c r="F2" s="11" t="s">
        <v>31</v>
      </c>
    </row>
    <row r="3" spans="1:16" x14ac:dyDescent="0.25">
      <c r="A3" s="10"/>
      <c r="B3" s="11" t="s">
        <v>8</v>
      </c>
      <c r="C3" s="11" t="s">
        <v>9</v>
      </c>
      <c r="D3" s="11">
        <v>125</v>
      </c>
      <c r="E3" s="11">
        <v>125</v>
      </c>
      <c r="F3" s="11" t="s">
        <v>31</v>
      </c>
    </row>
    <row r="4" spans="1:16" x14ac:dyDescent="0.25">
      <c r="A4" s="10"/>
      <c r="B4" s="11" t="s">
        <v>11</v>
      </c>
      <c r="C4" s="11" t="s">
        <v>12</v>
      </c>
      <c r="D4" s="11">
        <v>38.880000000000003</v>
      </c>
      <c r="E4" s="11">
        <v>34</v>
      </c>
      <c r="F4" s="12">
        <f>(D4-E4)/D4*100</f>
        <v>12.551440329218114</v>
      </c>
      <c r="H4" s="2" t="s">
        <v>27</v>
      </c>
      <c r="J4" t="s">
        <v>32</v>
      </c>
    </row>
    <row r="5" spans="1:16" x14ac:dyDescent="0.25">
      <c r="A5" s="10"/>
      <c r="B5" s="11" t="s">
        <v>15</v>
      </c>
      <c r="C5" s="11" t="s">
        <v>14</v>
      </c>
      <c r="D5" s="11">
        <v>3437</v>
      </c>
      <c r="E5" s="11">
        <v>3437</v>
      </c>
      <c r="F5" s="11" t="s">
        <v>31</v>
      </c>
      <c r="H5" s="3" t="s">
        <v>25</v>
      </c>
      <c r="J5" s="5" t="s">
        <v>33</v>
      </c>
      <c r="K5" s="5"/>
      <c r="L5" s="5"/>
      <c r="M5" s="5"/>
      <c r="N5" s="5"/>
      <c r="O5" s="5"/>
      <c r="P5" s="5"/>
    </row>
    <row r="6" spans="1:16" x14ac:dyDescent="0.25">
      <c r="A6" s="10"/>
      <c r="B6" s="11" t="s">
        <v>17</v>
      </c>
      <c r="C6" s="11" t="s">
        <v>9</v>
      </c>
      <c r="D6" s="11">
        <f>25.9/100</f>
        <v>0.25900000000000001</v>
      </c>
      <c r="E6" s="11">
        <v>0.21</v>
      </c>
      <c r="F6" s="12">
        <f>(D6-E6)/D6*100</f>
        <v>18.918918918918926</v>
      </c>
      <c r="H6" s="1"/>
      <c r="J6" s="5"/>
      <c r="K6" s="5"/>
      <c r="L6" s="5"/>
      <c r="M6" s="5"/>
      <c r="N6" s="5"/>
      <c r="O6" s="5"/>
      <c r="P6" s="5"/>
    </row>
    <row r="7" spans="1:16" x14ac:dyDescent="0.25">
      <c r="A7" s="10" t="s">
        <v>10</v>
      </c>
      <c r="B7" s="11" t="s">
        <v>18</v>
      </c>
      <c r="C7" s="11" t="s">
        <v>2</v>
      </c>
      <c r="D7" s="11">
        <v>65.78</v>
      </c>
      <c r="E7" s="11">
        <v>60.9</v>
      </c>
      <c r="F7" s="12">
        <f>(D7-E7)/D7*100</f>
        <v>7.4186682882335102</v>
      </c>
    </row>
    <row r="8" spans="1:16" x14ac:dyDescent="0.25">
      <c r="A8" s="10"/>
      <c r="B8" s="13" t="s">
        <v>19</v>
      </c>
      <c r="C8" s="13" t="s">
        <v>12</v>
      </c>
      <c r="D8" s="13">
        <v>14.8</v>
      </c>
      <c r="E8" s="13">
        <v>9.6</v>
      </c>
      <c r="F8" s="14">
        <f>(D8-E8)/D8*100</f>
        <v>35.135135135135144</v>
      </c>
    </row>
    <row r="9" spans="1:16" x14ac:dyDescent="0.25">
      <c r="A9" s="10"/>
      <c r="B9" s="11" t="s">
        <v>16</v>
      </c>
      <c r="C9" s="11" t="s">
        <v>14</v>
      </c>
      <c r="D9" s="11">
        <v>2515</v>
      </c>
      <c r="E9" s="11">
        <v>2361.4</v>
      </c>
      <c r="F9" s="12">
        <f>(D9-E9)/D9*100</f>
        <v>6.1073558648111295</v>
      </c>
      <c r="N9" s="16"/>
    </row>
    <row r="10" spans="1:16" x14ac:dyDescent="0.25">
      <c r="A10" s="10"/>
      <c r="B10" s="11" t="s">
        <v>21</v>
      </c>
      <c r="C10" s="11" t="s">
        <v>20</v>
      </c>
      <c r="D10" s="11">
        <v>26.53</v>
      </c>
      <c r="E10" s="11">
        <v>29.57</v>
      </c>
      <c r="F10" s="12">
        <f>ABS(D10-E10)/D10*100</f>
        <v>11.458725970599318</v>
      </c>
      <c r="J10" s="8"/>
      <c r="K10" s="8" t="s">
        <v>5</v>
      </c>
      <c r="L10" s="8" t="s">
        <v>3</v>
      </c>
      <c r="M10" s="8" t="s">
        <v>35</v>
      </c>
      <c r="N10" s="17"/>
      <c r="P10" s="6" t="s">
        <v>38</v>
      </c>
    </row>
    <row r="11" spans="1:16" x14ac:dyDescent="0.25">
      <c r="A11" s="10"/>
      <c r="B11" s="15" t="s">
        <v>22</v>
      </c>
      <c r="C11" s="11" t="s">
        <v>20</v>
      </c>
      <c r="D11" s="11">
        <v>85</v>
      </c>
      <c r="E11" s="11">
        <v>85</v>
      </c>
      <c r="F11" s="11" t="s">
        <v>31</v>
      </c>
      <c r="J11" s="8" t="s">
        <v>37</v>
      </c>
      <c r="K11" s="7" t="s">
        <v>34</v>
      </c>
      <c r="L11" s="7">
        <v>48</v>
      </c>
      <c r="M11" s="7">
        <f>1858+3031</f>
        <v>4889</v>
      </c>
      <c r="N11" s="18"/>
      <c r="P11" s="6">
        <f>M11/L11</f>
        <v>101.85416666666667</v>
      </c>
    </row>
    <row r="12" spans="1:16" x14ac:dyDescent="0.25">
      <c r="A12" s="10"/>
      <c r="B12" s="11" t="s">
        <v>23</v>
      </c>
      <c r="C12" s="11" t="s">
        <v>2</v>
      </c>
      <c r="D12" s="11">
        <v>282.60000000000002</v>
      </c>
      <c r="E12" s="11">
        <v>224.3</v>
      </c>
      <c r="F12" s="12">
        <f>ABS(D12-E12)/D12*100</f>
        <v>20.629865534324136</v>
      </c>
      <c r="J12" s="8" t="s">
        <v>39</v>
      </c>
      <c r="K12" s="7" t="s">
        <v>36</v>
      </c>
      <c r="L12" s="7">
        <v>678</v>
      </c>
      <c r="M12" s="7" t="s">
        <v>31</v>
      </c>
      <c r="N12" s="18"/>
      <c r="P12" s="6" t="s">
        <v>31</v>
      </c>
    </row>
    <row r="13" spans="1:16" x14ac:dyDescent="0.25">
      <c r="A13" s="10"/>
      <c r="B13" s="11" t="s">
        <v>24</v>
      </c>
      <c r="C13" s="11" t="s">
        <v>9</v>
      </c>
      <c r="D13" s="11">
        <v>138</v>
      </c>
      <c r="E13" s="11">
        <v>141</v>
      </c>
      <c r="F13" s="12">
        <f>ABS(D13-E13)/D13*100</f>
        <v>2.1739130434782608</v>
      </c>
      <c r="J13" s="8" t="s">
        <v>40</v>
      </c>
      <c r="K13" s="7" t="s">
        <v>36</v>
      </c>
      <c r="L13" s="7">
        <f>L12*P11</f>
        <v>69057.125</v>
      </c>
      <c r="M13" s="7">
        <v>86281</v>
      </c>
      <c r="N13" s="16"/>
      <c r="P13" s="6" t="s">
        <v>31</v>
      </c>
    </row>
    <row r="14" spans="1:16" x14ac:dyDescent="0.25">
      <c r="A14" s="10"/>
      <c r="B14" s="11" t="s">
        <v>28</v>
      </c>
      <c r="C14" s="11" t="s">
        <v>2</v>
      </c>
      <c r="D14" s="11">
        <v>70.45</v>
      </c>
      <c r="E14" s="11" t="s">
        <v>31</v>
      </c>
      <c r="F14" s="11" t="s">
        <v>31</v>
      </c>
      <c r="J14" s="19" t="s">
        <v>41</v>
      </c>
      <c r="K14" s="20" t="s">
        <v>42</v>
      </c>
      <c r="L14" s="21">
        <f>(M13-L13)/M13*100</f>
        <v>19.962535204738007</v>
      </c>
      <c r="M14" s="21"/>
      <c r="N14" s="16"/>
    </row>
    <row r="15" spans="1:16" x14ac:dyDescent="0.25">
      <c r="A15" s="10"/>
      <c r="B15" s="11" t="s">
        <v>29</v>
      </c>
      <c r="C15" s="11" t="s">
        <v>2</v>
      </c>
      <c r="D15" s="11">
        <v>78.5</v>
      </c>
      <c r="E15" s="11">
        <v>75</v>
      </c>
      <c r="F15" s="12">
        <f>ABS(D15-E15)/D15*100</f>
        <v>4.4585987261146496</v>
      </c>
    </row>
    <row r="16" spans="1:16" x14ac:dyDescent="0.25">
      <c r="A16" s="10"/>
      <c r="B16" s="11" t="s">
        <v>30</v>
      </c>
      <c r="C16" s="11" t="s">
        <v>12</v>
      </c>
      <c r="D16" s="11">
        <v>507</v>
      </c>
      <c r="E16" s="11">
        <v>506.87200000000001</v>
      </c>
      <c r="F16" s="12">
        <f>ABS(D16-E16)/D16*100</f>
        <v>2.5246548323468621E-2</v>
      </c>
      <c r="H16" s="4" t="s">
        <v>26</v>
      </c>
    </row>
    <row r="17" spans="8:8" x14ac:dyDescent="0.25">
      <c r="H17" s="4"/>
    </row>
  </sheetData>
  <mergeCells count="5">
    <mergeCell ref="H16:H17"/>
    <mergeCell ref="J5:P6"/>
    <mergeCell ref="A2:A6"/>
    <mergeCell ref="A7:A16"/>
    <mergeCell ref="L14:M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2019-01-23T11:50:50Z</dcterms:modified>
</cp:coreProperties>
</file>