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" sheetId="1" r:id="rId4"/>
    <sheet state="visible" name="old" sheetId="2" r:id="rId5"/>
  </sheets>
  <definedNames/>
  <calcPr/>
</workbook>
</file>

<file path=xl/sharedStrings.xml><?xml version="1.0" encoding="utf-8"?>
<sst xmlns="http://schemas.openxmlformats.org/spreadsheetml/2006/main" count="646" uniqueCount="191">
  <si>
    <t>PhotoNum</t>
  </si>
  <si>
    <t>Table</t>
  </si>
  <si>
    <t>LesClients</t>
  </si>
  <si>
    <t>LesAdresses</t>
  </si>
  <si>
    <t xml:space="preserve">LesCommandes </t>
  </si>
  <si>
    <t xml:space="preserve">LesImpressions </t>
  </si>
  <si>
    <t xml:space="preserve">LesArticles </t>
  </si>
  <si>
    <t xml:space="preserve">LesCatalogues </t>
  </si>
  <si>
    <t xml:space="preserve">LesFichiersImages </t>
  </si>
  <si>
    <t xml:space="preserve">LesPhotos </t>
  </si>
  <si>
    <t xml:space="preserve">LesAlbums </t>
  </si>
  <si>
    <t xml:space="preserve">LesCadres </t>
  </si>
  <si>
    <t xml:space="preserve">LesCalendriers </t>
  </si>
  <si>
    <t xml:space="preserve">LesPromotions </t>
  </si>
  <si>
    <t xml:space="preserve">LesPages </t>
  </si>
  <si>
    <t xml:space="preserve">LesStocks </t>
  </si>
  <si>
    <t>--LesClients(_IDclient, email, nom, prenom, mdp);</t>
  </si>
  <si>
    <t>IDclient</t>
  </si>
  <si>
    <t>email</t>
  </si>
  <si>
    <t>nom</t>
  </si>
  <si>
    <t>prenom</t>
  </si>
  <si>
    <t>mdp</t>
  </si>
  <si>
    <t>pierre@uga.fr</t>
  </si>
  <si>
    <t>CHEVALLIER</t>
  </si>
  <si>
    <t>Pierre</t>
  </si>
  <si>
    <t>pierre2</t>
  </si>
  <si>
    <t>samuel@uga.fr</t>
  </si>
  <si>
    <t>LAURAS</t>
  </si>
  <si>
    <t>Samuel</t>
  </si>
  <si>
    <t>joumana@uga.fr</t>
  </si>
  <si>
    <t>ELDAKAR</t>
  </si>
  <si>
    <t>Joumana</t>
  </si>
  <si>
    <t>karim@uga.fr</t>
  </si>
  <si>
    <t>ABOUD</t>
  </si>
  <si>
    <t>Karim</t>
  </si>
  <si>
    <t>romeo@uga.fr</t>
  </si>
  <si>
    <t>AGOSSOU</t>
  </si>
  <si>
    <t>Romeo</t>
  </si>
  <si>
    <t>michel@uga.fr</t>
  </si>
  <si>
    <t>RAFAEL</t>
  </si>
  <si>
    <t>Michelle</t>
  </si>
  <si>
    <t>154gNo</t>
  </si>
  <si>
    <t>jammy@lol.fr</t>
  </si>
  <si>
    <t>NOEL</t>
  </si>
  <si>
    <t>Jammy</t>
  </si>
  <si>
    <t>hey565</t>
  </si>
  <si>
    <t>--LesAdresses(_noRue, _nomRue, _ville, _CodePostal, IDclient);
CREATE TABLE LesAdresses(
        noRue NUMBER,
        nomRue VARCHAR2(25),
        ville VARCHAR2(20),
        CodePostal NUMBER,
        IDclient NUMBER,
        CONSTRAINT adr_pk PRIMARY KEY (noRue, nomRue, ville, CodePostal),
        CONSTRAINT adr_fk FOREIGN KEY (IDclient) REFERENCES LesClients(IDclient)        
);</t>
  </si>
  <si>
    <t>noRue</t>
  </si>
  <si>
    <t>nomRue</t>
  </si>
  <si>
    <t>ville</t>
  </si>
  <si>
    <t>CodePostal</t>
  </si>
  <si>
    <t>Rue Gustave Eiffel</t>
  </si>
  <si>
    <t>Paris</t>
  </si>
  <si>
    <t>Rue Banaudon</t>
  </si>
  <si>
    <t>Rue de Strasbourg</t>
  </si>
  <si>
    <t>Clermont-Ferrand</t>
  </si>
  <si>
    <t>Cours Jean Jaurès</t>
  </si>
  <si>
    <t>Bordeaux</t>
  </si>
  <si>
    <t>Avenue de Marlioz</t>
  </si>
  <si>
    <t>Argenteuil</t>
  </si>
  <si>
    <t>Faubourg Saint Honoré</t>
  </si>
  <si>
    <t>Cours Franklin Roosevelt</t>
  </si>
  <si>
    <t>Marseille</t>
  </si>
  <si>
    <t>Rue Meaux</t>
  </si>
  <si>
    <t>Grenoble</t>
  </si>
  <si>
    <t>--LesCommandes(_IDcommande, IDclient, DateCommande, prixTOTAL, statut);</t>
  </si>
  <si>
    <t>IDcommande</t>
  </si>
  <si>
    <t xml:space="preserve">DateCommande </t>
  </si>
  <si>
    <t>prixTOTAL</t>
  </si>
  <si>
    <t>statut</t>
  </si>
  <si>
    <t>En cours</t>
  </si>
  <si>
    <t>14-03-2021</t>
  </si>
  <si>
    <t>Envoyee</t>
  </si>
  <si>
    <t>20-03-2021</t>
  </si>
  <si>
    <t>Pret a l'envoi</t>
  </si>
  <si>
    <t>28-02-2021</t>
  </si>
  <si>
    <t>15-03-2021</t>
  </si>
  <si>
    <t>22-03-2021</t>
  </si>
  <si>
    <t>LesImpressions</t>
  </si>
  <si>
    <t>--LesImpressions(_IDimpress, IDclient);</t>
  </si>
  <si>
    <t>IDimpress</t>
  </si>
  <si>
    <t>LesCatalogues</t>
  </si>
  <si>
    <t>--LesCatalogues(_refrce, support, prix);</t>
  </si>
  <si>
    <t>refrce</t>
  </si>
  <si>
    <t>support</t>
  </si>
  <si>
    <t>prix</t>
  </si>
  <si>
    <t>30x20BOIS</t>
  </si>
  <si>
    <t>cadre</t>
  </si>
  <si>
    <t>45x30BOIS</t>
  </si>
  <si>
    <t>60x40BOIS</t>
  </si>
  <si>
    <t>75x50BOIS</t>
  </si>
  <si>
    <t>60x20BOIS</t>
  </si>
  <si>
    <t>90x30BOIS</t>
  </si>
  <si>
    <t>20x20BOIS</t>
  </si>
  <si>
    <t>30x30BOIS</t>
  </si>
  <si>
    <t>40x40BOIS</t>
  </si>
  <si>
    <t>50x50BOIS</t>
  </si>
  <si>
    <t>30x20METAL</t>
  </si>
  <si>
    <t>45x30METAL</t>
  </si>
  <si>
    <t>60x40METAL</t>
  </si>
  <si>
    <t>75x50METAL</t>
  </si>
  <si>
    <t>60x20METAL</t>
  </si>
  <si>
    <t>90x30METAL</t>
  </si>
  <si>
    <t>20x20METAL</t>
  </si>
  <si>
    <t>30x30METAL</t>
  </si>
  <si>
    <t>40x40METAL</t>
  </si>
  <si>
    <t>50x50METAL</t>
  </si>
  <si>
    <t>84x60MAT</t>
  </si>
  <si>
    <t>papier</t>
  </si>
  <si>
    <t>60x42MAT</t>
  </si>
  <si>
    <t>42x30MAT</t>
  </si>
  <si>
    <t>30x21MAT</t>
  </si>
  <si>
    <t>21x15MAT</t>
  </si>
  <si>
    <t>84x60GLAS</t>
  </si>
  <si>
    <t>60x42GLAS</t>
  </si>
  <si>
    <t>42x30GLAS</t>
  </si>
  <si>
    <t>30x21GLAS</t>
  </si>
  <si>
    <t>21x15GLAS</t>
  </si>
  <si>
    <t>84x60POCH</t>
  </si>
  <si>
    <t>calendrier</t>
  </si>
  <si>
    <t>60x42POCH</t>
  </si>
  <si>
    <t>42x30POCH</t>
  </si>
  <si>
    <t>30x21POCH</t>
  </si>
  <si>
    <t>21x15POCH</t>
  </si>
  <si>
    <t>84x60PLAN</t>
  </si>
  <si>
    <t>60x42PLAN</t>
  </si>
  <si>
    <t>42x30PLAN</t>
  </si>
  <si>
    <t>30x21PLAN</t>
  </si>
  <si>
    <t>21x15PLAN</t>
  </si>
  <si>
    <t>21x30ALB</t>
  </si>
  <si>
    <t>album</t>
  </si>
  <si>
    <t>15x21ALB</t>
  </si>
  <si>
    <t>21x21ALB</t>
  </si>
  <si>
    <t>30x30ALB</t>
  </si>
  <si>
    <t>LesArticles</t>
  </si>
  <si>
    <t xml:space="preserve">--LesArticles(_IDImpress, IDCommande, refrce, quantite, prixTOTAL);
</t>
  </si>
  <si>
    <t>IDarticle</t>
  </si>
  <si>
    <t>quantite</t>
  </si>
  <si>
    <t>dans java calcule prixArticleT de catalogue</t>
  </si>
  <si>
    <t>LesFichiersImages</t>
  </si>
  <si>
    <t>CheminAcces</t>
  </si>
  <si>
    <t>DateCreation</t>
  </si>
  <si>
    <t>InfoPriseVue</t>
  </si>
  <si>
    <t>Resolution</t>
  </si>
  <si>
    <t>estPartage</t>
  </si>
  <si>
    <t>img/chien.png</t>
  </si>
  <si>
    <t>&lt;info&gt;</t>
  </si>
  <si>
    <t>LesPages</t>
  </si>
  <si>
    <t>--LesPages(_IDpage, IDimpress noPage, MiseEnForme);</t>
  </si>
  <si>
    <t>IDpage</t>
  </si>
  <si>
    <t>noPage</t>
  </si>
  <si>
    <t>MiseEnForme</t>
  </si>
  <si>
    <t>&lt;nth&gt;</t>
  </si>
  <si>
    <t>LesPhotos</t>
  </si>
  <si>
    <t>--LesPhotos(_IDpage, CheminAcces, parametres, textDescrip;</t>
  </si>
  <si>
    <t>parametres</t>
  </si>
  <si>
    <t>textDescrip</t>
  </si>
  <si>
    <t>mon chien</t>
  </si>
  <si>
    <t>img/ciel.png</t>
  </si>
  <si>
    <t>Photo du ciel</t>
  </si>
  <si>
    <t>img/soleil.png</t>
  </si>
  <si>
    <t>augmenter luminosite</t>
  </si>
  <si>
    <t>le soleil</t>
  </si>
  <si>
    <t>img/ann2020.png</t>
  </si>
  <si>
    <t>annee 2020</t>
  </si>
  <si>
    <t>img/world.png</t>
  </si>
  <si>
    <t>diminuer contraste</t>
  </si>
  <si>
    <t>planete</t>
  </si>
  <si>
    <t>img/chat.png</t>
  </si>
  <si>
    <t>mon chat</t>
  </si>
  <si>
    <t>LesAlbums</t>
  </si>
  <si>
    <t>--LesAlbums(_IDimpress, refrce, titre, couverture);</t>
  </si>
  <si>
    <t>titre</t>
  </si>
  <si>
    <t>couverture</t>
  </si>
  <si>
    <t>Bonjour</t>
  </si>
  <si>
    <t>LesCadres</t>
  </si>
  <si>
    <t>--LesCadres(_IDcadre, IDimpress, refrce);</t>
  </si>
  <si>
    <t>90x30PLAN</t>
  </si>
  <si>
    <t>LesStocks</t>
  </si>
  <si>
    <t>--LesStocks(_refrce, quantite)</t>
  </si>
  <si>
    <t>--LesPhotos(_IDphoto, CheminAcces, parametres, textDescrip, noPage);</t>
  </si>
  <si>
    <t>IDphoto</t>
  </si>
  <si>
    <t>--LesAlbums(_IDalbum, IDimpress, refrce, titre, couverture);</t>
  </si>
  <si>
    <t>IDalbum</t>
  </si>
  <si>
    <t>Hello World</t>
  </si>
  <si>
    <t>BD Projet</t>
  </si>
  <si>
    <t>My life</t>
  </si>
  <si>
    <t>IDcadre</t>
  </si>
  <si>
    <t>--LesPages(noPage, MiseEnForme, IDphoto, IDalbum, IDcadre, IDcalendrier);</t>
  </si>
  <si>
    <t>IDcalendrier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</si>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</sst>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#,##0;(#,##0)"/>
    <numFmt numFmtId="166" formatCode="mm-dd-yyyy"/>
  </numFmts>
  <fonts count="21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rgb="FFFFFFFF"/>
      <name val="Arial"/>
    </font>
    <font>
      <color rgb="FF8E7CC3"/>
      <name val="Arial"/>
    </font>
    <font>
      <u/>
      <color theme="1"/>
      <name val="Arial"/>
    </font>
    <font>
      <sz val="9.0"/>
      <color rgb="FF24292E"/>
      <name val="Arial"/>
    </font>
    <font>
      <color rgb="FF000000"/>
      <name val="Arial"/>
    </font>
    <font>
      <sz val="11.0"/>
      <color rgb="FF8E7CC3"/>
      <name val="Consolas"/>
    </font>
    <font>
      <u/>
      <color theme="1"/>
      <name val="Arial"/>
    </font>
    <font>
      <sz val="9.0"/>
      <color rgb="FF8E7CC3"/>
      <name val="Arial"/>
    </font>
    <font>
      <sz val="11.0"/>
      <color theme="1"/>
      <name val="Consolas"/>
    </font>
    <font>
      <sz val="9.0"/>
      <color theme="1"/>
      <name val="SFMono-Regular"/>
    </font>
    <font>
      <sz val="9.0"/>
      <color rgb="FF8E7CC3"/>
      <name val="SFMono-Regular"/>
    </font>
    <font>
      <sz val="10.0"/>
      <color theme="1"/>
      <name val="Arial"/>
    </font>
    <font>
      <sz val="11.0"/>
      <color rgb="FF000000"/>
      <name val="Inconsolata"/>
    </font>
    <font/>
    <font>
      <name val="Arial"/>
    </font>
    <font>
      <color rgb="FF8E7CC3"/>
    </font>
    <font>
      <sz val="10.0"/>
      <name val="Arial"/>
    </font>
    <font>
      <sz val="11.0"/>
      <color rgb="FF8E7CC3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0" fillId="5" fontId="2" numFmtId="164" xfId="0" applyAlignment="1" applyFill="1" applyFont="1" applyNumberFormat="1">
      <alignment vertical="bottom"/>
    </xf>
    <xf borderId="0" fillId="5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2" numFmtId="164" xfId="0" applyFont="1" applyNumberFormat="1"/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4" numFmtId="0" xfId="0" applyAlignment="1" applyFont="1">
      <alignment readingOrder="0"/>
    </xf>
    <xf borderId="0" fillId="6" fontId="5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0" fontId="4" numFmtId="0" xfId="0" applyFont="1"/>
    <xf borderId="0" fillId="7" fontId="2" numFmtId="0" xfId="0" applyFont="1"/>
    <xf borderId="0" fillId="7" fontId="6" numFmtId="165" xfId="0" applyAlignment="1" applyFont="1" applyNumberFormat="1">
      <alignment horizontal="right"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7" fontId="7" numFmtId="165" xfId="0" applyAlignment="1" applyFont="1" applyNumberFormat="1">
      <alignment horizontal="right" vertical="bottom"/>
    </xf>
    <xf borderId="0" fillId="7" fontId="7" numFmtId="0" xfId="0" applyAlignment="1" applyFont="1">
      <alignment horizontal="right" readingOrder="0" vertical="bottom"/>
    </xf>
    <xf borderId="0" fillId="7" fontId="7" numFmtId="165" xfId="0" applyAlignment="1" applyFont="1" applyNumberFormat="1">
      <alignment horizontal="right" readingOrder="0" vertical="bottom"/>
    </xf>
    <xf borderId="0" fillId="7" fontId="7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6" fontId="7" numFmtId="0" xfId="0" applyAlignment="1" applyFont="1">
      <alignment vertical="bottom"/>
    </xf>
    <xf borderId="0" fillId="6" fontId="2" numFmtId="164" xfId="0" applyAlignment="1" applyFont="1" applyNumberForma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6" fontId="9" numFmtId="0" xfId="0" applyAlignment="1" applyFont="1">
      <alignment readingOrder="0" vertical="bottom"/>
    </xf>
    <xf borderId="0" fillId="6" fontId="2" numFmtId="164" xfId="0" applyAlignment="1" applyFont="1" applyNumberFormat="1">
      <alignment readingOrder="0" vertical="bottom"/>
    </xf>
    <xf borderId="0" fillId="7" fontId="2" numFmtId="1" xfId="0" applyAlignment="1" applyFont="1" applyNumberFormat="1">
      <alignment readingOrder="0"/>
    </xf>
    <xf borderId="0" fillId="7" fontId="2" numFmtId="166" xfId="0" applyAlignment="1" applyFont="1" applyNumberFormat="1">
      <alignment horizontal="right" readingOrder="0"/>
    </xf>
    <xf borderId="0" fillId="7" fontId="2" numFmtId="2" xfId="0" applyAlignment="1" applyFont="1" applyNumberFormat="1">
      <alignment readingOrder="0"/>
    </xf>
    <xf borderId="0" fillId="0" fontId="10" numFmtId="0" xfId="0" applyAlignment="1" applyFont="1">
      <alignment readingOrder="0" vertical="top"/>
    </xf>
    <xf borderId="0" fillId="0" fontId="7" numFmtId="0" xfId="0" applyAlignment="1" applyFont="1">
      <alignment vertical="bottom"/>
    </xf>
    <xf borderId="0" fillId="7" fontId="2" numFmtId="0" xfId="0" applyAlignment="1" applyFont="1">
      <alignment horizontal="right" readingOrder="0"/>
    </xf>
    <xf borderId="0" fillId="7" fontId="11" numFmtId="0" xfId="0" applyAlignment="1" applyFont="1">
      <alignment readingOrder="0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horizontal="right" shrinkToFit="0" vertical="top" wrapText="0"/>
    </xf>
    <xf borderId="0" fillId="0" fontId="13" numFmtId="0" xfId="0" applyAlignment="1" applyFont="1">
      <alignment horizontal="left" shrinkToFit="0" vertical="top" wrapText="0"/>
    </xf>
    <xf borderId="0" fillId="7" fontId="14" numFmtId="0" xfId="0" applyAlignment="1" applyFont="1">
      <alignment horizontal="left" readingOrder="0"/>
    </xf>
    <xf borderId="0" fillId="7" fontId="14" numFmtId="0" xfId="0" applyAlignment="1" applyFont="1">
      <alignment readingOrder="0"/>
    </xf>
    <xf borderId="0" fillId="7" fontId="14" numFmtId="2" xfId="0" applyAlignment="1" applyFont="1" applyNumberFormat="1">
      <alignment readingOrder="0"/>
    </xf>
    <xf borderId="0" fillId="0" fontId="13" numFmtId="0" xfId="0" applyAlignment="1" applyFont="1">
      <alignment readingOrder="0" vertical="top"/>
    </xf>
    <xf borderId="0" fillId="7" fontId="14" numFmtId="2" xfId="0" applyAlignment="1" applyFont="1" applyNumberFormat="1">
      <alignment horizontal="right" vertical="bottom"/>
    </xf>
    <xf borderId="0" fillId="7" fontId="14" numFmtId="2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6" fontId="15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vertical="bottom"/>
    </xf>
    <xf borderId="0" fillId="6" fontId="16" numFmtId="0" xfId="0" applyAlignment="1" applyFont="1">
      <alignment readingOrder="0"/>
    </xf>
    <xf borderId="0" fillId="7" fontId="16" numFmtId="0" xfId="0" applyAlignment="1" applyFont="1">
      <alignment readingOrder="0"/>
    </xf>
    <xf borderId="0" fillId="7" fontId="16" numFmtId="166" xfId="0" applyAlignment="1" applyFont="1" applyNumberFormat="1">
      <alignment readingOrder="0"/>
    </xf>
    <xf borderId="0" fillId="9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6" fontId="17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6" fontId="17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8" numFmtId="0" xfId="0" applyFont="1"/>
    <xf borderId="0" fillId="7" fontId="2" numFmtId="0" xfId="0" applyAlignment="1" applyFont="1">
      <alignment readingOrder="0" vertical="bottom"/>
    </xf>
    <xf borderId="0" fillId="7" fontId="17" numFmtId="0" xfId="0" applyAlignment="1" applyFont="1">
      <alignment readingOrder="0" vertical="bottom"/>
    </xf>
    <xf borderId="0" fillId="7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9" fontId="4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9" fontId="2" numFmtId="0" xfId="0" applyAlignment="1" applyFont="1">
      <alignment readingOrder="0" vertical="bottom"/>
    </xf>
    <xf borderId="0" fillId="7" fontId="19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9" fontId="20" numFmtId="0" xfId="0" applyAlignment="1" applyFont="1">
      <alignment readingOrder="0"/>
    </xf>
    <xf borderId="0" fillId="7" fontId="19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6" fontId="7" numFmtId="0" xfId="0" applyAlignment="1" applyFont="1">
      <alignment readingOrder="0" vertical="bottom"/>
    </xf>
    <xf borderId="0" fillId="7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2</v>
      </c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3</v>
      </c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 t="s">
        <v>4</v>
      </c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 t="s">
        <v>5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9" t="s">
        <v>6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" t="s">
        <v>7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9" t="s">
        <v>8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" t="s">
        <v>9</v>
      </c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9" t="s">
        <v>10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" t="s">
        <v>11</v>
      </c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9" t="s">
        <v>12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9" t="s">
        <v>13</v>
      </c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9" t="s">
        <v>14</v>
      </c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 t="s">
        <v>15</v>
      </c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C18" s="10"/>
    </row>
    <row r="19">
      <c r="C19" s="10"/>
    </row>
    <row r="21" ht="15.75" customHeight="1">
      <c r="A21" s="11" t="s">
        <v>2</v>
      </c>
      <c r="B21" s="12"/>
      <c r="C21" s="12"/>
      <c r="D21" s="12"/>
      <c r="E21" s="12"/>
      <c r="I21" s="13" t="s">
        <v>16</v>
      </c>
    </row>
    <row r="22">
      <c r="A22" s="14" t="s">
        <v>17</v>
      </c>
      <c r="B22" s="11" t="s">
        <v>18</v>
      </c>
      <c r="C22" s="11" t="s">
        <v>19</v>
      </c>
      <c r="D22" s="11" t="s">
        <v>20</v>
      </c>
      <c r="E22" s="11" t="s">
        <v>21</v>
      </c>
    </row>
    <row r="23">
      <c r="A23" s="15">
        <v>1.0</v>
      </c>
      <c r="B23" s="15" t="s">
        <v>22</v>
      </c>
      <c r="C23" s="15" t="s">
        <v>23</v>
      </c>
      <c r="D23" s="15" t="s">
        <v>24</v>
      </c>
      <c r="E23" s="15" t="s">
        <v>25</v>
      </c>
      <c r="I23" s="16" t="str">
        <f t="shared" ref="I23:I29" si="1">"INSERT INTO LesClients VALUES ("&amp;$A23&amp;", '"&amp;$B23&amp;"', '"&amp;$C23&amp;"', '"&amp;$D23&amp;"', '"&amp;$E23&amp;"');"</f>
        <v>INSERT INTO LesClients VALUES (1, 'pierre@uga.fr', 'CHEVALLIER', 'Pierre', 'pierre2');</v>
      </c>
    </row>
    <row r="24">
      <c r="A24" s="15">
        <v>2.0</v>
      </c>
      <c r="B24" s="15" t="s">
        <v>26</v>
      </c>
      <c r="C24" s="15" t="s">
        <v>27</v>
      </c>
      <c r="D24" s="15" t="s">
        <v>28</v>
      </c>
      <c r="E24" s="15" t="str">
        <f t="shared" ref="E24:E27" si="2">LEFT(B24,FIND("@",B24) - 1)</f>
        <v>samuel</v>
      </c>
      <c r="I24" s="16" t="str">
        <f t="shared" si="1"/>
        <v>INSERT INTO LesClients VALUES (2, 'samuel@uga.fr', 'LAURAS', 'Samuel', 'samuel');</v>
      </c>
    </row>
    <row r="25">
      <c r="A25" s="15">
        <v>3.0</v>
      </c>
      <c r="B25" s="15" t="s">
        <v>29</v>
      </c>
      <c r="C25" s="15" t="s">
        <v>30</v>
      </c>
      <c r="D25" s="15" t="s">
        <v>31</v>
      </c>
      <c r="E25" s="17" t="str">
        <f t="shared" si="2"/>
        <v>joumana</v>
      </c>
      <c r="I25" s="16" t="str">
        <f t="shared" si="1"/>
        <v>INSERT INTO LesClients VALUES (3, 'joumana@uga.fr', 'ELDAKAR', 'Joumana', 'joumana');</v>
      </c>
    </row>
    <row r="26">
      <c r="A26" s="15">
        <v>4.0</v>
      </c>
      <c r="B26" s="15" t="s">
        <v>32</v>
      </c>
      <c r="C26" s="15" t="s">
        <v>33</v>
      </c>
      <c r="D26" s="15" t="s">
        <v>34</v>
      </c>
      <c r="E26" s="17" t="str">
        <f t="shared" si="2"/>
        <v>karim</v>
      </c>
      <c r="I26" s="16" t="str">
        <f t="shared" si="1"/>
        <v>INSERT INTO LesClients VALUES (4, 'karim@uga.fr', 'ABOUD', 'Karim', 'karim');</v>
      </c>
    </row>
    <row r="27">
      <c r="A27" s="15">
        <v>5.0</v>
      </c>
      <c r="B27" s="15" t="s">
        <v>35</v>
      </c>
      <c r="C27" s="15" t="s">
        <v>36</v>
      </c>
      <c r="D27" s="15" t="s">
        <v>37</v>
      </c>
      <c r="E27" s="17" t="str">
        <f t="shared" si="2"/>
        <v>romeo</v>
      </c>
      <c r="I27" s="16" t="str">
        <f t="shared" si="1"/>
        <v>INSERT INTO LesClients VALUES (5, 'romeo@uga.fr', 'AGOSSOU', 'Romeo', 'romeo');</v>
      </c>
    </row>
    <row r="28">
      <c r="A28" s="15">
        <v>6.0</v>
      </c>
      <c r="B28" s="15" t="s">
        <v>38</v>
      </c>
      <c r="C28" s="15" t="s">
        <v>39</v>
      </c>
      <c r="D28" s="15" t="s">
        <v>40</v>
      </c>
      <c r="E28" s="15" t="s">
        <v>41</v>
      </c>
      <c r="I28" s="16" t="str">
        <f t="shared" si="1"/>
        <v>INSERT INTO LesClients VALUES (6, 'michel@uga.fr', 'RAFAEL', 'Michelle', '154gNo');</v>
      </c>
    </row>
    <row r="29">
      <c r="A29" s="15">
        <v>7.0</v>
      </c>
      <c r="B29" s="15" t="s">
        <v>42</v>
      </c>
      <c r="C29" s="15" t="s">
        <v>43</v>
      </c>
      <c r="D29" s="15" t="s">
        <v>44</v>
      </c>
      <c r="E29" s="15" t="s">
        <v>45</v>
      </c>
      <c r="I29" s="16" t="str">
        <f t="shared" si="1"/>
        <v>INSERT INTO LesClients VALUES (7, 'jammy@lol.fr', 'NOEL', 'Jammy', 'hey565');</v>
      </c>
    </row>
    <row r="30">
      <c r="I30" s="16"/>
    </row>
    <row r="32" ht="16.5" customHeight="1">
      <c r="A32" s="11" t="s">
        <v>3</v>
      </c>
      <c r="B32" s="12"/>
      <c r="C32" s="12"/>
      <c r="D32" s="12"/>
      <c r="E32" s="12"/>
      <c r="I32" s="13" t="s">
        <v>46</v>
      </c>
    </row>
    <row r="33">
      <c r="A33" s="14" t="s">
        <v>47</v>
      </c>
      <c r="B33" s="14" t="s">
        <v>48</v>
      </c>
      <c r="C33" s="14" t="s">
        <v>49</v>
      </c>
      <c r="D33" s="14" t="s">
        <v>50</v>
      </c>
      <c r="E33" s="11" t="s">
        <v>17</v>
      </c>
    </row>
    <row r="34">
      <c r="A34" s="18">
        <v>16.0</v>
      </c>
      <c r="B34" s="19" t="s">
        <v>51</v>
      </c>
      <c r="C34" s="19" t="s">
        <v>52</v>
      </c>
      <c r="D34" s="20">
        <v>91130.0</v>
      </c>
      <c r="E34" s="20">
        <v>1.0</v>
      </c>
      <c r="I34" s="21" t="str">
        <f t="shared" ref="I34:I41" si="3">"INSERT INTO LesAdresses VALUES ("&amp;$A34&amp;", '"&amp;$B34&amp;"', '"&amp;$C34&amp;"', '"&amp;$D34&amp;"', '"&amp;$E34&amp;"');"</f>
        <v>INSERT INTO LesAdresses VALUES (16, 'Rue Gustave Eiffel', 'Paris', '91130', '1');</v>
      </c>
    </row>
    <row r="35">
      <c r="A35" s="22">
        <v>74.0</v>
      </c>
      <c r="B35" s="19" t="s">
        <v>53</v>
      </c>
      <c r="C35" s="19" t="s">
        <v>52</v>
      </c>
      <c r="D35" s="20">
        <v>69006.0</v>
      </c>
      <c r="E35" s="23">
        <v>1.0</v>
      </c>
      <c r="I35" s="21" t="str">
        <f t="shared" si="3"/>
        <v>INSERT INTO LesAdresses VALUES (74, 'Rue Banaudon', 'Paris', '69006', '1');</v>
      </c>
    </row>
    <row r="36">
      <c r="A36" s="22">
        <v>43.0</v>
      </c>
      <c r="B36" s="19" t="s">
        <v>54</v>
      </c>
      <c r="C36" s="19" t="s">
        <v>55</v>
      </c>
      <c r="D36" s="20">
        <v>63000.0</v>
      </c>
      <c r="E36" s="20">
        <v>3.0</v>
      </c>
      <c r="I36" s="21" t="str">
        <f t="shared" si="3"/>
        <v>INSERT INTO LesAdresses VALUES (43, 'Rue de Strasbourg', 'Clermont-Ferrand', '63000', '3');</v>
      </c>
    </row>
    <row r="37">
      <c r="A37" s="22">
        <v>46.0</v>
      </c>
      <c r="B37" s="19" t="s">
        <v>56</v>
      </c>
      <c r="C37" s="19" t="s">
        <v>57</v>
      </c>
      <c r="D37" s="20">
        <v>92000.0</v>
      </c>
      <c r="E37" s="20">
        <v>4.0</v>
      </c>
      <c r="I37" s="21" t="str">
        <f t="shared" si="3"/>
        <v>INSERT INTO LesAdresses VALUES (46, 'Cours Jean Jaurès', 'Bordeaux', '92000', '4');</v>
      </c>
    </row>
    <row r="38">
      <c r="A38" s="22">
        <v>90.0</v>
      </c>
      <c r="B38" s="19" t="s">
        <v>58</v>
      </c>
      <c r="C38" s="19" t="s">
        <v>59</v>
      </c>
      <c r="D38" s="20">
        <v>95100.0</v>
      </c>
      <c r="E38" s="20">
        <v>5.0</v>
      </c>
      <c r="I38" s="21" t="str">
        <f t="shared" si="3"/>
        <v>INSERT INTO LesAdresses VALUES (90, 'Avenue de Marlioz', 'Argenteuil', '95100', '5');</v>
      </c>
    </row>
    <row r="39">
      <c r="A39" s="22">
        <v>49.0</v>
      </c>
      <c r="B39" s="19" t="s">
        <v>60</v>
      </c>
      <c r="C39" s="19" t="s">
        <v>52</v>
      </c>
      <c r="D39" s="20">
        <v>75018.0</v>
      </c>
      <c r="E39" s="20">
        <v>6.0</v>
      </c>
      <c r="I39" s="21" t="str">
        <f t="shared" si="3"/>
        <v>INSERT INTO LesAdresses VALUES (49, 'Faubourg Saint Honoré', 'Paris', '75018', '6');</v>
      </c>
    </row>
    <row r="40">
      <c r="A40" s="22">
        <v>8.0</v>
      </c>
      <c r="B40" s="19" t="s">
        <v>61</v>
      </c>
      <c r="C40" s="19" t="s">
        <v>62</v>
      </c>
      <c r="D40" s="20">
        <v>13010.0</v>
      </c>
      <c r="E40" s="20">
        <v>7.0</v>
      </c>
      <c r="I40" s="21" t="str">
        <f t="shared" si="3"/>
        <v>INSERT INTO LesAdresses VALUES (8, 'Cours Franklin Roosevelt', 'Marseille', '13010', '7');</v>
      </c>
    </row>
    <row r="41">
      <c r="A41" s="24">
        <v>22.0</v>
      </c>
      <c r="B41" s="25" t="s">
        <v>63</v>
      </c>
      <c r="C41" s="25" t="s">
        <v>64</v>
      </c>
      <c r="D41" s="23">
        <v>38856.0</v>
      </c>
      <c r="E41" s="23">
        <v>2.0</v>
      </c>
      <c r="I41" s="21" t="str">
        <f t="shared" si="3"/>
        <v>INSERT INTO LesAdresses VALUES (22, 'Rue Meaux', 'Grenoble', '38856', '2');</v>
      </c>
    </row>
    <row r="42">
      <c r="C42" s="10"/>
    </row>
    <row r="43">
      <c r="C43" s="10"/>
    </row>
    <row r="44">
      <c r="A44" s="26" t="s">
        <v>4</v>
      </c>
      <c r="B44" s="27"/>
      <c r="C44" s="28"/>
      <c r="D44" s="29"/>
      <c r="E44" s="29"/>
      <c r="F44" s="30"/>
      <c r="G44" s="30"/>
      <c r="H44" s="30"/>
      <c r="I44" s="31" t="s">
        <v>65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2" t="s">
        <v>66</v>
      </c>
      <c r="B45" s="26" t="s">
        <v>17</v>
      </c>
      <c r="C45" s="33" t="s">
        <v>67</v>
      </c>
      <c r="D45" s="26" t="s">
        <v>68</v>
      </c>
      <c r="E45" s="26" t="s">
        <v>69</v>
      </c>
      <c r="F45" s="30"/>
      <c r="G45" s="30"/>
      <c r="H45" s="30"/>
      <c r="I45" s="2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4">
        <v>1.0</v>
      </c>
      <c r="B46" s="15">
        <v>2.0</v>
      </c>
      <c r="C46" s="35">
        <v>44199.0</v>
      </c>
      <c r="D46" s="36">
        <v>14.0</v>
      </c>
      <c r="E46" s="15" t="s">
        <v>70</v>
      </c>
      <c r="I46" s="37" t="str">
        <f t="shared" ref="I46:I52" si="4">"INSERT INTO LesCommandes VALUES ("&amp;$A46&amp;", "&amp;$B46&amp;", TO_DATE('01-03-2021','DD-MM-YYYY'), "&amp;$D46&amp;", '"&amp;$E46&amp;"');"</f>
        <v>INSERT INTO LesCommandes VALUES (1, 2, TO_DATE('01-03-2021','DD-MM-YYYY'), 14, 'En cours');</v>
      </c>
      <c r="J46" s="38"/>
      <c r="K46" s="38"/>
      <c r="L46" s="38"/>
      <c r="M46" s="38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15">
        <v>2.0</v>
      </c>
      <c r="B47" s="15">
        <v>4.0</v>
      </c>
      <c r="C47" s="39" t="s">
        <v>71</v>
      </c>
      <c r="D47" s="36">
        <v>13.0</v>
      </c>
      <c r="E47" s="15" t="s">
        <v>72</v>
      </c>
      <c r="I47" s="37" t="str">
        <f t="shared" si="4"/>
        <v>INSERT INTO LesCommandes VALUES (2, 4, TO_DATE('01-03-2021','DD-MM-YYYY'), 13, 'Envoyee');</v>
      </c>
      <c r="K47" s="38"/>
      <c r="L47" s="38"/>
      <c r="M47" s="38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15">
        <v>3.0</v>
      </c>
      <c r="B48" s="15">
        <v>5.0</v>
      </c>
      <c r="C48" s="35">
        <v>44533.0</v>
      </c>
      <c r="D48" s="36">
        <v>15.0</v>
      </c>
      <c r="E48" s="15" t="s">
        <v>72</v>
      </c>
      <c r="I48" s="37" t="str">
        <f t="shared" si="4"/>
        <v>INSERT INTO LesCommandes VALUES (3, 5, TO_DATE('01-03-2021','DD-MM-YYYY'), 15, 'Envoyee');</v>
      </c>
      <c r="K48" s="38"/>
      <c r="L48" s="38"/>
      <c r="M48" s="38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4">
        <v>4.0</v>
      </c>
      <c r="B49" s="15">
        <v>7.0</v>
      </c>
      <c r="C49" s="39" t="s">
        <v>73</v>
      </c>
      <c r="D49" s="36">
        <v>20.0</v>
      </c>
      <c r="E49" s="40" t="s">
        <v>74</v>
      </c>
      <c r="I49" s="37" t="str">
        <f t="shared" si="4"/>
        <v>INSERT INTO LesCommandes VALUES (4, 7, TO_DATE('01-03-2021','DD-MM-YYYY'), 20, 'Pret a l'envoi');</v>
      </c>
      <c r="K49" s="38"/>
      <c r="L49" s="38"/>
      <c r="M49" s="38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15">
        <v>5.0</v>
      </c>
      <c r="B50" s="15">
        <v>1.0</v>
      </c>
      <c r="C50" s="39" t="s">
        <v>75</v>
      </c>
      <c r="D50" s="36">
        <v>16.0</v>
      </c>
      <c r="E50" s="15" t="s">
        <v>70</v>
      </c>
      <c r="I50" s="37" t="str">
        <f t="shared" si="4"/>
        <v>INSERT INTO LesCommandes VALUES (5, 1, TO_DATE('01-03-2021','DD-MM-YYYY'), 16, 'En cours');</v>
      </c>
      <c r="K50" s="38"/>
      <c r="L50" s="38"/>
      <c r="M50" s="38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15">
        <v>6.0</v>
      </c>
      <c r="B51" s="15">
        <v>6.0</v>
      </c>
      <c r="C51" s="39" t="s">
        <v>76</v>
      </c>
      <c r="D51" s="36">
        <v>15.0</v>
      </c>
      <c r="E51" s="40" t="s">
        <v>74</v>
      </c>
      <c r="I51" s="37" t="str">
        <f t="shared" si="4"/>
        <v>INSERT INTO LesCommandes VALUES (6, 6, TO_DATE('01-03-2021','DD-MM-YYYY'), 15, 'Pret a l'envoi');</v>
      </c>
      <c r="K51" s="38"/>
      <c r="L51" s="38"/>
      <c r="M51" s="38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4">
        <v>7.0</v>
      </c>
      <c r="B52" s="15">
        <v>3.0</v>
      </c>
      <c r="C52" s="39" t="s">
        <v>77</v>
      </c>
      <c r="D52" s="36">
        <v>14.5</v>
      </c>
      <c r="E52" s="15" t="s">
        <v>72</v>
      </c>
      <c r="I52" s="37" t="str">
        <f t="shared" si="4"/>
        <v>INSERT INTO LesCommandes VALUES (7, 3, TO_DATE('01-03-2021','DD-MM-YYYY'), 14.5, 'Envoyee');</v>
      </c>
      <c r="K52" s="38"/>
      <c r="L52" s="38"/>
      <c r="M52" s="38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I54" s="4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11" t="s">
        <v>78</v>
      </c>
      <c r="B55" s="12"/>
      <c r="I55" s="31" t="s">
        <v>79</v>
      </c>
      <c r="J55" s="41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14" t="s">
        <v>80</v>
      </c>
      <c r="B56" s="11" t="s">
        <v>17</v>
      </c>
      <c r="I56" s="42"/>
      <c r="J56" s="41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20">
        <v>1.0</v>
      </c>
      <c r="B57" s="20">
        <v>1.0</v>
      </c>
      <c r="C57" s="30"/>
      <c r="D57" s="30"/>
      <c r="F57" s="30"/>
      <c r="G57" s="30"/>
      <c r="I57" s="43" t="str">
        <f t="shared" ref="I57:I60" si="5">"INSERT INTO LesImpressions VALUES ("&amp;$A57&amp;", "&amp;$B57&amp;");"</f>
        <v>INSERT INTO LesImpressions VALUES (1, 1);</v>
      </c>
      <c r="J57" s="41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20">
        <v>2.0</v>
      </c>
      <c r="B58" s="20">
        <v>2.0</v>
      </c>
      <c r="C58" s="30"/>
      <c r="D58" s="30"/>
      <c r="E58" s="30"/>
      <c r="F58" s="30"/>
      <c r="G58" s="30"/>
      <c r="I58" s="43" t="str">
        <f t="shared" si="5"/>
        <v>INSERT INTO LesImpressions VALUES (2, 2);</v>
      </c>
      <c r="J58" s="41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20">
        <v>3.0</v>
      </c>
      <c r="B59" s="20">
        <v>1.0</v>
      </c>
      <c r="C59" s="30"/>
      <c r="D59" s="30"/>
      <c r="E59" s="30"/>
      <c r="F59" s="30"/>
      <c r="G59" s="30"/>
      <c r="I59" s="43" t="str">
        <f t="shared" si="5"/>
        <v>INSERT INTO LesImpressions VALUES (3, 1);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15">
        <v>4.0</v>
      </c>
      <c r="B60" s="15">
        <v>5.0</v>
      </c>
      <c r="I60" s="43" t="str">
        <f t="shared" si="5"/>
        <v>INSERT INTO LesImpressions VALUES (4, 5);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ht="18.0" customHeight="1">
      <c r="A63" s="11" t="s">
        <v>81</v>
      </c>
      <c r="B63" s="12"/>
      <c r="C63" s="12"/>
      <c r="I63" s="13" t="s">
        <v>82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14" t="s">
        <v>83</v>
      </c>
      <c r="B64" s="11" t="s">
        <v>84</v>
      </c>
      <c r="C64" s="11" t="s">
        <v>85</v>
      </c>
      <c r="I64" s="16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44" t="s">
        <v>86</v>
      </c>
      <c r="B65" s="45" t="s">
        <v>87</v>
      </c>
      <c r="C65" s="46">
        <v>2.5</v>
      </c>
      <c r="I65" s="47" t="str">
        <f t="shared" ref="I65:I108" si="6">"INSERT INTO LesCatalogues VALUES ('"&amp;$A65&amp;"', '"&amp;$B65&amp;"', "&amp;$C65&amp;");"</f>
        <v>INSERT INTO LesCatalogues VALUES ('30x20BOIS', 'cadre', 2.5);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44" t="s">
        <v>88</v>
      </c>
      <c r="B66" s="45" t="s">
        <v>87</v>
      </c>
      <c r="C66" s="46">
        <v>3.6</v>
      </c>
      <c r="I66" s="47" t="str">
        <f t="shared" si="6"/>
        <v>INSERT INTO LesCatalogues VALUES ('45x30BOIS', 'cadre', 3.6);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45" t="s">
        <v>89</v>
      </c>
      <c r="B67" s="45" t="s">
        <v>87</v>
      </c>
      <c r="C67" s="46">
        <v>3.9</v>
      </c>
      <c r="I67" s="47" t="str">
        <f t="shared" si="6"/>
        <v>INSERT INTO LesCatalogues VALUES ('60x40BOIS', 'cadre', 3.9);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45" t="s">
        <v>90</v>
      </c>
      <c r="B68" s="45" t="s">
        <v>87</v>
      </c>
      <c r="C68" s="46">
        <v>4.9</v>
      </c>
      <c r="I68" s="47" t="str">
        <f t="shared" si="6"/>
        <v>INSERT INTO LesCatalogues VALUES ('75x50BOIS', 'cadre', 4.9);</v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45" t="s">
        <v>91</v>
      </c>
      <c r="B69" s="45" t="s">
        <v>87</v>
      </c>
      <c r="C69" s="46">
        <v>5.9</v>
      </c>
      <c r="I69" s="47" t="str">
        <f t="shared" si="6"/>
        <v>INSERT INTO LesCatalogues VALUES ('60x20BOIS', 'cadre', 5.9);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45" t="s">
        <v>92</v>
      </c>
      <c r="B70" s="45" t="s">
        <v>87</v>
      </c>
      <c r="C70" s="46">
        <v>6.5</v>
      </c>
      <c r="I70" s="47" t="str">
        <f t="shared" si="6"/>
        <v>INSERT INTO LesCatalogues VALUES ('90x30BOIS', 'cadre', 6.5);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45" t="s">
        <v>93</v>
      </c>
      <c r="B71" s="45" t="s">
        <v>87</v>
      </c>
      <c r="C71" s="46">
        <v>2.99</v>
      </c>
      <c r="I71" s="47" t="str">
        <f t="shared" si="6"/>
        <v>INSERT INTO LesCatalogues VALUES ('20x20BOIS', 'cadre', 2.99);</v>
      </c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45" t="s">
        <v>94</v>
      </c>
      <c r="B72" s="45" t="s">
        <v>87</v>
      </c>
      <c r="C72" s="46">
        <v>3.99</v>
      </c>
      <c r="I72" s="47" t="str">
        <f t="shared" si="6"/>
        <v>INSERT INTO LesCatalogues VALUES ('30x30BOIS', 'cadre', 3.99);</v>
      </c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45" t="s">
        <v>95</v>
      </c>
      <c r="B73" s="45" t="s">
        <v>87</v>
      </c>
      <c r="C73" s="46">
        <v>4.99</v>
      </c>
      <c r="I73" s="47" t="str">
        <f t="shared" si="6"/>
        <v>INSERT INTO LesCatalogues VALUES ('40x40BOIS', 'cadre', 4.99);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45" t="s">
        <v>96</v>
      </c>
      <c r="B74" s="45" t="s">
        <v>87</v>
      </c>
      <c r="C74" s="46">
        <v>5.99</v>
      </c>
      <c r="I74" s="47" t="str">
        <f t="shared" si="6"/>
        <v>INSERT INTO LesCatalogues VALUES ('50x50BOIS', 'cadre', 5.99);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44" t="s">
        <v>97</v>
      </c>
      <c r="B75" s="45" t="s">
        <v>87</v>
      </c>
      <c r="C75" s="46">
        <v>2.5</v>
      </c>
      <c r="I75" s="47" t="str">
        <f t="shared" si="6"/>
        <v>INSERT INTO LesCatalogues VALUES ('30x20METAL', 'cadre', 2.5);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44" t="s">
        <v>98</v>
      </c>
      <c r="B76" s="45" t="s">
        <v>87</v>
      </c>
      <c r="C76" s="46">
        <v>3.6</v>
      </c>
      <c r="I76" s="47" t="str">
        <f t="shared" si="6"/>
        <v>INSERT INTO LesCatalogues VALUES ('45x30METAL', 'cadre', 3.6);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45" t="s">
        <v>99</v>
      </c>
      <c r="B77" s="45" t="s">
        <v>87</v>
      </c>
      <c r="C77" s="46">
        <v>3.9</v>
      </c>
      <c r="I77" s="47" t="str">
        <f t="shared" si="6"/>
        <v>INSERT INTO LesCatalogues VALUES ('60x40METAL', 'cadre', 3.9);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45" t="s">
        <v>100</v>
      </c>
      <c r="B78" s="45" t="s">
        <v>87</v>
      </c>
      <c r="C78" s="46">
        <v>4.9</v>
      </c>
      <c r="I78" s="47" t="str">
        <f t="shared" si="6"/>
        <v>INSERT INTO LesCatalogues VALUES ('75x50METAL', 'cadre', 4.9);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45" t="s">
        <v>101</v>
      </c>
      <c r="B79" s="45" t="s">
        <v>87</v>
      </c>
      <c r="C79" s="46">
        <v>5.9</v>
      </c>
      <c r="I79" s="47" t="str">
        <f t="shared" si="6"/>
        <v>INSERT INTO LesCatalogues VALUES ('60x20METAL', 'cadre', 5.9);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45" t="s">
        <v>102</v>
      </c>
      <c r="B80" s="45" t="s">
        <v>87</v>
      </c>
      <c r="C80" s="46">
        <v>6.5</v>
      </c>
      <c r="I80" s="47" t="str">
        <f t="shared" si="6"/>
        <v>INSERT INTO LesCatalogues VALUES ('90x30METAL', 'cadre', 6.5);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45" t="s">
        <v>103</v>
      </c>
      <c r="B81" s="45" t="s">
        <v>87</v>
      </c>
      <c r="C81" s="46">
        <v>2.99</v>
      </c>
      <c r="I81" s="47" t="str">
        <f t="shared" si="6"/>
        <v>INSERT INTO LesCatalogues VALUES ('20x20METAL', 'cadre', 2.99);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45" t="s">
        <v>104</v>
      </c>
      <c r="B82" s="45" t="s">
        <v>87</v>
      </c>
      <c r="C82" s="46">
        <v>3.99</v>
      </c>
      <c r="I82" s="47" t="str">
        <f t="shared" si="6"/>
        <v>INSERT INTO LesCatalogues VALUES ('30x30METAL', 'cadre', 3.99);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45" t="s">
        <v>105</v>
      </c>
      <c r="B83" s="45" t="s">
        <v>87</v>
      </c>
      <c r="C83" s="46">
        <v>4.99</v>
      </c>
      <c r="I83" s="47" t="str">
        <f t="shared" si="6"/>
        <v>INSERT INTO LesCatalogues VALUES ('40x40METAL', 'cadre', 4.99);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45" t="s">
        <v>106</v>
      </c>
      <c r="B84" s="45" t="s">
        <v>87</v>
      </c>
      <c r="C84" s="46">
        <v>5.99</v>
      </c>
      <c r="I84" s="47" t="str">
        <f t="shared" si="6"/>
        <v>INSERT INTO LesCatalogues VALUES ('50x50METAL', 'cadre', 5.99);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45" t="s">
        <v>107</v>
      </c>
      <c r="B85" s="45" t="s">
        <v>108</v>
      </c>
      <c r="C85" s="46">
        <v>5.9</v>
      </c>
      <c r="I85" s="47" t="str">
        <f t="shared" si="6"/>
        <v>INSERT INTO LesCatalogues VALUES ('84x60MAT', 'papier', 5.9);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45" t="s">
        <v>109</v>
      </c>
      <c r="B86" s="45" t="s">
        <v>108</v>
      </c>
      <c r="C86" s="46">
        <v>3.6</v>
      </c>
      <c r="I86" s="47" t="str">
        <f t="shared" si="6"/>
        <v>INSERT INTO LesCatalogues VALUES ('60x42MAT', 'papier', 3.6);</v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45" t="s">
        <v>110</v>
      </c>
      <c r="B87" s="45" t="s">
        <v>108</v>
      </c>
      <c r="C87" s="46">
        <v>3.9</v>
      </c>
      <c r="I87" s="47" t="str">
        <f t="shared" si="6"/>
        <v>INSERT INTO LesCatalogues VALUES ('42x30MAT', 'papier', 3.9);</v>
      </c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45" t="s">
        <v>111</v>
      </c>
      <c r="B88" s="45" t="s">
        <v>108</v>
      </c>
      <c r="C88" s="46">
        <v>4.9</v>
      </c>
      <c r="I88" s="47" t="str">
        <f t="shared" si="6"/>
        <v>INSERT INTO LesCatalogues VALUES ('30x21MAT', 'papier', 4.9);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45" t="s">
        <v>112</v>
      </c>
      <c r="B89" s="45" t="s">
        <v>108</v>
      </c>
      <c r="C89" s="46">
        <v>5.9</v>
      </c>
      <c r="I89" s="47" t="str">
        <f t="shared" si="6"/>
        <v>INSERT INTO LesCatalogues VALUES ('21x15MAT', 'papier', 5.9);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45" t="s">
        <v>113</v>
      </c>
      <c r="B90" s="45" t="s">
        <v>108</v>
      </c>
      <c r="C90" s="46">
        <v>6.5</v>
      </c>
      <c r="I90" s="47" t="str">
        <f t="shared" si="6"/>
        <v>INSERT INTO LesCatalogues VALUES ('84x60GLAS', 'papier', 6.5);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45" t="s">
        <v>114</v>
      </c>
      <c r="B91" s="45" t="s">
        <v>108</v>
      </c>
      <c r="C91" s="46">
        <v>2.99</v>
      </c>
      <c r="I91" s="47" t="str">
        <f t="shared" si="6"/>
        <v>INSERT INTO LesCatalogues VALUES ('60x42GLAS', 'papier', 2.99);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45" t="s">
        <v>115</v>
      </c>
      <c r="B92" s="45" t="s">
        <v>108</v>
      </c>
      <c r="C92" s="46">
        <v>3.99</v>
      </c>
      <c r="I92" s="47" t="str">
        <f t="shared" si="6"/>
        <v>INSERT INTO LesCatalogues VALUES ('42x30GLAS', 'papier', 3.99);</v>
      </c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45" t="s">
        <v>116</v>
      </c>
      <c r="B93" s="45" t="s">
        <v>108</v>
      </c>
      <c r="C93" s="46">
        <v>4.99</v>
      </c>
      <c r="I93" s="47" t="str">
        <f t="shared" si="6"/>
        <v>INSERT INTO LesCatalogues VALUES ('30x21GLAS', 'papier', 4.99);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45" t="s">
        <v>117</v>
      </c>
      <c r="B94" s="45" t="s">
        <v>108</v>
      </c>
      <c r="C94" s="46">
        <v>5.99</v>
      </c>
      <c r="I94" s="47" t="str">
        <f t="shared" si="6"/>
        <v>INSERT INTO LesCatalogues VALUES ('21x15GLAS', 'papier', 5.99);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45" t="s">
        <v>118</v>
      </c>
      <c r="B95" s="45" t="s">
        <v>119</v>
      </c>
      <c r="C95" s="46">
        <v>6.5</v>
      </c>
      <c r="I95" s="47" t="str">
        <f t="shared" si="6"/>
        <v>INSERT INTO LesCatalogues VALUES ('84x60POCH', 'calendrier', 6.5);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45" t="s">
        <v>120</v>
      </c>
      <c r="B96" s="45" t="s">
        <v>119</v>
      </c>
      <c r="C96" s="46">
        <v>2.99</v>
      </c>
      <c r="I96" s="47" t="str">
        <f t="shared" si="6"/>
        <v>INSERT INTO LesCatalogues VALUES ('60x42POCH', 'calendrier', 2.99);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45" t="s">
        <v>121</v>
      </c>
      <c r="B97" s="45" t="s">
        <v>119</v>
      </c>
      <c r="C97" s="46">
        <v>3.99</v>
      </c>
      <c r="I97" s="47" t="str">
        <f t="shared" si="6"/>
        <v>INSERT INTO LesCatalogues VALUES ('42x30POCH', 'calendrier', 3.99);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45" t="s">
        <v>122</v>
      </c>
      <c r="B98" s="45" t="s">
        <v>119</v>
      </c>
      <c r="C98" s="46">
        <v>4.99</v>
      </c>
      <c r="I98" s="47" t="str">
        <f t="shared" si="6"/>
        <v>INSERT INTO LesCatalogues VALUES ('30x21POCH', 'calendrier', 4.99);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45" t="s">
        <v>123</v>
      </c>
      <c r="B99" s="45" t="s">
        <v>119</v>
      </c>
      <c r="C99" s="46">
        <v>5.99</v>
      </c>
      <c r="I99" s="47" t="str">
        <f t="shared" si="6"/>
        <v>INSERT INTO LesCatalogues VALUES ('21x15POCH', 'calendrier', 5.99);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45" t="s">
        <v>124</v>
      </c>
      <c r="B100" s="45" t="s">
        <v>119</v>
      </c>
      <c r="C100" s="46">
        <v>5.9</v>
      </c>
      <c r="I100" s="47" t="str">
        <f t="shared" si="6"/>
        <v>INSERT INTO LesCatalogues VALUES ('84x60PLAN', 'calendrier', 5.9);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45" t="s">
        <v>125</v>
      </c>
      <c r="B101" s="45" t="s">
        <v>119</v>
      </c>
      <c r="C101" s="46">
        <v>3.6</v>
      </c>
      <c r="I101" s="47" t="str">
        <f t="shared" si="6"/>
        <v>INSERT INTO LesCatalogues VALUES ('60x42PLAN', 'calendrier', 3.6);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45" t="s">
        <v>126</v>
      </c>
      <c r="B102" s="45" t="s">
        <v>119</v>
      </c>
      <c r="C102" s="48">
        <v>3.99</v>
      </c>
      <c r="I102" s="47" t="str">
        <f t="shared" si="6"/>
        <v>INSERT INTO LesCatalogues VALUES ('42x30PLAN', 'calendrier', 3.99);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45" t="s">
        <v>127</v>
      </c>
      <c r="B103" s="45" t="s">
        <v>119</v>
      </c>
      <c r="C103" s="48">
        <v>4.99</v>
      </c>
      <c r="I103" s="47" t="str">
        <f t="shared" si="6"/>
        <v>INSERT INTO LesCatalogues VALUES ('30x21PLAN', 'calendrier', 4.99);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45" t="s">
        <v>128</v>
      </c>
      <c r="B104" s="45" t="s">
        <v>119</v>
      </c>
      <c r="C104" s="48">
        <v>5.99</v>
      </c>
      <c r="I104" s="47" t="str">
        <f t="shared" si="6"/>
        <v>INSERT INTO LesCatalogues VALUES ('21x15PLAN', 'calendrier', 5.99);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44" t="s">
        <v>129</v>
      </c>
      <c r="B105" s="45" t="s">
        <v>130</v>
      </c>
      <c r="C105" s="49">
        <v>8.5</v>
      </c>
      <c r="I105" s="47" t="str">
        <f t="shared" si="6"/>
        <v>INSERT INTO LesCatalogues VALUES ('21x30ALB', 'album', 8.5);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44" t="s">
        <v>131</v>
      </c>
      <c r="B106" s="45" t="s">
        <v>130</v>
      </c>
      <c r="C106" s="49">
        <v>10.0</v>
      </c>
      <c r="I106" s="47" t="str">
        <f t="shared" si="6"/>
        <v>INSERT INTO LesCatalogues VALUES ('15x21ALB', 'album', 10);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44" t="s">
        <v>132</v>
      </c>
      <c r="B107" s="45" t="s">
        <v>130</v>
      </c>
      <c r="C107" s="49">
        <v>12.0</v>
      </c>
      <c r="I107" s="47" t="str">
        <f t="shared" si="6"/>
        <v>INSERT INTO LesCatalogues VALUES ('21x21ALB', 'album', 12);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44" t="s">
        <v>133</v>
      </c>
      <c r="B108" s="45" t="s">
        <v>130</v>
      </c>
      <c r="C108" s="46">
        <v>15.0</v>
      </c>
      <c r="I108" s="47" t="str">
        <f t="shared" si="6"/>
        <v>INSERT INTO LesCatalogues VALUES ('30x30ALB', 'album', 15);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6.5" customHeight="1">
      <c r="A111" s="11" t="s">
        <v>134</v>
      </c>
      <c r="B111" s="12"/>
      <c r="C111" s="12"/>
      <c r="D111" s="12"/>
      <c r="E111" s="12"/>
      <c r="I111" s="50" t="s">
        <v>135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14" t="s">
        <v>136</v>
      </c>
      <c r="B112" s="51" t="s">
        <v>66</v>
      </c>
      <c r="C112" s="11" t="s">
        <v>83</v>
      </c>
      <c r="D112" s="51" t="s">
        <v>137</v>
      </c>
      <c r="E112" s="51" t="s">
        <v>68</v>
      </c>
      <c r="I112" s="21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15">
        <v>1.0</v>
      </c>
      <c r="B113" s="15">
        <v>1.0</v>
      </c>
      <c r="C113" s="44" t="s">
        <v>131</v>
      </c>
      <c r="D113" s="15">
        <v>2.0</v>
      </c>
      <c r="E113" s="36">
        <v>20.0</v>
      </c>
      <c r="I113" s="50" t="str">
        <f t="shared" ref="I113:I120" si="7">"INSERT INTO LesArticles VALUES ("&amp;$A113&amp;", "&amp;$B113&amp;", '"&amp;$C113&amp;"', "&amp;$D113&amp;", "&amp;$E113&amp;");"</f>
        <v>INSERT INTO LesArticles VALUES (1, 1, '15x21ALB', 2, 20);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15">
        <v>2.0</v>
      </c>
      <c r="B114" s="15">
        <v>4.0</v>
      </c>
      <c r="C114" s="45" t="s">
        <v>111</v>
      </c>
      <c r="D114" s="15">
        <v>3.0</v>
      </c>
      <c r="E114" s="36">
        <v>14.7</v>
      </c>
      <c r="I114" s="50" t="str">
        <f t="shared" si="7"/>
        <v>INSERT INTO LesArticles VALUES (2, 4, '30x21MAT', 3, 14.7);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15">
        <v>3.0</v>
      </c>
      <c r="B115" s="15">
        <v>4.0</v>
      </c>
      <c r="C115" s="44" t="s">
        <v>133</v>
      </c>
      <c r="D115" s="15">
        <v>1.0</v>
      </c>
      <c r="E115" s="36">
        <v>15.0</v>
      </c>
      <c r="I115" s="50" t="str">
        <f t="shared" si="7"/>
        <v>INSERT INTO LesArticles VALUES (3, 4, '30x30ALB', 1, 15);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15">
        <v>4.0</v>
      </c>
      <c r="B116" s="15">
        <v>3.0</v>
      </c>
      <c r="C116" s="45" t="s">
        <v>96</v>
      </c>
      <c r="D116" s="15">
        <v>1.0</v>
      </c>
      <c r="E116" s="36">
        <v>5.99</v>
      </c>
      <c r="I116" s="50" t="str">
        <f t="shared" si="7"/>
        <v>INSERT INTO LesArticles VALUES (4, 3, '50x50BOIS', 1, 5.99);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15">
        <v>5.0</v>
      </c>
      <c r="B117" s="15">
        <v>2.0</v>
      </c>
      <c r="C117" s="45" t="s">
        <v>122</v>
      </c>
      <c r="D117" s="15">
        <v>1.0</v>
      </c>
      <c r="E117" s="36">
        <v>4.99</v>
      </c>
      <c r="I117" s="50" t="str">
        <f t="shared" si="7"/>
        <v>INSERT INTO LesArticles VALUES (5, 2, '30x21POCH', 1, 4.99);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15">
        <v>6.0</v>
      </c>
      <c r="B118" s="15">
        <v>5.0</v>
      </c>
      <c r="C118" s="45" t="s">
        <v>91</v>
      </c>
      <c r="D118" s="15">
        <v>1.0</v>
      </c>
      <c r="E118" s="36">
        <v>5.9</v>
      </c>
      <c r="I118" s="50" t="str">
        <f t="shared" si="7"/>
        <v>INSERT INTO LesArticles VALUES (6, 5, '60x20BOIS', 1, 5.9);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15">
        <v>7.0</v>
      </c>
      <c r="B119" s="15">
        <v>7.0</v>
      </c>
      <c r="C119" s="45" t="s">
        <v>112</v>
      </c>
      <c r="D119" s="15">
        <v>1.0</v>
      </c>
      <c r="E119" s="36">
        <v>5.9</v>
      </c>
      <c r="I119" s="50" t="str">
        <f t="shared" si="7"/>
        <v>INSERT INTO LesArticles VALUES (7, 7, '21x15MAT', 1, 5.9);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15">
        <v>8.0</v>
      </c>
      <c r="B120" s="15">
        <v>6.0</v>
      </c>
      <c r="C120" s="45" t="s">
        <v>124</v>
      </c>
      <c r="D120" s="15">
        <v>1.0</v>
      </c>
      <c r="E120" s="36">
        <v>5.9</v>
      </c>
      <c r="I120" s="50" t="str">
        <f t="shared" si="7"/>
        <v>INSERT INTO LesArticles VALUES (8, 6, '84x60PLAN', 1, 5.9);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52" t="s">
        <v>138</v>
      </c>
      <c r="B121" s="53"/>
      <c r="C121" s="53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>
      <c r="A124" s="11" t="s">
        <v>139</v>
      </c>
      <c r="B124" s="12"/>
      <c r="C124" s="12"/>
      <c r="D124" s="12"/>
      <c r="E124" s="12"/>
      <c r="F124" s="12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>
      <c r="A125" s="11" t="s">
        <v>140</v>
      </c>
      <c r="B125" s="55" t="s">
        <v>17</v>
      </c>
      <c r="C125" s="55" t="s">
        <v>141</v>
      </c>
      <c r="D125" s="55" t="s">
        <v>142</v>
      </c>
      <c r="E125" s="55" t="s">
        <v>143</v>
      </c>
      <c r="F125" s="55" t="s">
        <v>144</v>
      </c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>
      <c r="A126" s="15" t="s">
        <v>145</v>
      </c>
      <c r="B126" s="56">
        <v>1.0</v>
      </c>
      <c r="C126" s="57">
        <v>44199.0</v>
      </c>
      <c r="D126" s="56" t="s">
        <v>146</v>
      </c>
      <c r="E126" s="56">
        <v>20000.0</v>
      </c>
      <c r="F126" s="56">
        <v>1.0</v>
      </c>
      <c r="I126" s="58" t="str">
        <f t="shared" ref="I126:I131" si="8">"INSERT INTO LesFichiersImages VALUES("&amp;A126&amp;", '"&amp;B126&amp;"', "&amp;C126&amp;", '"&amp;D126&amp;"', "&amp;E126&amp;", "&amp;F126&amp;");"</f>
        <v>INSERT INTO LesFichiersImages VALUES(img/chien.png, '1', 44199, '&lt;info&gt;', 20000, 1);</v>
      </c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>
      <c r="A127" s="17"/>
      <c r="B127" s="56">
        <v>1.0</v>
      </c>
      <c r="C127" s="57">
        <v>44200.0</v>
      </c>
      <c r="D127" s="56" t="s">
        <v>146</v>
      </c>
      <c r="E127" s="56">
        <v>30000.0</v>
      </c>
      <c r="F127" s="56">
        <v>1.0</v>
      </c>
      <c r="I127" s="58" t="str">
        <f t="shared" si="8"/>
        <v>INSERT INTO LesFichiersImages VALUES(, '1', 44200, '&lt;info&gt;', 30000, 1);</v>
      </c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>
      <c r="A128" s="17"/>
      <c r="B128" s="56">
        <v>1.0</v>
      </c>
      <c r="C128" s="57">
        <v>44201.0</v>
      </c>
      <c r="D128" s="56" t="s">
        <v>146</v>
      </c>
      <c r="E128" s="56">
        <v>40000.0</v>
      </c>
      <c r="F128" s="56">
        <v>1.0</v>
      </c>
      <c r="I128" s="58" t="str">
        <f t="shared" si="8"/>
        <v>INSERT INTO LesFichiersImages VALUES(, '1', 44201, '&lt;info&gt;', 40000, 1);</v>
      </c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>
      <c r="A129" s="17"/>
      <c r="B129" s="56">
        <v>1.0</v>
      </c>
      <c r="C129" s="57">
        <v>44202.0</v>
      </c>
      <c r="D129" s="56" t="s">
        <v>146</v>
      </c>
      <c r="E129" s="56">
        <v>50000.0</v>
      </c>
      <c r="F129" s="56">
        <v>0.0</v>
      </c>
      <c r="I129" s="58" t="str">
        <f t="shared" si="8"/>
        <v>INSERT INTO LesFichiersImages VALUES(, '1', 44202, '&lt;info&gt;', 50000, 0);</v>
      </c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>
      <c r="A130" s="17"/>
      <c r="B130" s="56">
        <v>1.0</v>
      </c>
      <c r="C130" s="57">
        <v>44203.0</v>
      </c>
      <c r="D130" s="56" t="s">
        <v>146</v>
      </c>
      <c r="E130" s="56">
        <v>35000.0</v>
      </c>
      <c r="F130" s="56">
        <v>0.0</v>
      </c>
      <c r="I130" s="58" t="str">
        <f t="shared" si="8"/>
        <v>INSERT INTO LesFichiersImages VALUES(, '1', 44203, '&lt;info&gt;', 35000, 0);</v>
      </c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>
      <c r="A131" s="17"/>
      <c r="B131" s="56">
        <v>1.0</v>
      </c>
      <c r="C131" s="57">
        <v>44204.0</v>
      </c>
      <c r="D131" s="56" t="s">
        <v>146</v>
      </c>
      <c r="E131" s="56">
        <v>70000.0</v>
      </c>
      <c r="F131" s="56">
        <v>1.0</v>
      </c>
      <c r="I131" s="58" t="str">
        <f t="shared" si="8"/>
        <v>INSERT INTO LesFichiersImages VALUES(, '1', 44204, '&lt;info&gt;', 70000, 1);</v>
      </c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>
      <c r="B132" s="59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>
      <c r="B133" s="59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>
      <c r="A134" s="26" t="s">
        <v>147</v>
      </c>
      <c r="B134" s="60"/>
      <c r="C134" s="29"/>
      <c r="D134" s="29"/>
      <c r="E134" s="30"/>
      <c r="F134" s="30"/>
      <c r="H134" s="30"/>
      <c r="I134" s="50" t="s">
        <v>148</v>
      </c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>
      <c r="A135" s="26" t="s">
        <v>149</v>
      </c>
      <c r="B135" s="62" t="s">
        <v>80</v>
      </c>
      <c r="C135" s="26" t="s">
        <v>150</v>
      </c>
      <c r="D135" s="26" t="s">
        <v>151</v>
      </c>
      <c r="E135" s="63"/>
      <c r="F135" s="63"/>
      <c r="H135" s="30"/>
      <c r="I135" s="64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>
      <c r="A136" s="65">
        <v>11.0</v>
      </c>
      <c r="B136" s="66">
        <v>1.0</v>
      </c>
      <c r="C136" s="65">
        <v>1.0</v>
      </c>
      <c r="D136" s="67" t="s">
        <v>152</v>
      </c>
      <c r="E136" s="63"/>
      <c r="F136" s="68"/>
      <c r="H136" s="30"/>
      <c r="I136" s="21" t="str">
        <f t="shared" ref="I136:I141" si="9">"INSERT INTO LesPages(IDpage,IDimpress,noPage,MiseEnForme) VALUES("&amp;$A136&amp;","&amp;$B136&amp;","&amp;$C136&amp;", '"&amp;$D136&amp;"')"</f>
        <v>INSERT INTO LesPages(IDpage,IDimpress,noPage,MiseEnForme) VALUES(11,1,1, '&lt;nth&gt;')</v>
      </c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>
      <c r="A137" s="65">
        <v>12.0</v>
      </c>
      <c r="B137" s="66">
        <v>1.0</v>
      </c>
      <c r="C137" s="65">
        <v>2.0</v>
      </c>
      <c r="D137" s="67" t="s">
        <v>152</v>
      </c>
      <c r="E137" s="63"/>
      <c r="F137" s="68"/>
      <c r="H137" s="30"/>
      <c r="I137" s="21" t="str">
        <f t="shared" si="9"/>
        <v>INSERT INTO LesPages(IDpage,IDimpress,noPage,MiseEnForme) VALUES(12,1,2, '&lt;nth&gt;')</v>
      </c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>
      <c r="A138" s="65">
        <v>13.0</v>
      </c>
      <c r="B138" s="66">
        <v>1.0</v>
      </c>
      <c r="C138" s="65">
        <v>3.0</v>
      </c>
      <c r="D138" s="67" t="s">
        <v>152</v>
      </c>
      <c r="E138" s="63"/>
      <c r="F138" s="68"/>
      <c r="H138" s="30"/>
      <c r="I138" s="21" t="str">
        <f t="shared" si="9"/>
        <v>INSERT INTO LesPages(IDpage,IDimpress,noPage,MiseEnForme) VALUES(13,1,3, '&lt;nth&gt;')</v>
      </c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>
      <c r="A139" s="65">
        <v>21.0</v>
      </c>
      <c r="B139" s="66">
        <v>2.0</v>
      </c>
      <c r="C139" s="65">
        <v>1.0</v>
      </c>
      <c r="D139" s="67" t="s">
        <v>152</v>
      </c>
      <c r="E139" s="68"/>
      <c r="F139" s="68"/>
      <c r="H139" s="30"/>
      <c r="I139" s="21" t="str">
        <f t="shared" si="9"/>
        <v>INSERT INTO LesPages(IDpage,IDimpress,noPage,MiseEnForme) VALUES(21,2,1, '&lt;nth&gt;')</v>
      </c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>
      <c r="A140" s="65">
        <v>31.0</v>
      </c>
      <c r="B140" s="66">
        <v>3.0</v>
      </c>
      <c r="C140" s="65">
        <v>1.0</v>
      </c>
      <c r="D140" s="67" t="s">
        <v>152</v>
      </c>
      <c r="E140" s="68"/>
      <c r="F140" s="68"/>
      <c r="H140" s="30"/>
      <c r="I140" s="21" t="str">
        <f t="shared" si="9"/>
        <v>INSERT INTO LesPages(IDpage,IDimpress,noPage,MiseEnForme) VALUES(31,3,1, '&lt;nth&gt;')</v>
      </c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>
      <c r="A141" s="65">
        <v>41.0</v>
      </c>
      <c r="B141" s="66">
        <v>4.0</v>
      </c>
      <c r="C141" s="65">
        <v>1.0</v>
      </c>
      <c r="D141" s="67" t="s">
        <v>152</v>
      </c>
      <c r="E141" s="68"/>
      <c r="F141" s="68"/>
      <c r="H141" s="30"/>
      <c r="I141" s="21" t="str">
        <f t="shared" si="9"/>
        <v>INSERT INTO LesPages(IDpage,IDimpress,noPage,MiseEnForme) VALUES(41,4,1, '&lt;nth&gt;')</v>
      </c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>
      <c r="B142" s="59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>
      <c r="B143" s="59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>
      <c r="A144" s="11" t="s">
        <v>153</v>
      </c>
      <c r="B144" s="12"/>
      <c r="C144" s="12"/>
      <c r="D144" s="12"/>
      <c r="I144" s="69" t="s">
        <v>154</v>
      </c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>
      <c r="A145" s="55" t="s">
        <v>149</v>
      </c>
      <c r="B145" s="11" t="s">
        <v>140</v>
      </c>
      <c r="C145" s="11" t="s">
        <v>155</v>
      </c>
      <c r="D145" s="11" t="s">
        <v>156</v>
      </c>
      <c r="E145" s="70"/>
      <c r="F145" s="59"/>
      <c r="G145" s="59"/>
      <c r="H145" s="59"/>
      <c r="I145" s="71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>
      <c r="A146" s="56">
        <v>11.0</v>
      </c>
      <c r="B146" s="25" t="s">
        <v>145</v>
      </c>
      <c r="C146" s="17"/>
      <c r="D146" s="56" t="s">
        <v>157</v>
      </c>
      <c r="E146" s="70"/>
      <c r="I146" s="50" t="str">
        <f t="shared" ref="I146:I147" si="10">"INSERT INTO LesPhotos(IDpage, CheminAcces, textDescrip) VALUES ("&amp;$A146&amp;", '"&amp;$B146&amp;"', "&amp;$D146&amp;");"</f>
        <v>INSERT INTO LesPhotos(IDpage, CheminAcces, textDescrip) VALUES (11, 'img/chien.png', mon chien);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56">
        <v>11.0</v>
      </c>
      <c r="B147" s="25" t="s">
        <v>158</v>
      </c>
      <c r="C147" s="17"/>
      <c r="D147" s="15" t="s">
        <v>159</v>
      </c>
      <c r="E147" s="70"/>
      <c r="I147" s="50" t="str">
        <f t="shared" si="10"/>
        <v>INSERT INTO LesPhotos(IDpage, CheminAcces, textDescrip) VALUES (11, 'img/ciel.png', Photo du ciel);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56">
        <v>12.0</v>
      </c>
      <c r="B148" s="25" t="s">
        <v>160</v>
      </c>
      <c r="C148" s="15" t="s">
        <v>161</v>
      </c>
      <c r="D148" s="56" t="s">
        <v>162</v>
      </c>
      <c r="E148" s="70"/>
      <c r="I148" s="50" t="str">
        <f>"INSERT INTO LesPhotos(IDphoto, CheminAcces, parametres, textDescrip) VALUES ("&amp;$A148&amp;", '"&amp;$B148&amp;"', '"&amp;$C148&amp;"', '"&amp;$D148&amp;"');"</f>
        <v>INSERT INTO LesPhotos(IDphoto, CheminAcces, parametres, textDescrip) VALUES (12, 'img/soleil.png', 'augmenter luminosite', 'le soleil');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56">
        <v>13.0</v>
      </c>
      <c r="B149" s="25" t="s">
        <v>163</v>
      </c>
      <c r="C149" s="17"/>
      <c r="D149" s="15" t="s">
        <v>164</v>
      </c>
      <c r="E149" s="70"/>
      <c r="I149" s="50" t="str">
        <f>"INSERT INTO LesPhotos(IDpage, CheminAcces, textDescrip) VALUES ("&amp;$A149&amp;", '"&amp;$B149&amp;"', '"&amp;$D149&amp;"');"</f>
        <v>INSERT INTO LesPhotos(IDpage, CheminAcces, textDescrip) VALUES (13, 'img/ann2020.png', 'annee 2020');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56">
        <v>21.0</v>
      </c>
      <c r="B150" s="25" t="s">
        <v>165</v>
      </c>
      <c r="C150" s="15" t="s">
        <v>166</v>
      </c>
      <c r="D150" s="56" t="s">
        <v>167</v>
      </c>
      <c r="E150" s="70"/>
      <c r="I150" s="50" t="str">
        <f t="shared" ref="I150:I151" si="11">"INSERT INTO LesPhotos(IDpage, CheminAcces, parametres, textDescrip) VALUES ("&amp;$A150&amp;", '"&amp;$B150&amp;"', '"&amp;$C150&amp;"', "&amp;$D150&amp;");"</f>
        <v>INSERT INTO LesPhotos(IDpage, CheminAcces, parametres, textDescrip) VALUES (21, 'img/world.png', 'diminuer contraste', planete);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56">
        <v>31.0</v>
      </c>
      <c r="B151" s="25" t="s">
        <v>168</v>
      </c>
      <c r="C151" s="15" t="s">
        <v>166</v>
      </c>
      <c r="D151" s="56" t="s">
        <v>169</v>
      </c>
      <c r="E151" s="59"/>
      <c r="I151" s="50" t="str">
        <f t="shared" si="11"/>
        <v>INSERT INTO LesPhotos(IDpage, CheminAcces, parametres, textDescrip) VALUES (31, 'img/chat.png', 'diminuer contraste', mon chat);</v>
      </c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>
      <c r="B152" s="38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B153" s="38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11" t="s">
        <v>170</v>
      </c>
      <c r="B154" s="27"/>
      <c r="C154" s="12"/>
      <c r="D154" s="12"/>
      <c r="I154" s="50" t="s">
        <v>171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55" t="s">
        <v>80</v>
      </c>
      <c r="B155" s="55" t="s">
        <v>83</v>
      </c>
      <c r="C155" s="55" t="s">
        <v>172</v>
      </c>
      <c r="D155" s="55" t="s">
        <v>173</v>
      </c>
      <c r="I155" s="16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56">
        <v>1.0</v>
      </c>
      <c r="B156" s="72" t="s">
        <v>131</v>
      </c>
      <c r="C156" s="56" t="s">
        <v>174</v>
      </c>
      <c r="D156" s="56">
        <v>12.0</v>
      </c>
      <c r="I156" s="21" t="str">
        <f>"INSERT INTO LesAlbums VALUES ("&amp;$A156&amp;", '"&amp;$B156&amp;"', '"&amp;$C156&amp;"', "&amp;$D156&amp;");"</f>
        <v>INSERT INTO LesAlbums VALUES (1, '15x21ALB', 'Bonjour', 12);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C157" s="73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11" t="s">
        <v>175</v>
      </c>
      <c r="B159" s="12"/>
      <c r="I159" s="74" t="s">
        <v>176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55" t="s">
        <v>80</v>
      </c>
      <c r="B160" s="55" t="s">
        <v>83</v>
      </c>
      <c r="I160" s="2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56">
        <v>3.0</v>
      </c>
      <c r="B161" s="75" t="s">
        <v>86</v>
      </c>
      <c r="I161" s="21" t="str">
        <f t="shared" ref="I161:I163" si="12">"INSERT INTO LesCadres VALUES ("&amp;$A161&amp;", '"&amp;$B161&amp;"')"</f>
        <v>INSERT INTO LesCadres VALUES (3, '30x20BOIS')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66">
        <v>2.0</v>
      </c>
      <c r="B162" s="75" t="s">
        <v>177</v>
      </c>
      <c r="D162" s="30"/>
      <c r="E162" s="30"/>
      <c r="F162" s="30"/>
      <c r="G162" s="30"/>
      <c r="H162" s="30"/>
      <c r="I162" s="21" t="str">
        <f t="shared" si="12"/>
        <v>INSERT INTO LesCadres VALUES (2, '90x30PLAN')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66">
        <v>4.0</v>
      </c>
      <c r="B163" s="75" t="s">
        <v>88</v>
      </c>
      <c r="D163" s="30"/>
      <c r="E163" s="30"/>
      <c r="F163" s="30"/>
      <c r="G163" s="30"/>
      <c r="H163" s="30"/>
      <c r="I163" s="21" t="str">
        <f t="shared" si="12"/>
        <v>INSERT INTO LesCadres VALUES (4, '45x30BOIS')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76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76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77" t="s">
        <v>178</v>
      </c>
      <c r="B166" s="28"/>
      <c r="C166" s="30"/>
      <c r="D166" s="30"/>
      <c r="E166" s="30"/>
      <c r="F166" s="30"/>
      <c r="G166" s="30"/>
      <c r="I166" s="50" t="s">
        <v>179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26" t="s">
        <v>83</v>
      </c>
      <c r="B167" s="28" t="s">
        <v>137</v>
      </c>
      <c r="C167" s="30"/>
      <c r="D167" s="30"/>
      <c r="E167" s="30"/>
      <c r="F167" s="30"/>
      <c r="G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44" t="s">
        <v>86</v>
      </c>
      <c r="B168" s="22">
        <v>3.0</v>
      </c>
      <c r="C168" s="30"/>
      <c r="D168" s="30"/>
      <c r="E168" s="30"/>
      <c r="F168" s="30"/>
      <c r="I168" s="21" t="str">
        <f t="shared" ref="I168:I211" si="13">"INSERT INTO LesStocks VALUES('"&amp;A168&amp;"', "&amp;B168&amp;");"</f>
        <v>INSERT INTO LesStocks VALUES('30x20BOIS', 3);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44" t="s">
        <v>88</v>
      </c>
      <c r="B169" s="22">
        <v>11.0</v>
      </c>
      <c r="C169" s="30"/>
      <c r="D169" s="30"/>
      <c r="E169" s="30"/>
      <c r="F169" s="30"/>
      <c r="I169" s="21" t="str">
        <f t="shared" si="13"/>
        <v>INSERT INTO LesStocks VALUES('45x30BOIS', 11);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45" t="s">
        <v>89</v>
      </c>
      <c r="B170" s="22">
        <v>12.0</v>
      </c>
      <c r="C170" s="30"/>
      <c r="D170" s="30"/>
      <c r="E170" s="30"/>
      <c r="F170" s="30"/>
      <c r="I170" s="21" t="str">
        <f t="shared" si="13"/>
        <v>INSERT INTO LesStocks VALUES('60x40BOIS', 12);</v>
      </c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45" t="s">
        <v>90</v>
      </c>
      <c r="B171" s="22">
        <v>17.0</v>
      </c>
      <c r="C171" s="30"/>
      <c r="D171" s="30"/>
      <c r="E171" s="30"/>
      <c r="F171" s="30"/>
      <c r="I171" s="21" t="str">
        <f t="shared" si="13"/>
        <v>INSERT INTO LesStocks VALUES('75x50BOIS', 17);</v>
      </c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45" t="s">
        <v>91</v>
      </c>
      <c r="B172" s="22">
        <v>5.0</v>
      </c>
      <c r="C172" s="30"/>
      <c r="D172" s="30"/>
      <c r="E172" s="30"/>
      <c r="F172" s="30"/>
      <c r="I172" s="21" t="str">
        <f t="shared" si="13"/>
        <v>INSERT INTO LesStocks VALUES('60x20BOIS', 5);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45" t="s">
        <v>92</v>
      </c>
      <c r="B173" s="22">
        <v>11.0</v>
      </c>
      <c r="C173" s="30"/>
      <c r="D173" s="30"/>
      <c r="E173" s="30"/>
      <c r="F173" s="30"/>
      <c r="I173" s="21" t="str">
        <f t="shared" si="13"/>
        <v>INSERT INTO LesStocks VALUES('90x30BOIS', 11);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45" t="s">
        <v>93</v>
      </c>
      <c r="B174" s="22">
        <v>17.0</v>
      </c>
      <c r="C174" s="30"/>
      <c r="D174" s="30"/>
      <c r="E174" s="30"/>
      <c r="F174" s="30"/>
      <c r="I174" s="21" t="str">
        <f t="shared" si="13"/>
        <v>INSERT INTO LesStocks VALUES('20x20BOIS', 17);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45" t="s">
        <v>94</v>
      </c>
      <c r="B175" s="22">
        <v>30.0</v>
      </c>
      <c r="C175" s="30"/>
      <c r="D175" s="30"/>
      <c r="E175" s="30"/>
      <c r="F175" s="30"/>
      <c r="I175" s="21" t="str">
        <f t="shared" si="13"/>
        <v>INSERT INTO LesStocks VALUES('30x30BOIS', 30);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45" t="s">
        <v>95</v>
      </c>
      <c r="B176" s="22">
        <v>13.0</v>
      </c>
      <c r="C176" s="30"/>
      <c r="D176" s="30"/>
      <c r="E176" s="30"/>
      <c r="F176" s="30"/>
      <c r="I176" s="21" t="str">
        <f t="shared" si="13"/>
        <v>INSERT INTO LesStocks VALUES('40x40BOIS', 13);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45" t="s">
        <v>96</v>
      </c>
      <c r="B177" s="22">
        <v>25.0</v>
      </c>
      <c r="C177" s="30"/>
      <c r="D177" s="30"/>
      <c r="E177" s="30"/>
      <c r="F177" s="30"/>
      <c r="I177" s="21" t="str">
        <f t="shared" si="13"/>
        <v>INSERT INTO LesStocks VALUES('50x50BOIS', 25);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44" t="s">
        <v>97</v>
      </c>
      <c r="B178" s="22">
        <v>21.0</v>
      </c>
      <c r="C178" s="30"/>
      <c r="D178" s="30"/>
      <c r="E178" s="30"/>
      <c r="F178" s="30"/>
      <c r="I178" s="21" t="str">
        <f t="shared" si="13"/>
        <v>INSERT INTO LesStocks VALUES('30x20METAL', 21);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44" t="s">
        <v>98</v>
      </c>
      <c r="B179" s="22">
        <v>17.0</v>
      </c>
      <c r="C179" s="30"/>
      <c r="D179" s="30"/>
      <c r="E179" s="30"/>
      <c r="F179" s="30"/>
      <c r="I179" s="21" t="str">
        <f t="shared" si="13"/>
        <v>INSERT INTO LesStocks VALUES('45x30METAL', 17);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45" t="s">
        <v>99</v>
      </c>
      <c r="B180" s="22">
        <v>28.0</v>
      </c>
      <c r="C180" s="30"/>
      <c r="D180" s="30"/>
      <c r="E180" s="30"/>
      <c r="F180" s="30"/>
      <c r="I180" s="21" t="str">
        <f t="shared" si="13"/>
        <v>INSERT INTO LesStocks VALUES('60x40METAL', 28);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45" t="s">
        <v>100</v>
      </c>
      <c r="B181" s="22">
        <v>23.0</v>
      </c>
      <c r="C181" s="30"/>
      <c r="D181" s="30"/>
      <c r="E181" s="30"/>
      <c r="F181" s="30"/>
      <c r="I181" s="21" t="str">
        <f t="shared" si="13"/>
        <v>INSERT INTO LesStocks VALUES('75x50METAL', 23);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45" t="s">
        <v>101</v>
      </c>
      <c r="B182" s="22">
        <v>16.0</v>
      </c>
      <c r="C182" s="30"/>
      <c r="D182" s="30"/>
      <c r="E182" s="30"/>
      <c r="F182" s="30"/>
      <c r="I182" s="21" t="str">
        <f t="shared" si="13"/>
        <v>INSERT INTO LesStocks VALUES('60x20METAL', 16);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45" t="s">
        <v>102</v>
      </c>
      <c r="B183" s="22">
        <v>21.0</v>
      </c>
      <c r="C183" s="30"/>
      <c r="D183" s="30"/>
      <c r="E183" s="30"/>
      <c r="F183" s="30"/>
      <c r="I183" s="21" t="str">
        <f t="shared" si="13"/>
        <v>INSERT INTO LesStocks VALUES('90x30METAL', 21);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45" t="s">
        <v>103</v>
      </c>
      <c r="B184" s="22">
        <v>4.0</v>
      </c>
      <c r="C184" s="30"/>
      <c r="D184" s="30"/>
      <c r="E184" s="30"/>
      <c r="F184" s="30"/>
      <c r="I184" s="21" t="str">
        <f t="shared" si="13"/>
        <v>INSERT INTO LesStocks VALUES('20x20METAL', 4);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45" t="s">
        <v>104</v>
      </c>
      <c r="B185" s="22">
        <v>24.0</v>
      </c>
      <c r="C185" s="30"/>
      <c r="D185" s="30"/>
      <c r="E185" s="30"/>
      <c r="F185" s="30"/>
      <c r="I185" s="21" t="str">
        <f t="shared" si="13"/>
        <v>INSERT INTO LesStocks VALUES('30x30METAL', 24);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45" t="s">
        <v>105</v>
      </c>
      <c r="B186" s="65">
        <v>0.0</v>
      </c>
      <c r="C186" s="76"/>
      <c r="D186" s="30"/>
      <c r="E186" s="30"/>
      <c r="F186" s="30"/>
      <c r="H186" s="30"/>
      <c r="I186" s="21" t="str">
        <f t="shared" si="13"/>
        <v>INSERT INTO LesStocks VALUES('40x40METAL', 0);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45" t="s">
        <v>106</v>
      </c>
      <c r="B187" s="65">
        <v>60.0</v>
      </c>
      <c r="C187" s="76"/>
      <c r="D187" s="30"/>
      <c r="E187" s="30"/>
      <c r="F187" s="30"/>
      <c r="H187" s="30"/>
      <c r="I187" s="21" t="str">
        <f t="shared" si="13"/>
        <v>INSERT INTO LesStocks VALUES('50x50METAL', 60);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45" t="s">
        <v>107</v>
      </c>
      <c r="B188" s="65">
        <v>20.0</v>
      </c>
      <c r="C188" s="76"/>
      <c r="D188" s="30"/>
      <c r="E188" s="30"/>
      <c r="F188" s="30"/>
      <c r="H188" s="30"/>
      <c r="I188" s="21" t="str">
        <f t="shared" si="13"/>
        <v>INSERT INTO LesStocks VALUES('84x60MAT', 20);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45" t="s">
        <v>109</v>
      </c>
      <c r="B189" s="65">
        <v>24.0</v>
      </c>
      <c r="C189" s="76"/>
      <c r="D189" s="30"/>
      <c r="E189" s="30"/>
      <c r="F189" s="30"/>
      <c r="H189" s="30"/>
      <c r="I189" s="21" t="str">
        <f t="shared" si="13"/>
        <v>INSERT INTO LesStocks VALUES('60x42MAT', 24);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45" t="s">
        <v>110</v>
      </c>
      <c r="B190" s="65">
        <v>33.0</v>
      </c>
      <c r="C190" s="76"/>
      <c r="D190" s="30"/>
      <c r="E190" s="30"/>
      <c r="F190" s="30"/>
      <c r="H190" s="30"/>
      <c r="I190" s="21" t="str">
        <f t="shared" si="13"/>
        <v>INSERT INTO LesStocks VALUES('42x30MAT', 33);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45" t="s">
        <v>111</v>
      </c>
      <c r="B191" s="65">
        <v>35.0</v>
      </c>
      <c r="C191" s="76"/>
      <c r="D191" s="30"/>
      <c r="E191" s="30"/>
      <c r="F191" s="30"/>
      <c r="H191" s="30"/>
      <c r="I191" s="21" t="str">
        <f t="shared" si="13"/>
        <v>INSERT INTO LesStocks VALUES('30x21MAT', 35);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45" t="s">
        <v>112</v>
      </c>
      <c r="B192" s="65">
        <v>60.0</v>
      </c>
      <c r="C192" s="76"/>
      <c r="D192" s="30"/>
      <c r="E192" s="30"/>
      <c r="F192" s="30"/>
      <c r="H192" s="30"/>
      <c r="I192" s="21" t="str">
        <f t="shared" si="13"/>
        <v>INSERT INTO LesStocks VALUES('21x15MAT', 60);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45" t="s">
        <v>113</v>
      </c>
      <c r="B193" s="65">
        <v>62.0</v>
      </c>
      <c r="C193" s="76"/>
      <c r="D193" s="30"/>
      <c r="E193" s="30"/>
      <c r="F193" s="30"/>
      <c r="H193" s="30"/>
      <c r="I193" s="21" t="str">
        <f t="shared" si="13"/>
        <v>INSERT INTO LesStocks VALUES('84x60GLAS', 62);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45" t="s">
        <v>114</v>
      </c>
      <c r="B194" s="65">
        <v>20.0</v>
      </c>
      <c r="C194" s="76"/>
      <c r="D194" s="30"/>
      <c r="E194" s="30"/>
      <c r="F194" s="30"/>
      <c r="H194" s="30"/>
      <c r="I194" s="21" t="str">
        <f t="shared" si="13"/>
        <v>INSERT INTO LesStocks VALUES('60x42GLAS', 20);</v>
      </c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45" t="s">
        <v>115</v>
      </c>
      <c r="B195" s="65">
        <v>5.0</v>
      </c>
      <c r="C195" s="76"/>
      <c r="D195" s="30"/>
      <c r="E195" s="30"/>
      <c r="F195" s="30"/>
      <c r="H195" s="30"/>
      <c r="I195" s="21" t="str">
        <f t="shared" si="13"/>
        <v>INSERT INTO LesStocks VALUES('42x30GLAS', 5);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45" t="s">
        <v>116</v>
      </c>
      <c r="B196" s="65">
        <v>4.0</v>
      </c>
      <c r="C196" s="76"/>
      <c r="D196" s="30"/>
      <c r="E196" s="30"/>
      <c r="F196" s="30"/>
      <c r="H196" s="30"/>
      <c r="I196" s="21" t="str">
        <f t="shared" si="13"/>
        <v>INSERT INTO LesStocks VALUES('30x21GLAS', 4);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45" t="s">
        <v>117</v>
      </c>
      <c r="B197" s="65">
        <v>3.0</v>
      </c>
      <c r="C197" s="76"/>
      <c r="D197" s="30"/>
      <c r="E197" s="30"/>
      <c r="F197" s="30"/>
      <c r="H197" s="30"/>
      <c r="I197" s="21" t="str">
        <f t="shared" si="13"/>
        <v>INSERT INTO LesStocks VALUES('21x15GLAS', 3);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45" t="s">
        <v>118</v>
      </c>
      <c r="B198" s="65">
        <v>8.0</v>
      </c>
      <c r="C198" s="76"/>
      <c r="D198" s="30"/>
      <c r="E198" s="30"/>
      <c r="F198" s="30"/>
      <c r="H198" s="30"/>
      <c r="I198" s="21" t="str">
        <f t="shared" si="13"/>
        <v>INSERT INTO LesStocks VALUES('84x60POCH', 8);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45" t="s">
        <v>120</v>
      </c>
      <c r="B199" s="65">
        <v>56.0</v>
      </c>
      <c r="C199" s="76"/>
      <c r="D199" s="30"/>
      <c r="E199" s="30"/>
      <c r="F199" s="30"/>
      <c r="H199" s="30"/>
      <c r="I199" s="21" t="str">
        <f t="shared" si="13"/>
        <v>INSERT INTO LesStocks VALUES('60x42POCH', 56);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45" t="s">
        <v>121</v>
      </c>
      <c r="B200" s="65">
        <v>24.0</v>
      </c>
      <c r="C200" s="76"/>
      <c r="D200" s="30"/>
      <c r="E200" s="30"/>
      <c r="F200" s="30"/>
      <c r="H200" s="30"/>
      <c r="I200" s="21" t="str">
        <f t="shared" si="13"/>
        <v>INSERT INTO LesStocks VALUES('42x30POCH', 24);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45" t="s">
        <v>122</v>
      </c>
      <c r="B201" s="65">
        <v>30.0</v>
      </c>
      <c r="C201" s="76"/>
      <c r="D201" s="30"/>
      <c r="E201" s="30"/>
      <c r="F201" s="30"/>
      <c r="H201" s="30"/>
      <c r="I201" s="21" t="str">
        <f t="shared" si="13"/>
        <v>INSERT INTO LesStocks VALUES('30x21POCH', 30);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45" t="s">
        <v>123</v>
      </c>
      <c r="B202" s="65">
        <v>31.0</v>
      </c>
      <c r="C202" s="76"/>
      <c r="D202" s="30"/>
      <c r="E202" s="30"/>
      <c r="F202" s="30"/>
      <c r="H202" s="30"/>
      <c r="I202" s="21" t="str">
        <f t="shared" si="13"/>
        <v>INSERT INTO LesStocks VALUES('21x15POCH', 31);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45" t="s">
        <v>124</v>
      </c>
      <c r="B203" s="65">
        <v>55.0</v>
      </c>
      <c r="C203" s="76"/>
      <c r="D203" s="30"/>
      <c r="E203" s="30"/>
      <c r="F203" s="30"/>
      <c r="H203" s="30"/>
      <c r="I203" s="21" t="str">
        <f t="shared" si="13"/>
        <v>INSERT INTO LesStocks VALUES('84x60PLAN', 55);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45" t="s">
        <v>125</v>
      </c>
      <c r="B204" s="65">
        <v>6.0</v>
      </c>
      <c r="C204" s="76"/>
      <c r="D204" s="30"/>
      <c r="E204" s="30"/>
      <c r="F204" s="30"/>
      <c r="H204" s="30"/>
      <c r="I204" s="21" t="str">
        <f t="shared" si="13"/>
        <v>INSERT INTO LesStocks VALUES('60x42PLAN', 6);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45" t="s">
        <v>126</v>
      </c>
      <c r="B205" s="65">
        <v>2.0</v>
      </c>
      <c r="C205" s="76"/>
      <c r="D205" s="30"/>
      <c r="E205" s="30"/>
      <c r="F205" s="30"/>
      <c r="H205" s="30"/>
      <c r="I205" s="21" t="str">
        <f t="shared" si="13"/>
        <v>INSERT INTO LesStocks VALUES('42x30PLAN', 2);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45" t="s">
        <v>127</v>
      </c>
      <c r="B206" s="65">
        <v>0.0</v>
      </c>
      <c r="C206" s="76"/>
      <c r="D206" s="30"/>
      <c r="E206" s="30"/>
      <c r="F206" s="30"/>
      <c r="H206" s="30"/>
      <c r="I206" s="21" t="str">
        <f t="shared" si="13"/>
        <v>INSERT INTO LesStocks VALUES('30x21PLAN', 0);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45" t="s">
        <v>128</v>
      </c>
      <c r="B207" s="65">
        <v>1.0</v>
      </c>
      <c r="C207" s="76"/>
      <c r="D207" s="30"/>
      <c r="E207" s="30"/>
      <c r="F207" s="30"/>
      <c r="H207" s="30"/>
      <c r="I207" s="21" t="str">
        <f t="shared" si="13"/>
        <v>INSERT INTO LesStocks VALUES('21x15PLAN', 1);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44" t="s">
        <v>129</v>
      </c>
      <c r="B208" s="65">
        <v>1.0</v>
      </c>
      <c r="C208" s="76"/>
      <c r="D208" s="30"/>
      <c r="E208" s="30"/>
      <c r="F208" s="30"/>
      <c r="H208" s="30"/>
      <c r="I208" s="21" t="str">
        <f t="shared" si="13"/>
        <v>INSERT INTO LesStocks VALUES('21x30ALB', 1);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44" t="s">
        <v>131</v>
      </c>
      <c r="B209" s="65">
        <v>2.0</v>
      </c>
      <c r="C209" s="76"/>
      <c r="D209" s="30"/>
      <c r="E209" s="30"/>
      <c r="F209" s="30"/>
      <c r="H209" s="30"/>
      <c r="I209" s="21" t="str">
        <f t="shared" si="13"/>
        <v>INSERT INTO LesStocks VALUES('15x21ALB', 2);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44" t="s">
        <v>132</v>
      </c>
      <c r="B210" s="65">
        <v>6.0</v>
      </c>
      <c r="C210" s="76"/>
      <c r="D210" s="30"/>
      <c r="E210" s="30"/>
      <c r="F210" s="30"/>
      <c r="H210" s="30"/>
      <c r="I210" s="21" t="str">
        <f t="shared" si="13"/>
        <v>INSERT INTO LesStocks VALUES('21x21ALB', 6);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44" t="s">
        <v>133</v>
      </c>
      <c r="B211" s="65">
        <v>3.0</v>
      </c>
      <c r="C211" s="76"/>
      <c r="D211" s="30"/>
      <c r="E211" s="30"/>
      <c r="F211" s="30"/>
      <c r="H211" s="30"/>
      <c r="I211" s="21" t="str">
        <f t="shared" si="13"/>
        <v>INSERT INTO LesStocks VALUES('30x30ALB', 3);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76"/>
      <c r="D212" s="30"/>
      <c r="E212" s="30"/>
      <c r="F212" s="30"/>
      <c r="G212" s="30"/>
      <c r="H212" s="30"/>
      <c r="I212" s="63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76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76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76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76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76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76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76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76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76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76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76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76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76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76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76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76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76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76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76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76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76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76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76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76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76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76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76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76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76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76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76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76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76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76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76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76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76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76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76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76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76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76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76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76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76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76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76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76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76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76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76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76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76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76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76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76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76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76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76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76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76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76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76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76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76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76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76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76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76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76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76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76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76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76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76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76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76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76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76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76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76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76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76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76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76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76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76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76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76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76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76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76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76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76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76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76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76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76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76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76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76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76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76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76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76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76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76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76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76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76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76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76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76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76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76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76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76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76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76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76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76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76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76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76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76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76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76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76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76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76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76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76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76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76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76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76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76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76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76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76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76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76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76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76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76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76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76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76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76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76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76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76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76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76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76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76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76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76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76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76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76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76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76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76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76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76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76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76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76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76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76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76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76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76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76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76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76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76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76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76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76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76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76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76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76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76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76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76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76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76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76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76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76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76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76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76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76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76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76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76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76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76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76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76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76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76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76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76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76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76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76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76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76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76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76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76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76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76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76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76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76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76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76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76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76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76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76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76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76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76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76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76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76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76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76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76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76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76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76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76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76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76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76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76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76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76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76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76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76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76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76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76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76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76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76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76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76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76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76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76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76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76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76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76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76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76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76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76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76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76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76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76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76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76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76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76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76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76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76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76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76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76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76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76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76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76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76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76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76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76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76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76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76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76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76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76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76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76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76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76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76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76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76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76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76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76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76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76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76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76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76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76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76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76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76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76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76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76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76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76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76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76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76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76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76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76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76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76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76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76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76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76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76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76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76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76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76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76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76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76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76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76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76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76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76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76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76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76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76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76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76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76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76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76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76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76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76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76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76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76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76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76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76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76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76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76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76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76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76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76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76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76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76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76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76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76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76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76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76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76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76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76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76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76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76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76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76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76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76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76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76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76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76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76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76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76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76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76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76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76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76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76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76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76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76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76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76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76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76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76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76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76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76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76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76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76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76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76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76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76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76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76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76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76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76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76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76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76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76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76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76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76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76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76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76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76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76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76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76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76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76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76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76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76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76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76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76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76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76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76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76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76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76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76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76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76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76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76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76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76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76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76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76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76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76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76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76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76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76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76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76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76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76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76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76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76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76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76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76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76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76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76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76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76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76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76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76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76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76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76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76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76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76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76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76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76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76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76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76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76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76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76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76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76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76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76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76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76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76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76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76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76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76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76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76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76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76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76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76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76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76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76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76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76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76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76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76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76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76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76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76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76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76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76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76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76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76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76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76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76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76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76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76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76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76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76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76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76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76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76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76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76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76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76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76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76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76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76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76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76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76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76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76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76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76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76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76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76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76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76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76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76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76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76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76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76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76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76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76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76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76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76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76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76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76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76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76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76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76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76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76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76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76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76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76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76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76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76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76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76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76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76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76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76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76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76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76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76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76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76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76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76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76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76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76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76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76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76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76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76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76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76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76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76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76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76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76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76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76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76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76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76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76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76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76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76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76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76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76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76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76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76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76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76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76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76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76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76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76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76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76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76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76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76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76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76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76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76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76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76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76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76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76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76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76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76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76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76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76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76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76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76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76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76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76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76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76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76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76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76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76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76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76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76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76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76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76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76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76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76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76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76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76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76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76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76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76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76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76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76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76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76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76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76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76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76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76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76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76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76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76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76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76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76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76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76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76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76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76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76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76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76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76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76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76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76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76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76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76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76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76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76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76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76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76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76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76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76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76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76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76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76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76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76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76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76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76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76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76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76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76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76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76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76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76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76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76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76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76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76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76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76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76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76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76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76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76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76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76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76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76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76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76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76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76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76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76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76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76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76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76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76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76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76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76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76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76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76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0"/>
      <c r="B1001" s="30"/>
      <c r="C1001" s="76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>
      <c r="A1002" s="30"/>
      <c r="B1002" s="30"/>
      <c r="C1002" s="76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>
      <c r="A1003" s="30"/>
      <c r="B1003" s="30"/>
      <c r="C1003" s="76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>
      <c r="A1004" s="30"/>
      <c r="B1004" s="30"/>
      <c r="C1004" s="76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>
      <c r="A1005" s="30"/>
      <c r="B1005" s="30"/>
      <c r="C1005" s="76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>
      <c r="A1006" s="30"/>
      <c r="B1006" s="30"/>
      <c r="C1006" s="76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>
      <c r="A1007" s="30"/>
      <c r="B1007" s="30"/>
      <c r="C1007" s="76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>
      <c r="A1008" s="30"/>
      <c r="B1008" s="30"/>
      <c r="C1008" s="76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  <row r="1009">
      <c r="A1009" s="30"/>
      <c r="B1009" s="30"/>
      <c r="C1009" s="76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</row>
    <row r="1010">
      <c r="A1010" s="30"/>
      <c r="B1010" s="30"/>
      <c r="C1010" s="76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</row>
    <row r="1011">
      <c r="A1011" s="30"/>
      <c r="B1011" s="30"/>
      <c r="C1011" s="76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</row>
    <row r="1012">
      <c r="A1012" s="30"/>
      <c r="B1012" s="30"/>
      <c r="C1012" s="76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</row>
    <row r="1013">
      <c r="A1013" s="30"/>
      <c r="B1013" s="30"/>
      <c r="C1013" s="76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</row>
    <row r="1014">
      <c r="A1014" s="30"/>
      <c r="B1014" s="30"/>
      <c r="C1014" s="76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</row>
    <row r="1015">
      <c r="A1015" s="30"/>
      <c r="B1015" s="30"/>
      <c r="C1015" s="76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</row>
    <row r="1016">
      <c r="A1016" s="30"/>
      <c r="B1016" s="30"/>
      <c r="C1016" s="76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</row>
    <row r="1017">
      <c r="A1017" s="30"/>
      <c r="B1017" s="30"/>
      <c r="C1017" s="76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</row>
    <row r="1018">
      <c r="A1018" s="30"/>
      <c r="B1018" s="30"/>
      <c r="C1018" s="76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</row>
    <row r="1019">
      <c r="A1019" s="30"/>
      <c r="B1019" s="30"/>
      <c r="C1019" s="76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</row>
    <row r="1020">
      <c r="A1020" s="30"/>
      <c r="B1020" s="30"/>
      <c r="C1020" s="76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</row>
    <row r="1021">
      <c r="A1021" s="30"/>
      <c r="B1021" s="30"/>
      <c r="C1021" s="76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</row>
    <row r="1022">
      <c r="A1022" s="30"/>
      <c r="B1022" s="30"/>
      <c r="C1022" s="76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</row>
    <row r="1023">
      <c r="A1023" s="30"/>
      <c r="B1023" s="30"/>
      <c r="C1023" s="76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</row>
    <row r="1024">
      <c r="A1024" s="30"/>
      <c r="B1024" s="30"/>
      <c r="C1024" s="76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</row>
    <row r="1025">
      <c r="A1025" s="30"/>
      <c r="B1025" s="30"/>
      <c r="C1025" s="76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</row>
    <row r="1026">
      <c r="A1026" s="30"/>
      <c r="B1026" s="30"/>
      <c r="C1026" s="76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</row>
    <row r="1027">
      <c r="A1027" s="30"/>
      <c r="B1027" s="30"/>
      <c r="C1027" s="76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</row>
    <row r="1028">
      <c r="A1028" s="30"/>
      <c r="B1028" s="30"/>
      <c r="C1028" s="76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</row>
    <row r="1029">
      <c r="A1029" s="30"/>
      <c r="B1029" s="30"/>
      <c r="C1029" s="76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</row>
    <row r="1030">
      <c r="A1030" s="30"/>
      <c r="B1030" s="30"/>
      <c r="C1030" s="76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</row>
    <row r="1031">
      <c r="A1031" s="30"/>
      <c r="B1031" s="30"/>
      <c r="C1031" s="76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</row>
    <row r="1032">
      <c r="A1032" s="30"/>
      <c r="B1032" s="30"/>
      <c r="C1032" s="76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</row>
    <row r="1033">
      <c r="A1033" s="30"/>
      <c r="B1033" s="30"/>
      <c r="C1033" s="76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</row>
    <row r="1034">
      <c r="A1034" s="30"/>
      <c r="B1034" s="30"/>
      <c r="C1034" s="76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</row>
    <row r="1035">
      <c r="A1035" s="30"/>
      <c r="B1035" s="30"/>
      <c r="C1035" s="76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</row>
    <row r="1036">
      <c r="A1036" s="30"/>
      <c r="B1036" s="30"/>
      <c r="C1036" s="76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</row>
    <row r="1037">
      <c r="A1037" s="30"/>
      <c r="B1037" s="30"/>
      <c r="C1037" s="76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</row>
    <row r="1038">
      <c r="A1038" s="30"/>
      <c r="B1038" s="30"/>
      <c r="C1038" s="76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</row>
    <row r="1039">
      <c r="A1039" s="30"/>
      <c r="B1039" s="30"/>
      <c r="C1039" s="76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</row>
    <row r="1040">
      <c r="A1040" s="30"/>
      <c r="B1040" s="30"/>
      <c r="C1040" s="76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</row>
    <row r="1041">
      <c r="A1041" s="30"/>
      <c r="B1041" s="30"/>
      <c r="C1041" s="76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</row>
    <row r="1042">
      <c r="A1042" s="30"/>
      <c r="B1042" s="30"/>
      <c r="C1042" s="76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</row>
    <row r="1043">
      <c r="A1043" s="30"/>
      <c r="B1043" s="30"/>
      <c r="C1043" s="76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</row>
    <row r="1044">
      <c r="A1044" s="30"/>
      <c r="B1044" s="30"/>
      <c r="C1044" s="76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</row>
    <row r="1045">
      <c r="A1045" s="30"/>
      <c r="B1045" s="30"/>
      <c r="C1045" s="76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</row>
    <row r="1046">
      <c r="A1046" s="30"/>
      <c r="B1046" s="30"/>
      <c r="C1046" s="76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</row>
  </sheetData>
  <mergeCells count="15">
    <mergeCell ref="A10:B10"/>
    <mergeCell ref="A3:B3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A16:B16"/>
    <mergeCell ref="A17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2</v>
      </c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3</v>
      </c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 t="s">
        <v>4</v>
      </c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 t="s">
        <v>5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9" t="s">
        <v>6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" t="s">
        <v>7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9" t="s">
        <v>8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" t="s">
        <v>9</v>
      </c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9" t="s">
        <v>10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" t="s">
        <v>11</v>
      </c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9" t="s">
        <v>12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9" t="s">
        <v>13</v>
      </c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9" t="s">
        <v>14</v>
      </c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 t="s">
        <v>15</v>
      </c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C18" s="10"/>
    </row>
    <row r="19">
      <c r="C19" s="10"/>
    </row>
    <row r="21" ht="15.75" customHeight="1">
      <c r="A21" s="11" t="s">
        <v>2</v>
      </c>
      <c r="B21" s="12"/>
      <c r="C21" s="12"/>
      <c r="D21" s="12"/>
      <c r="E21" s="12"/>
      <c r="I21" s="13" t="s">
        <v>16</v>
      </c>
    </row>
    <row r="22">
      <c r="A22" s="14" t="s">
        <v>17</v>
      </c>
      <c r="B22" s="11" t="s">
        <v>18</v>
      </c>
      <c r="C22" s="11" t="s">
        <v>19</v>
      </c>
      <c r="D22" s="11" t="s">
        <v>20</v>
      </c>
      <c r="E22" s="11" t="s">
        <v>21</v>
      </c>
    </row>
    <row r="23">
      <c r="A23" s="15">
        <v>1.0</v>
      </c>
      <c r="B23" s="15" t="s">
        <v>22</v>
      </c>
      <c r="C23" s="15" t="s">
        <v>23</v>
      </c>
      <c r="D23" s="15" t="s">
        <v>24</v>
      </c>
      <c r="E23" s="15" t="s">
        <v>25</v>
      </c>
      <c r="I23" s="16" t="str">
        <f t="shared" ref="I23:I29" si="1">"INSERT INTO LesClients VALUES ("&amp;$A23&amp;", '"&amp;$B23&amp;"', '"&amp;$C23&amp;"', '"&amp;$D23&amp;"', '"&amp;$E23&amp;"');"</f>
        <v>INSERT INTO LesClients VALUES (1, 'pierre@uga.fr', 'CHEVALLIER', 'Pierre', 'pierre2');</v>
      </c>
    </row>
    <row r="24">
      <c r="A24" s="15">
        <v>2.0</v>
      </c>
      <c r="B24" s="15" t="s">
        <v>26</v>
      </c>
      <c r="C24" s="15" t="s">
        <v>27</v>
      </c>
      <c r="D24" s="15" t="s">
        <v>28</v>
      </c>
      <c r="E24" s="15" t="str">
        <f t="shared" ref="E24:E27" si="2">LEFT(B24,FIND("@",B24) - 1)</f>
        <v>samuel</v>
      </c>
      <c r="I24" s="16" t="str">
        <f t="shared" si="1"/>
        <v>INSERT INTO LesClients VALUES (2, 'samuel@uga.fr', 'LAURAS', 'Samuel', 'samuel');</v>
      </c>
    </row>
    <row r="25">
      <c r="A25" s="15">
        <v>3.0</v>
      </c>
      <c r="B25" s="15" t="s">
        <v>29</v>
      </c>
      <c r="C25" s="15" t="s">
        <v>30</v>
      </c>
      <c r="D25" s="15" t="s">
        <v>31</v>
      </c>
      <c r="E25" s="17" t="str">
        <f t="shared" si="2"/>
        <v>joumana</v>
      </c>
      <c r="I25" s="16" t="str">
        <f t="shared" si="1"/>
        <v>INSERT INTO LesClients VALUES (3, 'joumana@uga.fr', 'ELDAKAR', 'Joumana', 'joumana');</v>
      </c>
    </row>
    <row r="26">
      <c r="A26" s="15">
        <v>4.0</v>
      </c>
      <c r="B26" s="15" t="s">
        <v>32</v>
      </c>
      <c r="C26" s="15" t="s">
        <v>33</v>
      </c>
      <c r="D26" s="15" t="s">
        <v>34</v>
      </c>
      <c r="E26" s="17" t="str">
        <f t="shared" si="2"/>
        <v>karim</v>
      </c>
      <c r="I26" s="16" t="str">
        <f t="shared" si="1"/>
        <v>INSERT INTO LesClients VALUES (4, 'karim@uga.fr', 'ABOUD', 'Karim', 'karim');</v>
      </c>
    </row>
    <row r="27">
      <c r="A27" s="15">
        <v>5.0</v>
      </c>
      <c r="B27" s="15" t="s">
        <v>35</v>
      </c>
      <c r="C27" s="15" t="s">
        <v>36</v>
      </c>
      <c r="D27" s="15" t="s">
        <v>37</v>
      </c>
      <c r="E27" s="17" t="str">
        <f t="shared" si="2"/>
        <v>romeo</v>
      </c>
      <c r="I27" s="16" t="str">
        <f t="shared" si="1"/>
        <v>INSERT INTO LesClients VALUES (5, 'romeo@uga.fr', 'AGOSSOU', 'Romeo', 'romeo');</v>
      </c>
    </row>
    <row r="28">
      <c r="A28" s="15">
        <v>6.0</v>
      </c>
      <c r="B28" s="15" t="s">
        <v>38</v>
      </c>
      <c r="C28" s="15" t="s">
        <v>39</v>
      </c>
      <c r="D28" s="15" t="s">
        <v>40</v>
      </c>
      <c r="E28" s="15" t="s">
        <v>41</v>
      </c>
      <c r="I28" s="16" t="str">
        <f t="shared" si="1"/>
        <v>INSERT INTO LesClients VALUES (6, 'michel@uga.fr', 'RAFAEL', 'Michelle', '154gNo');</v>
      </c>
    </row>
    <row r="29">
      <c r="A29" s="15">
        <v>7.0</v>
      </c>
      <c r="B29" s="15" t="s">
        <v>42</v>
      </c>
      <c r="C29" s="15" t="s">
        <v>43</v>
      </c>
      <c r="D29" s="15" t="s">
        <v>44</v>
      </c>
      <c r="E29" s="15" t="s">
        <v>45</v>
      </c>
      <c r="I29" s="16" t="str">
        <f t="shared" si="1"/>
        <v>INSERT INTO LesClients VALUES (7, 'jammy@lol.fr', 'NOEL', 'Jammy', 'hey565');</v>
      </c>
    </row>
    <row r="30">
      <c r="I30" s="16"/>
    </row>
    <row r="32" ht="16.5" customHeight="1">
      <c r="A32" s="11" t="s">
        <v>3</v>
      </c>
      <c r="B32" s="12"/>
      <c r="C32" s="12"/>
      <c r="D32" s="12"/>
      <c r="E32" s="12"/>
      <c r="I32" s="13" t="s">
        <v>46</v>
      </c>
    </row>
    <row r="33">
      <c r="A33" s="14" t="s">
        <v>47</v>
      </c>
      <c r="B33" s="14" t="s">
        <v>48</v>
      </c>
      <c r="C33" s="14" t="s">
        <v>49</v>
      </c>
      <c r="D33" s="14" t="s">
        <v>50</v>
      </c>
      <c r="E33" s="11" t="s">
        <v>17</v>
      </c>
    </row>
    <row r="34">
      <c r="A34" s="18">
        <v>16.0</v>
      </c>
      <c r="B34" s="19" t="s">
        <v>51</v>
      </c>
      <c r="C34" s="19" t="s">
        <v>52</v>
      </c>
      <c r="D34" s="20">
        <v>91130.0</v>
      </c>
      <c r="E34" s="20">
        <v>1.0</v>
      </c>
      <c r="I34" s="21" t="str">
        <f t="shared" ref="I34:I41" si="3">"INSERT INTO LesAdresses VALUES ("&amp;$A34&amp;", '"&amp;$B34&amp;"', '"&amp;$C34&amp;"', '"&amp;$D34&amp;"', '"&amp;$E34&amp;"');"</f>
        <v>INSERT INTO LesAdresses VALUES (16, 'Rue Gustave Eiffel', 'Paris', '91130', '1');</v>
      </c>
    </row>
    <row r="35">
      <c r="A35" s="22">
        <v>74.0</v>
      </c>
      <c r="B35" s="19" t="s">
        <v>53</v>
      </c>
      <c r="C35" s="19" t="s">
        <v>52</v>
      </c>
      <c r="D35" s="20">
        <v>69006.0</v>
      </c>
      <c r="E35" s="23">
        <v>1.0</v>
      </c>
      <c r="I35" s="21" t="str">
        <f t="shared" si="3"/>
        <v>INSERT INTO LesAdresses VALUES (74, 'Rue Banaudon', 'Paris', '69006', '1');</v>
      </c>
    </row>
    <row r="36">
      <c r="A36" s="22">
        <v>43.0</v>
      </c>
      <c r="B36" s="19" t="s">
        <v>54</v>
      </c>
      <c r="C36" s="19" t="s">
        <v>55</v>
      </c>
      <c r="D36" s="20">
        <v>63000.0</v>
      </c>
      <c r="E36" s="20">
        <v>3.0</v>
      </c>
      <c r="I36" s="21" t="str">
        <f t="shared" si="3"/>
        <v>INSERT INTO LesAdresses VALUES (43, 'Rue de Strasbourg', 'Clermont-Ferrand', '63000', '3');</v>
      </c>
    </row>
    <row r="37">
      <c r="A37" s="22">
        <v>46.0</v>
      </c>
      <c r="B37" s="19" t="s">
        <v>56</v>
      </c>
      <c r="C37" s="19" t="s">
        <v>57</v>
      </c>
      <c r="D37" s="20">
        <v>92000.0</v>
      </c>
      <c r="E37" s="20">
        <v>4.0</v>
      </c>
      <c r="I37" s="21" t="str">
        <f t="shared" si="3"/>
        <v>INSERT INTO LesAdresses VALUES (46, 'Cours Jean Jaurès', 'Bordeaux', '92000', '4');</v>
      </c>
    </row>
    <row r="38">
      <c r="A38" s="22">
        <v>90.0</v>
      </c>
      <c r="B38" s="19" t="s">
        <v>58</v>
      </c>
      <c r="C38" s="19" t="s">
        <v>59</v>
      </c>
      <c r="D38" s="20">
        <v>95100.0</v>
      </c>
      <c r="E38" s="20">
        <v>5.0</v>
      </c>
      <c r="I38" s="21" t="str">
        <f t="shared" si="3"/>
        <v>INSERT INTO LesAdresses VALUES (90, 'Avenue de Marlioz', 'Argenteuil', '95100', '5');</v>
      </c>
    </row>
    <row r="39">
      <c r="A39" s="22">
        <v>49.0</v>
      </c>
      <c r="B39" s="19" t="s">
        <v>60</v>
      </c>
      <c r="C39" s="19" t="s">
        <v>52</v>
      </c>
      <c r="D39" s="20">
        <v>75018.0</v>
      </c>
      <c r="E39" s="20">
        <v>6.0</v>
      </c>
      <c r="I39" s="21" t="str">
        <f t="shared" si="3"/>
        <v>INSERT INTO LesAdresses VALUES (49, 'Faubourg Saint Honoré', 'Paris', '75018', '6');</v>
      </c>
    </row>
    <row r="40">
      <c r="A40" s="22">
        <v>8.0</v>
      </c>
      <c r="B40" s="19" t="s">
        <v>61</v>
      </c>
      <c r="C40" s="19" t="s">
        <v>62</v>
      </c>
      <c r="D40" s="20">
        <v>13010.0</v>
      </c>
      <c r="E40" s="20">
        <v>7.0</v>
      </c>
      <c r="I40" s="21" t="str">
        <f t="shared" si="3"/>
        <v>INSERT INTO LesAdresses VALUES (8, 'Cours Franklin Roosevelt', 'Marseille', '13010', '7');</v>
      </c>
    </row>
    <row r="41">
      <c r="A41" s="24">
        <v>22.0</v>
      </c>
      <c r="B41" s="25" t="s">
        <v>63</v>
      </c>
      <c r="C41" s="25" t="s">
        <v>64</v>
      </c>
      <c r="D41" s="23">
        <v>38856.0</v>
      </c>
      <c r="E41" s="23">
        <v>2.0</v>
      </c>
      <c r="I41" s="21" t="str">
        <f t="shared" si="3"/>
        <v>INSERT INTO LesAdresses VALUES (22, 'Rue Meaux', 'Grenoble', '38856', '2');</v>
      </c>
    </row>
    <row r="42">
      <c r="C42" s="10"/>
    </row>
    <row r="43">
      <c r="C43" s="10"/>
    </row>
    <row r="44">
      <c r="A44" s="26" t="s">
        <v>4</v>
      </c>
      <c r="B44" s="27"/>
      <c r="C44" s="28"/>
      <c r="D44" s="29"/>
      <c r="E44" s="29"/>
      <c r="F44" s="30"/>
      <c r="G44" s="30"/>
      <c r="H44" s="30"/>
      <c r="I44" s="31" t="s">
        <v>65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2" t="s">
        <v>66</v>
      </c>
      <c r="B45" s="26" t="s">
        <v>17</v>
      </c>
      <c r="C45" s="33" t="s">
        <v>67</v>
      </c>
      <c r="D45" s="26" t="s">
        <v>68</v>
      </c>
      <c r="E45" s="26" t="s">
        <v>69</v>
      </c>
      <c r="F45" s="30"/>
      <c r="G45" s="30"/>
      <c r="H45" s="30"/>
      <c r="I45" s="2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4">
        <v>1.0</v>
      </c>
      <c r="B46" s="15">
        <v>2.0</v>
      </c>
      <c r="C46" s="35">
        <v>44199.0</v>
      </c>
      <c r="D46" s="36">
        <v>14.0</v>
      </c>
      <c r="E46" s="15" t="s">
        <v>70</v>
      </c>
      <c r="I46" s="37" t="str">
        <f t="shared" ref="I46:I52" si="4">"INSERT INTO LesCommandes VALUES ("&amp;$A46&amp;", "&amp;$B46&amp;", TO_DATE('01-03-2021','DD-MM-YYYY'), "&amp;$D46&amp;", '"&amp;$E46&amp;"');"</f>
        <v>INSERT INTO LesCommandes VALUES (1, 2, TO_DATE('01-03-2021','DD-MM-YYYY'), 14, 'En cours');</v>
      </c>
      <c r="J46" s="38"/>
      <c r="K46" s="38"/>
      <c r="L46" s="38"/>
      <c r="M46" s="38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15">
        <v>2.0</v>
      </c>
      <c r="B47" s="15">
        <v>4.0</v>
      </c>
      <c r="C47" s="39" t="s">
        <v>71</v>
      </c>
      <c r="D47" s="36">
        <v>13.0</v>
      </c>
      <c r="E47" s="15" t="s">
        <v>72</v>
      </c>
      <c r="I47" s="37" t="str">
        <f t="shared" si="4"/>
        <v>INSERT INTO LesCommandes VALUES (2, 4, TO_DATE('01-03-2021','DD-MM-YYYY'), 13, 'Envoyee');</v>
      </c>
      <c r="K47" s="38"/>
      <c r="L47" s="38"/>
      <c r="M47" s="38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15">
        <v>3.0</v>
      </c>
      <c r="B48" s="15">
        <v>5.0</v>
      </c>
      <c r="C48" s="35">
        <v>44533.0</v>
      </c>
      <c r="D48" s="36">
        <v>15.0</v>
      </c>
      <c r="E48" s="15" t="s">
        <v>72</v>
      </c>
      <c r="I48" s="37" t="str">
        <f t="shared" si="4"/>
        <v>INSERT INTO LesCommandes VALUES (3, 5, TO_DATE('01-03-2021','DD-MM-YYYY'), 15, 'Envoyee');</v>
      </c>
      <c r="K48" s="38"/>
      <c r="L48" s="38"/>
      <c r="M48" s="38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4">
        <v>4.0</v>
      </c>
      <c r="B49" s="15">
        <v>7.0</v>
      </c>
      <c r="C49" s="39" t="s">
        <v>73</v>
      </c>
      <c r="D49" s="36">
        <v>20.0</v>
      </c>
      <c r="E49" s="40" t="s">
        <v>74</v>
      </c>
      <c r="I49" s="37" t="str">
        <f t="shared" si="4"/>
        <v>INSERT INTO LesCommandes VALUES (4, 7, TO_DATE('01-03-2021','DD-MM-YYYY'), 20, 'Pret a l'envoi');</v>
      </c>
      <c r="K49" s="38"/>
      <c r="L49" s="38"/>
      <c r="M49" s="38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15">
        <v>5.0</v>
      </c>
      <c r="B50" s="15">
        <v>1.0</v>
      </c>
      <c r="C50" s="39" t="s">
        <v>75</v>
      </c>
      <c r="D50" s="36">
        <v>16.0</v>
      </c>
      <c r="E50" s="15" t="s">
        <v>70</v>
      </c>
      <c r="I50" s="37" t="str">
        <f t="shared" si="4"/>
        <v>INSERT INTO LesCommandes VALUES (5, 1, TO_DATE('01-03-2021','DD-MM-YYYY'), 16, 'En cours');</v>
      </c>
      <c r="K50" s="38"/>
      <c r="L50" s="38"/>
      <c r="M50" s="38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15">
        <v>6.0</v>
      </c>
      <c r="B51" s="15">
        <v>6.0</v>
      </c>
      <c r="C51" s="39" t="s">
        <v>76</v>
      </c>
      <c r="D51" s="36">
        <v>15.0</v>
      </c>
      <c r="E51" s="40" t="s">
        <v>74</v>
      </c>
      <c r="I51" s="37" t="str">
        <f t="shared" si="4"/>
        <v>INSERT INTO LesCommandes VALUES (6, 6, TO_DATE('01-03-2021','DD-MM-YYYY'), 15, 'Pret a l'envoi');</v>
      </c>
      <c r="K51" s="38"/>
      <c r="L51" s="38"/>
      <c r="M51" s="38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4">
        <v>7.0</v>
      </c>
      <c r="B52" s="15">
        <v>3.0</v>
      </c>
      <c r="C52" s="39" t="s">
        <v>77</v>
      </c>
      <c r="D52" s="36">
        <v>14.5</v>
      </c>
      <c r="E52" s="15" t="s">
        <v>72</v>
      </c>
      <c r="I52" s="37" t="str">
        <f t="shared" si="4"/>
        <v>INSERT INTO LesCommandes VALUES (7, 3, TO_DATE('01-03-2021','DD-MM-YYYY'), 14.5, 'Envoyee');</v>
      </c>
      <c r="K52" s="38"/>
      <c r="L52" s="38"/>
      <c r="M52" s="38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I54" s="4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11" t="s">
        <v>78</v>
      </c>
      <c r="B55" s="12"/>
      <c r="I55" s="31" t="s">
        <v>79</v>
      </c>
      <c r="J55" s="41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14" t="s">
        <v>80</v>
      </c>
      <c r="B56" s="11" t="s">
        <v>17</v>
      </c>
      <c r="I56" s="42"/>
      <c r="J56" s="41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20">
        <v>1.0</v>
      </c>
      <c r="B57" s="20">
        <v>1.0</v>
      </c>
      <c r="C57" s="30"/>
      <c r="D57" s="30"/>
      <c r="F57" s="30"/>
      <c r="G57" s="30"/>
      <c r="I57" s="43" t="str">
        <f t="shared" ref="I57:I60" si="5">"INSERT INTO LesImpressions VALUES ("&amp;$A57&amp;", "&amp;$B57&amp;");"</f>
        <v>INSERT INTO LesImpressions VALUES (1, 1);</v>
      </c>
      <c r="J57" s="41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20">
        <v>2.0</v>
      </c>
      <c r="B58" s="20">
        <v>2.0</v>
      </c>
      <c r="C58" s="30"/>
      <c r="D58" s="30"/>
      <c r="E58" s="30"/>
      <c r="F58" s="30"/>
      <c r="G58" s="30"/>
      <c r="I58" s="43" t="str">
        <f t="shared" si="5"/>
        <v>INSERT INTO LesImpressions VALUES (2, 2);</v>
      </c>
      <c r="J58" s="41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20">
        <v>3.0</v>
      </c>
      <c r="B59" s="20">
        <v>1.0</v>
      </c>
      <c r="C59" s="30"/>
      <c r="D59" s="30"/>
      <c r="E59" s="30"/>
      <c r="F59" s="30"/>
      <c r="G59" s="30"/>
      <c r="I59" s="43" t="str">
        <f t="shared" si="5"/>
        <v>INSERT INTO LesImpressions VALUES (3, 1);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15">
        <v>4.0</v>
      </c>
      <c r="B60" s="15">
        <v>5.0</v>
      </c>
      <c r="I60" s="43" t="str">
        <f t="shared" si="5"/>
        <v>INSERT INTO LesImpressions VALUES (4, 5);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ht="18.0" customHeight="1">
      <c r="A63" s="11" t="s">
        <v>81</v>
      </c>
      <c r="B63" s="12"/>
      <c r="C63" s="12"/>
      <c r="I63" s="13" t="s">
        <v>82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14" t="s">
        <v>83</v>
      </c>
      <c r="B64" s="11" t="s">
        <v>84</v>
      </c>
      <c r="C64" s="11" t="s">
        <v>85</v>
      </c>
      <c r="I64" s="16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44" t="s">
        <v>86</v>
      </c>
      <c r="B65" s="45" t="s">
        <v>87</v>
      </c>
      <c r="C65" s="46">
        <v>2.5</v>
      </c>
      <c r="I65" s="47" t="str">
        <f t="shared" ref="I65:I108" si="6">"INSERT INTO LesCatalogues VALUES ('"&amp;$A65&amp;"', '"&amp;$B65&amp;"', "&amp;$C65&amp;");"</f>
        <v>INSERT INTO LesCatalogues VALUES ('30x20BOIS', 'cadre', 2.5);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44" t="s">
        <v>88</v>
      </c>
      <c r="B66" s="45" t="s">
        <v>87</v>
      </c>
      <c r="C66" s="46">
        <v>3.6</v>
      </c>
      <c r="I66" s="47" t="str">
        <f t="shared" si="6"/>
        <v>INSERT INTO LesCatalogues VALUES ('45x30BOIS', 'cadre', 3.6);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45" t="s">
        <v>89</v>
      </c>
      <c r="B67" s="45" t="s">
        <v>87</v>
      </c>
      <c r="C67" s="46">
        <v>3.9</v>
      </c>
      <c r="I67" s="47" t="str">
        <f t="shared" si="6"/>
        <v>INSERT INTO LesCatalogues VALUES ('60x40BOIS', 'cadre', 3.9);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45" t="s">
        <v>90</v>
      </c>
      <c r="B68" s="45" t="s">
        <v>87</v>
      </c>
      <c r="C68" s="46">
        <v>4.9</v>
      </c>
      <c r="I68" s="47" t="str">
        <f t="shared" si="6"/>
        <v>INSERT INTO LesCatalogues VALUES ('75x50BOIS', 'cadre', 4.9);</v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45" t="s">
        <v>91</v>
      </c>
      <c r="B69" s="45" t="s">
        <v>87</v>
      </c>
      <c r="C69" s="46">
        <v>5.9</v>
      </c>
      <c r="I69" s="47" t="str">
        <f t="shared" si="6"/>
        <v>INSERT INTO LesCatalogues VALUES ('60x20BOIS', 'cadre', 5.9);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45" t="s">
        <v>92</v>
      </c>
      <c r="B70" s="45" t="s">
        <v>87</v>
      </c>
      <c r="C70" s="46">
        <v>6.5</v>
      </c>
      <c r="I70" s="47" t="str">
        <f t="shared" si="6"/>
        <v>INSERT INTO LesCatalogues VALUES ('90x30BOIS', 'cadre', 6.5);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45" t="s">
        <v>93</v>
      </c>
      <c r="B71" s="45" t="s">
        <v>87</v>
      </c>
      <c r="C71" s="46">
        <v>2.99</v>
      </c>
      <c r="I71" s="47" t="str">
        <f t="shared" si="6"/>
        <v>INSERT INTO LesCatalogues VALUES ('20x20BOIS', 'cadre', 2.99);</v>
      </c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45" t="s">
        <v>94</v>
      </c>
      <c r="B72" s="45" t="s">
        <v>87</v>
      </c>
      <c r="C72" s="46">
        <v>3.99</v>
      </c>
      <c r="I72" s="47" t="str">
        <f t="shared" si="6"/>
        <v>INSERT INTO LesCatalogues VALUES ('30x30BOIS', 'cadre', 3.99);</v>
      </c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45" t="s">
        <v>95</v>
      </c>
      <c r="B73" s="45" t="s">
        <v>87</v>
      </c>
      <c r="C73" s="46">
        <v>4.99</v>
      </c>
      <c r="I73" s="47" t="str">
        <f t="shared" si="6"/>
        <v>INSERT INTO LesCatalogues VALUES ('40x40BOIS', 'cadre', 4.99);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45" t="s">
        <v>96</v>
      </c>
      <c r="B74" s="45" t="s">
        <v>87</v>
      </c>
      <c r="C74" s="46">
        <v>5.99</v>
      </c>
      <c r="I74" s="47" t="str">
        <f t="shared" si="6"/>
        <v>INSERT INTO LesCatalogues VALUES ('50x50BOIS', 'cadre', 5.99);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44" t="s">
        <v>97</v>
      </c>
      <c r="B75" s="45" t="s">
        <v>87</v>
      </c>
      <c r="C75" s="46">
        <v>2.5</v>
      </c>
      <c r="I75" s="47" t="str">
        <f t="shared" si="6"/>
        <v>INSERT INTO LesCatalogues VALUES ('30x20METAL', 'cadre', 2.5);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44" t="s">
        <v>98</v>
      </c>
      <c r="B76" s="45" t="s">
        <v>87</v>
      </c>
      <c r="C76" s="46">
        <v>3.6</v>
      </c>
      <c r="I76" s="47" t="str">
        <f t="shared" si="6"/>
        <v>INSERT INTO LesCatalogues VALUES ('45x30METAL', 'cadre', 3.6);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45" t="s">
        <v>99</v>
      </c>
      <c r="B77" s="45" t="s">
        <v>87</v>
      </c>
      <c r="C77" s="46">
        <v>3.9</v>
      </c>
      <c r="I77" s="47" t="str">
        <f t="shared" si="6"/>
        <v>INSERT INTO LesCatalogues VALUES ('60x40METAL', 'cadre', 3.9);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45" t="s">
        <v>100</v>
      </c>
      <c r="B78" s="45" t="s">
        <v>87</v>
      </c>
      <c r="C78" s="46">
        <v>4.9</v>
      </c>
      <c r="I78" s="47" t="str">
        <f t="shared" si="6"/>
        <v>INSERT INTO LesCatalogues VALUES ('75x50METAL', 'cadre', 4.9);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45" t="s">
        <v>101</v>
      </c>
      <c r="B79" s="45" t="s">
        <v>87</v>
      </c>
      <c r="C79" s="46">
        <v>5.9</v>
      </c>
      <c r="I79" s="47" t="str">
        <f t="shared" si="6"/>
        <v>INSERT INTO LesCatalogues VALUES ('60x20METAL', 'cadre', 5.9);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45" t="s">
        <v>102</v>
      </c>
      <c r="B80" s="45" t="s">
        <v>87</v>
      </c>
      <c r="C80" s="46">
        <v>6.5</v>
      </c>
      <c r="I80" s="47" t="str">
        <f t="shared" si="6"/>
        <v>INSERT INTO LesCatalogues VALUES ('90x30METAL', 'cadre', 6.5);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45" t="s">
        <v>103</v>
      </c>
      <c r="B81" s="45" t="s">
        <v>87</v>
      </c>
      <c r="C81" s="46">
        <v>2.99</v>
      </c>
      <c r="I81" s="47" t="str">
        <f t="shared" si="6"/>
        <v>INSERT INTO LesCatalogues VALUES ('20x20METAL', 'cadre', 2.99);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45" t="s">
        <v>104</v>
      </c>
      <c r="B82" s="45" t="s">
        <v>87</v>
      </c>
      <c r="C82" s="46">
        <v>3.99</v>
      </c>
      <c r="I82" s="47" t="str">
        <f t="shared" si="6"/>
        <v>INSERT INTO LesCatalogues VALUES ('30x30METAL', 'cadre', 3.99);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45" t="s">
        <v>105</v>
      </c>
      <c r="B83" s="45" t="s">
        <v>87</v>
      </c>
      <c r="C83" s="46">
        <v>4.99</v>
      </c>
      <c r="I83" s="47" t="str">
        <f t="shared" si="6"/>
        <v>INSERT INTO LesCatalogues VALUES ('40x40METAL', 'cadre', 4.99);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45" t="s">
        <v>106</v>
      </c>
      <c r="B84" s="45" t="s">
        <v>87</v>
      </c>
      <c r="C84" s="46">
        <v>5.99</v>
      </c>
      <c r="I84" s="47" t="str">
        <f t="shared" si="6"/>
        <v>INSERT INTO LesCatalogues VALUES ('50x50METAL', 'cadre', 5.99);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45" t="s">
        <v>107</v>
      </c>
      <c r="B85" s="45" t="s">
        <v>108</v>
      </c>
      <c r="C85" s="46">
        <v>5.9</v>
      </c>
      <c r="I85" s="47" t="str">
        <f t="shared" si="6"/>
        <v>INSERT INTO LesCatalogues VALUES ('84x60MAT', 'papier', 5.9);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45" t="s">
        <v>109</v>
      </c>
      <c r="B86" s="45" t="s">
        <v>108</v>
      </c>
      <c r="C86" s="46">
        <v>3.6</v>
      </c>
      <c r="I86" s="47" t="str">
        <f t="shared" si="6"/>
        <v>INSERT INTO LesCatalogues VALUES ('60x42MAT', 'papier', 3.6);</v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45" t="s">
        <v>110</v>
      </c>
      <c r="B87" s="45" t="s">
        <v>108</v>
      </c>
      <c r="C87" s="46">
        <v>3.9</v>
      </c>
      <c r="I87" s="47" t="str">
        <f t="shared" si="6"/>
        <v>INSERT INTO LesCatalogues VALUES ('42x30MAT', 'papier', 3.9);</v>
      </c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45" t="s">
        <v>111</v>
      </c>
      <c r="B88" s="45" t="s">
        <v>108</v>
      </c>
      <c r="C88" s="46">
        <v>4.9</v>
      </c>
      <c r="I88" s="47" t="str">
        <f t="shared" si="6"/>
        <v>INSERT INTO LesCatalogues VALUES ('30x21MAT', 'papier', 4.9);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45" t="s">
        <v>112</v>
      </c>
      <c r="B89" s="45" t="s">
        <v>108</v>
      </c>
      <c r="C89" s="46">
        <v>5.9</v>
      </c>
      <c r="I89" s="47" t="str">
        <f t="shared" si="6"/>
        <v>INSERT INTO LesCatalogues VALUES ('21x15MAT', 'papier', 5.9);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45" t="s">
        <v>113</v>
      </c>
      <c r="B90" s="45" t="s">
        <v>108</v>
      </c>
      <c r="C90" s="46">
        <v>6.5</v>
      </c>
      <c r="I90" s="47" t="str">
        <f t="shared" si="6"/>
        <v>INSERT INTO LesCatalogues VALUES ('84x60GLAS', 'papier', 6.5);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45" t="s">
        <v>114</v>
      </c>
      <c r="B91" s="45" t="s">
        <v>108</v>
      </c>
      <c r="C91" s="46">
        <v>2.99</v>
      </c>
      <c r="I91" s="47" t="str">
        <f t="shared" si="6"/>
        <v>INSERT INTO LesCatalogues VALUES ('60x42GLAS', 'papier', 2.99);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45" t="s">
        <v>115</v>
      </c>
      <c r="B92" s="45" t="s">
        <v>108</v>
      </c>
      <c r="C92" s="46">
        <v>3.99</v>
      </c>
      <c r="I92" s="47" t="str">
        <f t="shared" si="6"/>
        <v>INSERT INTO LesCatalogues VALUES ('42x30GLAS', 'papier', 3.99);</v>
      </c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45" t="s">
        <v>116</v>
      </c>
      <c r="B93" s="45" t="s">
        <v>108</v>
      </c>
      <c r="C93" s="46">
        <v>4.99</v>
      </c>
      <c r="I93" s="47" t="str">
        <f t="shared" si="6"/>
        <v>INSERT INTO LesCatalogues VALUES ('30x21GLAS', 'papier', 4.99);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45" t="s">
        <v>117</v>
      </c>
      <c r="B94" s="45" t="s">
        <v>108</v>
      </c>
      <c r="C94" s="46">
        <v>5.99</v>
      </c>
      <c r="I94" s="47" t="str">
        <f t="shared" si="6"/>
        <v>INSERT INTO LesCatalogues VALUES ('21x15GLAS', 'papier', 5.99);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45" t="s">
        <v>118</v>
      </c>
      <c r="B95" s="45" t="s">
        <v>119</v>
      </c>
      <c r="C95" s="46">
        <v>6.5</v>
      </c>
      <c r="I95" s="47" t="str">
        <f t="shared" si="6"/>
        <v>INSERT INTO LesCatalogues VALUES ('84x60POCH', 'calendrier', 6.5);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45" t="s">
        <v>120</v>
      </c>
      <c r="B96" s="45" t="s">
        <v>119</v>
      </c>
      <c r="C96" s="46">
        <v>2.99</v>
      </c>
      <c r="I96" s="47" t="str">
        <f t="shared" si="6"/>
        <v>INSERT INTO LesCatalogues VALUES ('60x42POCH', 'calendrier', 2.99);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45" t="s">
        <v>121</v>
      </c>
      <c r="B97" s="45" t="s">
        <v>119</v>
      </c>
      <c r="C97" s="46">
        <v>3.99</v>
      </c>
      <c r="I97" s="47" t="str">
        <f t="shared" si="6"/>
        <v>INSERT INTO LesCatalogues VALUES ('42x30POCH', 'calendrier', 3.99);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45" t="s">
        <v>122</v>
      </c>
      <c r="B98" s="45" t="s">
        <v>119</v>
      </c>
      <c r="C98" s="46">
        <v>4.99</v>
      </c>
      <c r="I98" s="47" t="str">
        <f t="shared" si="6"/>
        <v>INSERT INTO LesCatalogues VALUES ('30x21POCH', 'calendrier', 4.99);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45" t="s">
        <v>123</v>
      </c>
      <c r="B99" s="45" t="s">
        <v>119</v>
      </c>
      <c r="C99" s="46">
        <v>5.99</v>
      </c>
      <c r="I99" s="47" t="str">
        <f t="shared" si="6"/>
        <v>INSERT INTO LesCatalogues VALUES ('21x15POCH', 'calendrier', 5.99);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45" t="s">
        <v>124</v>
      </c>
      <c r="B100" s="45" t="s">
        <v>119</v>
      </c>
      <c r="C100" s="46">
        <v>5.9</v>
      </c>
      <c r="I100" s="47" t="str">
        <f t="shared" si="6"/>
        <v>INSERT INTO LesCatalogues VALUES ('84x60PLAN', 'calendrier', 5.9);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45" t="s">
        <v>125</v>
      </c>
      <c r="B101" s="45" t="s">
        <v>119</v>
      </c>
      <c r="C101" s="46">
        <v>3.6</v>
      </c>
      <c r="I101" s="47" t="str">
        <f t="shared" si="6"/>
        <v>INSERT INTO LesCatalogues VALUES ('60x42PLAN', 'calendrier', 3.6);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45" t="s">
        <v>126</v>
      </c>
      <c r="B102" s="45" t="s">
        <v>119</v>
      </c>
      <c r="C102" s="48">
        <v>3.99</v>
      </c>
      <c r="I102" s="47" t="str">
        <f t="shared" si="6"/>
        <v>INSERT INTO LesCatalogues VALUES ('42x30PLAN', 'calendrier', 3.99);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45" t="s">
        <v>127</v>
      </c>
      <c r="B103" s="45" t="s">
        <v>119</v>
      </c>
      <c r="C103" s="48">
        <v>4.99</v>
      </c>
      <c r="I103" s="47" t="str">
        <f t="shared" si="6"/>
        <v>INSERT INTO LesCatalogues VALUES ('30x21PLAN', 'calendrier', 4.99);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45" t="s">
        <v>128</v>
      </c>
      <c r="B104" s="45" t="s">
        <v>119</v>
      </c>
      <c r="C104" s="48">
        <v>5.99</v>
      </c>
      <c r="I104" s="47" t="str">
        <f t="shared" si="6"/>
        <v>INSERT INTO LesCatalogues VALUES ('21x15PLAN', 'calendrier', 5.99);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44" t="s">
        <v>129</v>
      </c>
      <c r="B105" s="45" t="s">
        <v>130</v>
      </c>
      <c r="C105" s="49">
        <v>8.5</v>
      </c>
      <c r="I105" s="47" t="str">
        <f t="shared" si="6"/>
        <v>INSERT INTO LesCatalogues VALUES ('21x30ALB', 'album', 8.5);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44" t="s">
        <v>131</v>
      </c>
      <c r="B106" s="45" t="s">
        <v>130</v>
      </c>
      <c r="C106" s="49">
        <v>10.0</v>
      </c>
      <c r="I106" s="47" t="str">
        <f t="shared" si="6"/>
        <v>INSERT INTO LesCatalogues VALUES ('15x21ALB', 'album', 10);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44" t="s">
        <v>132</v>
      </c>
      <c r="B107" s="45" t="s">
        <v>130</v>
      </c>
      <c r="C107" s="49">
        <v>12.0</v>
      </c>
      <c r="I107" s="47" t="str">
        <f t="shared" si="6"/>
        <v>INSERT INTO LesCatalogues VALUES ('21x21ALB', 'album', 12);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44" t="s">
        <v>133</v>
      </c>
      <c r="B108" s="45" t="s">
        <v>130</v>
      </c>
      <c r="C108" s="46">
        <v>15.0</v>
      </c>
      <c r="I108" s="47" t="str">
        <f t="shared" si="6"/>
        <v>INSERT INTO LesCatalogues VALUES ('30x30ALB', 'album', 15);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6.5" customHeight="1">
      <c r="A111" s="11" t="s">
        <v>134</v>
      </c>
      <c r="B111" s="12"/>
      <c r="C111" s="12"/>
      <c r="D111" s="12"/>
      <c r="E111" s="12"/>
      <c r="I111" s="50" t="s">
        <v>135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14" t="s">
        <v>136</v>
      </c>
      <c r="B112" s="51" t="s">
        <v>66</v>
      </c>
      <c r="C112" s="11" t="s">
        <v>83</v>
      </c>
      <c r="D112" s="51" t="s">
        <v>137</v>
      </c>
      <c r="E112" s="51" t="s">
        <v>68</v>
      </c>
      <c r="I112" s="21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15">
        <v>1.0</v>
      </c>
      <c r="B113" s="15">
        <v>1.0</v>
      </c>
      <c r="C113" s="44" t="s">
        <v>131</v>
      </c>
      <c r="D113" s="15">
        <v>2.0</v>
      </c>
      <c r="E113" s="36">
        <v>20.0</v>
      </c>
      <c r="I113" s="50" t="str">
        <f t="shared" ref="I113:I120" si="7">"INSERT INTO LesArticles VALUES ("&amp;$A113&amp;", "&amp;$B113&amp;", '"&amp;$C113&amp;"', "&amp;$D113&amp;", "&amp;$E113&amp;");"</f>
        <v>INSERT INTO LesArticles VALUES (1, 1, '15x21ALB', 2, 20);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15">
        <v>2.0</v>
      </c>
      <c r="B114" s="15">
        <v>4.0</v>
      </c>
      <c r="C114" s="45" t="s">
        <v>111</v>
      </c>
      <c r="D114" s="15">
        <v>3.0</v>
      </c>
      <c r="E114" s="36">
        <v>14.7</v>
      </c>
      <c r="I114" s="50" t="str">
        <f t="shared" si="7"/>
        <v>INSERT INTO LesArticles VALUES (2, 4, '30x21MAT', 3, 14.7);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15">
        <v>3.0</v>
      </c>
      <c r="B115" s="15">
        <v>4.0</v>
      </c>
      <c r="C115" s="44" t="s">
        <v>133</v>
      </c>
      <c r="D115" s="15">
        <v>1.0</v>
      </c>
      <c r="E115" s="36">
        <v>15.0</v>
      </c>
      <c r="I115" s="50" t="str">
        <f t="shared" si="7"/>
        <v>INSERT INTO LesArticles VALUES (3, 4, '30x30ALB', 1, 15);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15">
        <v>4.0</v>
      </c>
      <c r="B116" s="15">
        <v>3.0</v>
      </c>
      <c r="C116" s="45" t="s">
        <v>96</v>
      </c>
      <c r="D116" s="15">
        <v>1.0</v>
      </c>
      <c r="E116" s="36">
        <v>5.99</v>
      </c>
      <c r="I116" s="50" t="str">
        <f t="shared" si="7"/>
        <v>INSERT INTO LesArticles VALUES (4, 3, '50x50BOIS', 1, 5.99);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15">
        <v>5.0</v>
      </c>
      <c r="B117" s="15">
        <v>2.0</v>
      </c>
      <c r="C117" s="45" t="s">
        <v>122</v>
      </c>
      <c r="D117" s="15">
        <v>1.0</v>
      </c>
      <c r="E117" s="36">
        <v>4.99</v>
      </c>
      <c r="I117" s="50" t="str">
        <f t="shared" si="7"/>
        <v>INSERT INTO LesArticles VALUES (5, 2, '30x21POCH', 1, 4.99);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15">
        <v>6.0</v>
      </c>
      <c r="B118" s="15">
        <v>5.0</v>
      </c>
      <c r="C118" s="45" t="s">
        <v>91</v>
      </c>
      <c r="D118" s="15">
        <v>1.0</v>
      </c>
      <c r="E118" s="36">
        <v>5.9</v>
      </c>
      <c r="I118" s="50" t="str">
        <f t="shared" si="7"/>
        <v>INSERT INTO LesArticles VALUES (6, 5, '60x20BOIS', 1, 5.9);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15">
        <v>7.0</v>
      </c>
      <c r="B119" s="15">
        <v>7.0</v>
      </c>
      <c r="C119" s="45" t="s">
        <v>112</v>
      </c>
      <c r="D119" s="15">
        <v>1.0</v>
      </c>
      <c r="E119" s="36">
        <v>5.9</v>
      </c>
      <c r="I119" s="50" t="str">
        <f t="shared" si="7"/>
        <v>INSERT INTO LesArticles VALUES (7, 7, '21x15MAT', 1, 5.9);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15">
        <v>8.0</v>
      </c>
      <c r="B120" s="15">
        <v>6.0</v>
      </c>
      <c r="C120" s="45" t="s">
        <v>124</v>
      </c>
      <c r="D120" s="15">
        <v>1.0</v>
      </c>
      <c r="E120" s="36">
        <v>5.9</v>
      </c>
      <c r="I120" s="50" t="str">
        <f t="shared" si="7"/>
        <v>INSERT INTO LesArticles VALUES (8, 6, '84x60PLAN', 1, 5.9);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52" t="s">
        <v>138</v>
      </c>
      <c r="B121" s="53"/>
      <c r="C121" s="53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>
      <c r="A123" s="11" t="s">
        <v>153</v>
      </c>
      <c r="B123" s="12"/>
      <c r="C123" s="12"/>
      <c r="D123" s="12"/>
      <c r="E123" s="12"/>
      <c r="I123" s="69" t="s">
        <v>180</v>
      </c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>
      <c r="A124" s="11" t="s">
        <v>181</v>
      </c>
      <c r="B124" s="11" t="s">
        <v>140</v>
      </c>
      <c r="C124" s="11" t="s">
        <v>155</v>
      </c>
      <c r="D124" s="11" t="s">
        <v>156</v>
      </c>
      <c r="E124" s="11" t="s">
        <v>150</v>
      </c>
      <c r="F124" s="59"/>
      <c r="G124" s="59"/>
      <c r="H124" s="59"/>
      <c r="I124" s="71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>
      <c r="A125" s="15">
        <v>1.0</v>
      </c>
      <c r="B125" s="25" t="s">
        <v>145</v>
      </c>
      <c r="C125" s="17"/>
      <c r="D125" s="17"/>
      <c r="E125" s="15">
        <v>1.0</v>
      </c>
      <c r="I125" s="50" t="str">
        <f>"INSERT INTO LesPhotos(IDphoto, CheminAcces, noPage) VALUES ("&amp;$A125&amp;", '"&amp;$B125&amp;"', "&amp;$E125&amp;");"</f>
        <v>INSERT INTO LesPhotos(IDphoto, CheminAcces, noPage) VALUES (1, 'img/chien.png', 1);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15">
        <v>2.0</v>
      </c>
      <c r="B126" s="25" t="s">
        <v>158</v>
      </c>
      <c r="C126" s="17"/>
      <c r="D126" s="15" t="s">
        <v>159</v>
      </c>
      <c r="E126" s="15">
        <v>1.0</v>
      </c>
      <c r="I126" s="50" t="str">
        <f>"INSERT INTO LesPhotos(IDphoto, CheminAcces, textDescrip, noPage) VALUES ("&amp;$A126&amp;", '"&amp;$B126&amp;"', '"&amp;$D126&amp;"', "&amp;$E126&amp;");"</f>
        <v>INSERT INTO LesPhotos(IDphoto, CheminAcces, textDescrip, noPage) VALUES (2, 'img/ciel.png', 'Photo du ciel', 1);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15">
        <v>3.0</v>
      </c>
      <c r="B127" s="25" t="s">
        <v>160</v>
      </c>
      <c r="C127" s="15" t="s">
        <v>161</v>
      </c>
      <c r="D127" s="17"/>
      <c r="E127" s="15">
        <v>2.0</v>
      </c>
      <c r="I127" s="50" t="str">
        <f>"INSERT INTO LesPhotos(IDphoto, CheminAcces, parametres, noPage) VALUES ("&amp;$A127&amp;", '"&amp;$B127&amp;"', '"&amp;$C127&amp;"', "&amp;$E127&amp;");"</f>
        <v>INSERT INTO LesPhotos(IDphoto, CheminAcces, parametres, noPage) VALUES (3, 'img/soleil.png', 'augmenter luminosite', 2);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15">
        <v>4.0</v>
      </c>
      <c r="B128" s="25" t="s">
        <v>163</v>
      </c>
      <c r="C128" s="17"/>
      <c r="D128" s="15" t="s">
        <v>164</v>
      </c>
      <c r="E128" s="15">
        <v>2.0</v>
      </c>
      <c r="I128" s="50" t="str">
        <f>"INSERT INTO LesPhotos(IDphoto, CheminAcces, textDescrip, noPage) VALUES ("&amp;$A128&amp;", '"&amp;$B128&amp;"', '"&amp;$D128&amp;"', "&amp;$E128&amp;");"</f>
        <v>INSERT INTO LesPhotos(IDphoto, CheminAcces, textDescrip, noPage) VALUES (4, 'img/ann2020.png', 'annee 2020', 2);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15">
        <v>5.0</v>
      </c>
      <c r="B129" s="25" t="s">
        <v>165</v>
      </c>
      <c r="C129" s="15" t="s">
        <v>166</v>
      </c>
      <c r="D129" s="17"/>
      <c r="E129" s="15">
        <v>3.0</v>
      </c>
      <c r="I129" s="50" t="str">
        <f>"INSERT INTO LesPhotos(IDphoto, CheminAcces, parametres, noPage) VALUES ("&amp;$A129&amp;", '"&amp;$B129&amp;"', '"&amp;$C129&amp;"', "&amp;$E129&amp;");"</f>
        <v>INSERT INTO LesPhotos(IDphoto, CheminAcces, parametres, noPage) VALUES (5, 'img/world.png', 'diminuer contraste', 3);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B130" s="38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B131" s="38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11" t="s">
        <v>170</v>
      </c>
      <c r="B132" s="27"/>
      <c r="C132" s="12"/>
      <c r="D132" s="12"/>
      <c r="E132" s="12"/>
      <c r="I132" s="50" t="s">
        <v>182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14" t="s">
        <v>183</v>
      </c>
      <c r="B133" s="11" t="s">
        <v>80</v>
      </c>
      <c r="C133" s="11" t="s">
        <v>83</v>
      </c>
      <c r="D133" s="11" t="s">
        <v>172</v>
      </c>
      <c r="E133" s="11" t="s">
        <v>173</v>
      </c>
      <c r="I133" s="16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15">
        <v>1.0</v>
      </c>
      <c r="B134" s="15">
        <v>3.0</v>
      </c>
      <c r="C134" s="44" t="s">
        <v>129</v>
      </c>
      <c r="D134" s="15" t="s">
        <v>174</v>
      </c>
      <c r="E134" s="15">
        <v>2.0</v>
      </c>
      <c r="I134" s="21" t="str">
        <f t="shared" ref="I134:I137" si="8">"INSERT INTO LesAlbums VALUES ("&amp;$A134&amp;", "&amp;$B134&amp;", '"&amp;$C134&amp;"', '"&amp;$D134&amp;"', "&amp;$E134&amp;");"</f>
        <v>INSERT INTO LesAlbums VALUES (1, 3, '21x30ALB', 'Bonjour', 2);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15">
        <v>2.0</v>
      </c>
      <c r="B135" s="15">
        <v>6.0</v>
      </c>
      <c r="C135" s="44" t="s">
        <v>131</v>
      </c>
      <c r="D135" s="15" t="s">
        <v>184</v>
      </c>
      <c r="E135" s="15">
        <v>5.0</v>
      </c>
      <c r="I135" s="21" t="str">
        <f t="shared" si="8"/>
        <v>INSERT INTO LesAlbums VALUES (2, 6, '15x21ALB', 'Hello World', 5);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15">
        <v>3.0</v>
      </c>
      <c r="B136" s="15">
        <v>5.0</v>
      </c>
      <c r="C136" s="44" t="s">
        <v>132</v>
      </c>
      <c r="D136" s="15" t="s">
        <v>185</v>
      </c>
      <c r="E136" s="15">
        <v>3.0</v>
      </c>
      <c r="I136" s="21" t="str">
        <f t="shared" si="8"/>
        <v>INSERT INTO LesAlbums VALUES (3, 5, '21x21ALB', 'BD Projet', 3);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15">
        <v>4.0</v>
      </c>
      <c r="B137" s="15">
        <v>2.0</v>
      </c>
      <c r="C137" s="44" t="s">
        <v>131</v>
      </c>
      <c r="D137" s="15" t="s">
        <v>186</v>
      </c>
      <c r="E137" s="15">
        <v>1.0</v>
      </c>
      <c r="I137" s="21" t="str">
        <f t="shared" si="8"/>
        <v>INSERT INTO LesAlbums VALUES (4, 2, '15x21ALB', 'My life', 1);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C138" s="73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11" t="s">
        <v>175</v>
      </c>
      <c r="B140" s="12"/>
      <c r="C140" s="12"/>
      <c r="I140" s="74" t="s">
        <v>176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14" t="s">
        <v>187</v>
      </c>
      <c r="B141" s="11" t="s">
        <v>80</v>
      </c>
      <c r="C141" s="11" t="s">
        <v>83</v>
      </c>
      <c r="I141" s="2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15">
        <v>1.0</v>
      </c>
      <c r="B142" s="15">
        <v>1.0</v>
      </c>
      <c r="C142" s="45" t="s">
        <v>94</v>
      </c>
      <c r="I142" s="21" t="str">
        <f t="shared" ref="I142:I143" si="9">"INSERT INTO LesCadres VALUES ("&amp;$A142&amp;", "&amp;$B142&amp;", '"&amp;$C142&amp;"')"</f>
        <v>INSERT INTO LesCadres VALUES (1, 1, '30x30BOIS')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15">
        <v>4.0</v>
      </c>
      <c r="B143" s="65">
        <v>11.0</v>
      </c>
      <c r="C143" s="45" t="s">
        <v>125</v>
      </c>
      <c r="D143" s="30"/>
      <c r="E143" s="30"/>
      <c r="F143" s="30"/>
      <c r="G143" s="30"/>
      <c r="H143" s="30"/>
      <c r="I143" s="21" t="str">
        <f t="shared" si="9"/>
        <v>INSERT INTO LesCadres VALUES (4, 11, '60x42PLAN')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76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76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26" t="s">
        <v>147</v>
      </c>
      <c r="B146" s="29"/>
      <c r="C146" s="29"/>
      <c r="D146" s="29"/>
      <c r="E146" s="29"/>
      <c r="F146" s="29"/>
      <c r="H146" s="30"/>
      <c r="I146" s="50" t="s">
        <v>188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26" t="s">
        <v>150</v>
      </c>
      <c r="B147" s="26" t="s">
        <v>151</v>
      </c>
      <c r="C147" s="26" t="s">
        <v>181</v>
      </c>
      <c r="D147" s="26" t="s">
        <v>183</v>
      </c>
      <c r="E147" s="26" t="s">
        <v>187</v>
      </c>
      <c r="F147" s="26" t="s">
        <v>189</v>
      </c>
      <c r="H147" s="30"/>
      <c r="I147" s="16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65">
        <v>1.0</v>
      </c>
      <c r="B148" s="78"/>
      <c r="C148" s="65">
        <v>2.0</v>
      </c>
      <c r="D148" s="67" t="s">
        <v>190</v>
      </c>
      <c r="E148" s="65">
        <v>3.0</v>
      </c>
      <c r="F148" s="67" t="s">
        <v>190</v>
      </c>
      <c r="H148" s="30"/>
      <c r="I148" s="21" t="str">
        <f t="shared" ref="I148:I150" si="10">"INSERT INTO LesPages(noPage,IDphoto,IDcadre) VALUES("&amp;$A148&amp;","&amp;$C148&amp;","&amp;$E148&amp;")"</f>
        <v>INSERT INTO LesPages(noPage,IDphoto,IDcadre) VALUES(1,2,3)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65">
        <v>1.0</v>
      </c>
      <c r="B149" s="78"/>
      <c r="C149" s="65">
        <v>3.0</v>
      </c>
      <c r="D149" s="67" t="s">
        <v>190</v>
      </c>
      <c r="E149" s="65">
        <v>3.0</v>
      </c>
      <c r="F149" s="67" t="s">
        <v>190</v>
      </c>
      <c r="H149" s="30"/>
      <c r="I149" s="21" t="str">
        <f t="shared" si="10"/>
        <v>INSERT INTO LesPages(noPage,IDphoto,IDcadre) VALUES(1,3,3)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65">
        <v>1.0</v>
      </c>
      <c r="B150" s="78"/>
      <c r="C150" s="65">
        <v>5.0</v>
      </c>
      <c r="D150" s="67" t="s">
        <v>190</v>
      </c>
      <c r="E150" s="65">
        <v>3.0</v>
      </c>
      <c r="F150" s="67" t="s">
        <v>190</v>
      </c>
      <c r="H150" s="30"/>
      <c r="I150" s="21" t="str">
        <f t="shared" si="10"/>
        <v>INSERT INTO LesPages(noPage,IDphoto,IDcadre) VALUES(1,5,3)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65">
        <v>2.0</v>
      </c>
      <c r="B151" s="78"/>
      <c r="C151" s="65">
        <v>2.0</v>
      </c>
      <c r="D151" s="65">
        <v>1.0</v>
      </c>
      <c r="E151" s="67" t="s">
        <v>190</v>
      </c>
      <c r="F151" s="67" t="s">
        <v>190</v>
      </c>
      <c r="H151" s="30"/>
      <c r="I151" s="21" t="str">
        <f t="shared" ref="I151:I153" si="11">"INSERT INTO LesPages(noPage,IDphoto,IDcadre) VALUES("&amp;$A151&amp;","&amp;$C151&amp;","&amp;$D151&amp;")"</f>
        <v>INSERT INTO LesPages(noPage,IDphoto,IDcadre) VALUES(2,2,1)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65">
        <v>3.0</v>
      </c>
      <c r="B152" s="78"/>
      <c r="C152" s="65">
        <v>1.0</v>
      </c>
      <c r="D152" s="65">
        <v>1.0</v>
      </c>
      <c r="E152" s="67" t="s">
        <v>190</v>
      </c>
      <c r="F152" s="67" t="s">
        <v>190</v>
      </c>
      <c r="H152" s="30"/>
      <c r="I152" s="21" t="str">
        <f t="shared" si="11"/>
        <v>INSERT INTO LesPages(noPage,IDphoto,IDcadre) VALUES(3,1,1)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65">
        <v>4.0</v>
      </c>
      <c r="B153" s="78"/>
      <c r="C153" s="65">
        <v>5.0</v>
      </c>
      <c r="D153" s="65">
        <v>1.0</v>
      </c>
      <c r="E153" s="67" t="s">
        <v>190</v>
      </c>
      <c r="F153" s="67" t="s">
        <v>190</v>
      </c>
      <c r="H153" s="30"/>
      <c r="I153" s="21" t="str">
        <f t="shared" si="11"/>
        <v>INSERT INTO LesPages(noPage,IDphoto,IDcadre) VALUES(4,5,1)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65">
        <v>5.0</v>
      </c>
      <c r="B154" s="78"/>
      <c r="C154" s="15">
        <v>1.0</v>
      </c>
      <c r="D154" s="67" t="s">
        <v>190</v>
      </c>
      <c r="E154" s="67" t="s">
        <v>190</v>
      </c>
      <c r="F154" s="65">
        <v>4.0</v>
      </c>
      <c r="H154" s="30"/>
      <c r="I154" s="21" t="str">
        <f t="shared" ref="I154:I166" si="12">"INSERT INTO LesPages(noPage,IDphoto,IDcalendrier) VALUES("&amp;$A154&amp;","&amp;$C154&amp;","&amp;$F154&amp;")"</f>
        <v>INSERT INTO LesPages(noPage,IDphoto,IDcalendrier) VALUES(5,1,4)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65">
        <v>6.0</v>
      </c>
      <c r="B155" s="78"/>
      <c r="C155" s="15">
        <v>2.0</v>
      </c>
      <c r="D155" s="67" t="s">
        <v>190</v>
      </c>
      <c r="E155" s="67" t="s">
        <v>190</v>
      </c>
      <c r="F155" s="65">
        <v>4.0</v>
      </c>
      <c r="H155" s="30"/>
      <c r="I155" s="21" t="str">
        <f t="shared" si="12"/>
        <v>INSERT INTO LesPages(noPage,IDphoto,IDcalendrier) VALUES(6,2,4)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65">
        <v>7.0</v>
      </c>
      <c r="B156" s="78"/>
      <c r="C156" s="15">
        <v>3.0</v>
      </c>
      <c r="D156" s="67" t="s">
        <v>190</v>
      </c>
      <c r="E156" s="67" t="s">
        <v>190</v>
      </c>
      <c r="F156" s="65">
        <v>4.0</v>
      </c>
      <c r="H156" s="30"/>
      <c r="I156" s="21" t="str">
        <f t="shared" si="12"/>
        <v>INSERT INTO LesPages(noPage,IDphoto,IDcalendrier) VALUES(7,3,4)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65">
        <v>8.0</v>
      </c>
      <c r="B157" s="78"/>
      <c r="C157" s="15">
        <v>4.0</v>
      </c>
      <c r="D157" s="67" t="s">
        <v>190</v>
      </c>
      <c r="E157" s="67" t="s">
        <v>190</v>
      </c>
      <c r="F157" s="65">
        <v>4.0</v>
      </c>
      <c r="H157" s="30"/>
      <c r="I157" s="21" t="str">
        <f t="shared" si="12"/>
        <v>INSERT INTO LesPages(noPage,IDphoto,IDcalendrier) VALUES(8,4,4)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65">
        <v>9.0</v>
      </c>
      <c r="B158" s="78"/>
      <c r="C158" s="15">
        <v>5.0</v>
      </c>
      <c r="D158" s="67" t="s">
        <v>190</v>
      </c>
      <c r="E158" s="67" t="s">
        <v>190</v>
      </c>
      <c r="F158" s="65">
        <v>4.0</v>
      </c>
      <c r="H158" s="30"/>
      <c r="I158" s="21" t="str">
        <f t="shared" si="12"/>
        <v>INSERT INTO LesPages(noPage,IDphoto,IDcalendrier) VALUES(9,5,4)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65">
        <v>10.0</v>
      </c>
      <c r="B159" s="78"/>
      <c r="C159" s="15">
        <v>1.0</v>
      </c>
      <c r="D159" s="67" t="s">
        <v>190</v>
      </c>
      <c r="E159" s="67" t="s">
        <v>190</v>
      </c>
      <c r="F159" s="65">
        <v>4.0</v>
      </c>
      <c r="H159" s="30"/>
      <c r="I159" s="21" t="str">
        <f t="shared" si="12"/>
        <v>INSERT INTO LesPages(noPage,IDphoto,IDcalendrier) VALUES(10,1,4)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65">
        <v>11.0</v>
      </c>
      <c r="B160" s="78"/>
      <c r="C160" s="15">
        <v>2.0</v>
      </c>
      <c r="D160" s="67" t="s">
        <v>190</v>
      </c>
      <c r="E160" s="67" t="s">
        <v>190</v>
      </c>
      <c r="F160" s="65">
        <v>4.0</v>
      </c>
      <c r="H160" s="30"/>
      <c r="I160" s="21" t="str">
        <f t="shared" si="12"/>
        <v>INSERT INTO LesPages(noPage,IDphoto,IDcalendrier) VALUES(11,2,4)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65">
        <v>12.0</v>
      </c>
      <c r="B161" s="78"/>
      <c r="C161" s="15">
        <v>3.0</v>
      </c>
      <c r="D161" s="67" t="s">
        <v>190</v>
      </c>
      <c r="E161" s="67" t="s">
        <v>190</v>
      </c>
      <c r="F161" s="65">
        <v>4.0</v>
      </c>
      <c r="H161" s="30"/>
      <c r="I161" s="21" t="str">
        <f t="shared" si="12"/>
        <v>INSERT INTO LesPages(noPage,IDphoto,IDcalendrier) VALUES(12,3,4)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65">
        <v>13.0</v>
      </c>
      <c r="B162" s="78"/>
      <c r="C162" s="15">
        <v>4.0</v>
      </c>
      <c r="D162" s="67" t="s">
        <v>190</v>
      </c>
      <c r="E162" s="67" t="s">
        <v>190</v>
      </c>
      <c r="F162" s="65">
        <v>4.0</v>
      </c>
      <c r="H162" s="30"/>
      <c r="I162" s="21" t="str">
        <f t="shared" si="12"/>
        <v>INSERT INTO LesPages(noPage,IDphoto,IDcalendrier) VALUES(13,4,4)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65">
        <v>14.0</v>
      </c>
      <c r="B163" s="78"/>
      <c r="C163" s="15">
        <v>5.0</v>
      </c>
      <c r="D163" s="67" t="s">
        <v>190</v>
      </c>
      <c r="E163" s="67" t="s">
        <v>190</v>
      </c>
      <c r="F163" s="65">
        <v>4.0</v>
      </c>
      <c r="H163" s="30"/>
      <c r="I163" s="21" t="str">
        <f t="shared" si="12"/>
        <v>INSERT INTO LesPages(noPage,IDphoto,IDcalendrier) VALUES(14,5,4)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65">
        <v>15.0</v>
      </c>
      <c r="B164" s="78"/>
      <c r="C164" s="15">
        <v>1.0</v>
      </c>
      <c r="D164" s="67" t="s">
        <v>190</v>
      </c>
      <c r="E164" s="67" t="s">
        <v>190</v>
      </c>
      <c r="F164" s="65">
        <v>4.0</v>
      </c>
      <c r="H164" s="30"/>
      <c r="I164" s="21" t="str">
        <f t="shared" si="12"/>
        <v>INSERT INTO LesPages(noPage,IDphoto,IDcalendrier) VALUES(15,1,4)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65">
        <v>16.0</v>
      </c>
      <c r="B165" s="78"/>
      <c r="C165" s="15">
        <v>2.0</v>
      </c>
      <c r="D165" s="67" t="s">
        <v>190</v>
      </c>
      <c r="E165" s="67" t="s">
        <v>190</v>
      </c>
      <c r="F165" s="65">
        <v>4.0</v>
      </c>
      <c r="H165" s="30"/>
      <c r="I165" s="21" t="str">
        <f t="shared" si="12"/>
        <v>INSERT INTO LesPages(noPage,IDphoto,IDcalendrier) VALUES(16,2,4)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65">
        <v>17.0</v>
      </c>
      <c r="B166" s="78"/>
      <c r="C166" s="15">
        <v>3.0</v>
      </c>
      <c r="D166" s="67" t="s">
        <v>190</v>
      </c>
      <c r="E166" s="67" t="s">
        <v>190</v>
      </c>
      <c r="F166" s="65">
        <v>4.0</v>
      </c>
      <c r="H166" s="30"/>
      <c r="I166" s="21" t="str">
        <f t="shared" si="12"/>
        <v>INSERT INTO LesPages(noPage,IDphoto,IDcalendrier) VALUES(17,3,4)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76"/>
      <c r="D167" s="59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76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77" t="s">
        <v>178</v>
      </c>
      <c r="B169" s="28"/>
      <c r="C169" s="30"/>
      <c r="D169" s="30"/>
      <c r="E169" s="30"/>
      <c r="F169" s="30"/>
      <c r="G169" s="30"/>
      <c r="I169" s="50" t="s">
        <v>179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26" t="s">
        <v>83</v>
      </c>
      <c r="B170" s="28" t="s">
        <v>137</v>
      </c>
      <c r="C170" s="30"/>
      <c r="D170" s="30"/>
      <c r="E170" s="30"/>
      <c r="F170" s="30"/>
      <c r="G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44" t="s">
        <v>86</v>
      </c>
      <c r="B171" s="22">
        <v>3.0</v>
      </c>
      <c r="C171" s="30"/>
      <c r="D171" s="30"/>
      <c r="E171" s="30"/>
      <c r="F171" s="30"/>
      <c r="I171" s="21" t="str">
        <f t="shared" ref="I171:I214" si="13">"INSERT INTO LesStocks VALUES('"&amp;A171&amp;"', "&amp;B171&amp;");"</f>
        <v>INSERT INTO LesStocks VALUES('30x20BOIS', 3);</v>
      </c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44" t="s">
        <v>88</v>
      </c>
      <c r="B172" s="22">
        <v>11.0</v>
      </c>
      <c r="C172" s="30"/>
      <c r="D172" s="30"/>
      <c r="E172" s="30"/>
      <c r="F172" s="30"/>
      <c r="I172" s="21" t="str">
        <f t="shared" si="13"/>
        <v>INSERT INTO LesStocks VALUES('45x30BOIS', 11);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45" t="s">
        <v>89</v>
      </c>
      <c r="B173" s="22">
        <v>12.0</v>
      </c>
      <c r="C173" s="30"/>
      <c r="D173" s="30"/>
      <c r="E173" s="30"/>
      <c r="F173" s="30"/>
      <c r="I173" s="21" t="str">
        <f t="shared" si="13"/>
        <v>INSERT INTO LesStocks VALUES('60x40BOIS', 12);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45" t="s">
        <v>90</v>
      </c>
      <c r="B174" s="22">
        <v>17.0</v>
      </c>
      <c r="C174" s="30"/>
      <c r="D174" s="30"/>
      <c r="E174" s="30"/>
      <c r="F174" s="30"/>
      <c r="I174" s="21" t="str">
        <f t="shared" si="13"/>
        <v>INSERT INTO LesStocks VALUES('75x50BOIS', 17);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45" t="s">
        <v>91</v>
      </c>
      <c r="B175" s="22">
        <v>5.0</v>
      </c>
      <c r="C175" s="30"/>
      <c r="D175" s="30"/>
      <c r="E175" s="30"/>
      <c r="F175" s="30"/>
      <c r="I175" s="21" t="str">
        <f t="shared" si="13"/>
        <v>INSERT INTO LesStocks VALUES('60x20BOIS', 5);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45" t="s">
        <v>92</v>
      </c>
      <c r="B176" s="22">
        <v>11.0</v>
      </c>
      <c r="C176" s="30"/>
      <c r="D176" s="30"/>
      <c r="E176" s="30"/>
      <c r="F176" s="30"/>
      <c r="I176" s="21" t="str">
        <f t="shared" si="13"/>
        <v>INSERT INTO LesStocks VALUES('90x30BOIS', 11);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45" t="s">
        <v>93</v>
      </c>
      <c r="B177" s="22">
        <v>17.0</v>
      </c>
      <c r="C177" s="30"/>
      <c r="D177" s="30"/>
      <c r="E177" s="30"/>
      <c r="F177" s="30"/>
      <c r="I177" s="21" t="str">
        <f t="shared" si="13"/>
        <v>INSERT INTO LesStocks VALUES('20x20BOIS', 17);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45" t="s">
        <v>94</v>
      </c>
      <c r="B178" s="22">
        <v>30.0</v>
      </c>
      <c r="C178" s="30"/>
      <c r="D178" s="30"/>
      <c r="E178" s="30"/>
      <c r="F178" s="30"/>
      <c r="I178" s="21" t="str">
        <f t="shared" si="13"/>
        <v>INSERT INTO LesStocks VALUES('30x30BOIS', 30);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45" t="s">
        <v>95</v>
      </c>
      <c r="B179" s="22">
        <v>13.0</v>
      </c>
      <c r="C179" s="30"/>
      <c r="D179" s="30"/>
      <c r="E179" s="30"/>
      <c r="F179" s="30"/>
      <c r="I179" s="21" t="str">
        <f t="shared" si="13"/>
        <v>INSERT INTO LesStocks VALUES('40x40BOIS', 13);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45" t="s">
        <v>96</v>
      </c>
      <c r="B180" s="22">
        <v>25.0</v>
      </c>
      <c r="C180" s="30"/>
      <c r="D180" s="30"/>
      <c r="E180" s="30"/>
      <c r="F180" s="30"/>
      <c r="I180" s="21" t="str">
        <f t="shared" si="13"/>
        <v>INSERT INTO LesStocks VALUES('50x50BOIS', 25);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44" t="s">
        <v>97</v>
      </c>
      <c r="B181" s="22">
        <v>21.0</v>
      </c>
      <c r="C181" s="30"/>
      <c r="D181" s="30"/>
      <c r="E181" s="30"/>
      <c r="F181" s="30"/>
      <c r="I181" s="21" t="str">
        <f t="shared" si="13"/>
        <v>INSERT INTO LesStocks VALUES('30x20METAL', 21);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44" t="s">
        <v>98</v>
      </c>
      <c r="B182" s="22">
        <v>17.0</v>
      </c>
      <c r="C182" s="30"/>
      <c r="D182" s="30"/>
      <c r="E182" s="30"/>
      <c r="F182" s="30"/>
      <c r="I182" s="21" t="str">
        <f t="shared" si="13"/>
        <v>INSERT INTO LesStocks VALUES('45x30METAL', 17);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45" t="s">
        <v>99</v>
      </c>
      <c r="B183" s="22">
        <v>28.0</v>
      </c>
      <c r="C183" s="30"/>
      <c r="D183" s="30"/>
      <c r="E183" s="30"/>
      <c r="F183" s="30"/>
      <c r="I183" s="21" t="str">
        <f t="shared" si="13"/>
        <v>INSERT INTO LesStocks VALUES('60x40METAL', 28);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45" t="s">
        <v>100</v>
      </c>
      <c r="B184" s="22">
        <v>23.0</v>
      </c>
      <c r="C184" s="30"/>
      <c r="D184" s="30"/>
      <c r="E184" s="30"/>
      <c r="F184" s="30"/>
      <c r="I184" s="21" t="str">
        <f t="shared" si="13"/>
        <v>INSERT INTO LesStocks VALUES('75x50METAL', 23);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45" t="s">
        <v>101</v>
      </c>
      <c r="B185" s="22">
        <v>16.0</v>
      </c>
      <c r="C185" s="30"/>
      <c r="D185" s="30"/>
      <c r="E185" s="30"/>
      <c r="F185" s="30"/>
      <c r="I185" s="21" t="str">
        <f t="shared" si="13"/>
        <v>INSERT INTO LesStocks VALUES('60x20METAL', 16);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45" t="s">
        <v>102</v>
      </c>
      <c r="B186" s="22">
        <v>21.0</v>
      </c>
      <c r="C186" s="30"/>
      <c r="D186" s="30"/>
      <c r="E186" s="30"/>
      <c r="F186" s="30"/>
      <c r="I186" s="21" t="str">
        <f t="shared" si="13"/>
        <v>INSERT INTO LesStocks VALUES('90x30METAL', 21);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45" t="s">
        <v>103</v>
      </c>
      <c r="B187" s="22">
        <v>4.0</v>
      </c>
      <c r="C187" s="30"/>
      <c r="D187" s="30"/>
      <c r="E187" s="30"/>
      <c r="F187" s="30"/>
      <c r="I187" s="21" t="str">
        <f t="shared" si="13"/>
        <v>INSERT INTO LesStocks VALUES('20x20METAL', 4);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45" t="s">
        <v>104</v>
      </c>
      <c r="B188" s="22">
        <v>24.0</v>
      </c>
      <c r="C188" s="30"/>
      <c r="D188" s="30"/>
      <c r="E188" s="30"/>
      <c r="F188" s="30"/>
      <c r="I188" s="21" t="str">
        <f t="shared" si="13"/>
        <v>INSERT INTO LesStocks VALUES('30x30METAL', 24);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45" t="s">
        <v>105</v>
      </c>
      <c r="B189" s="65">
        <v>0.0</v>
      </c>
      <c r="C189" s="76"/>
      <c r="D189" s="30"/>
      <c r="E189" s="30"/>
      <c r="F189" s="30"/>
      <c r="H189" s="30"/>
      <c r="I189" s="21" t="str">
        <f t="shared" si="13"/>
        <v>INSERT INTO LesStocks VALUES('40x40METAL', 0);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45" t="s">
        <v>106</v>
      </c>
      <c r="B190" s="65">
        <v>60.0</v>
      </c>
      <c r="C190" s="76"/>
      <c r="D190" s="30"/>
      <c r="E190" s="30"/>
      <c r="F190" s="30"/>
      <c r="H190" s="30"/>
      <c r="I190" s="21" t="str">
        <f t="shared" si="13"/>
        <v>INSERT INTO LesStocks VALUES('50x50METAL', 60);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45" t="s">
        <v>107</v>
      </c>
      <c r="B191" s="65">
        <v>20.0</v>
      </c>
      <c r="C191" s="76"/>
      <c r="D191" s="30"/>
      <c r="E191" s="30"/>
      <c r="F191" s="30"/>
      <c r="H191" s="30"/>
      <c r="I191" s="21" t="str">
        <f t="shared" si="13"/>
        <v>INSERT INTO LesStocks VALUES('84x60MAT', 20);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45" t="s">
        <v>109</v>
      </c>
      <c r="B192" s="65">
        <v>24.0</v>
      </c>
      <c r="C192" s="76"/>
      <c r="D192" s="30"/>
      <c r="E192" s="30"/>
      <c r="F192" s="30"/>
      <c r="H192" s="30"/>
      <c r="I192" s="21" t="str">
        <f t="shared" si="13"/>
        <v>INSERT INTO LesStocks VALUES('60x42MAT', 24);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45" t="s">
        <v>110</v>
      </c>
      <c r="B193" s="65">
        <v>33.0</v>
      </c>
      <c r="C193" s="76"/>
      <c r="D193" s="30"/>
      <c r="E193" s="30"/>
      <c r="F193" s="30"/>
      <c r="H193" s="30"/>
      <c r="I193" s="21" t="str">
        <f t="shared" si="13"/>
        <v>INSERT INTO LesStocks VALUES('42x30MAT', 33);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45" t="s">
        <v>111</v>
      </c>
      <c r="B194" s="65">
        <v>35.0</v>
      </c>
      <c r="C194" s="76"/>
      <c r="D194" s="30"/>
      <c r="E194" s="30"/>
      <c r="F194" s="30"/>
      <c r="H194" s="30"/>
      <c r="I194" s="21" t="str">
        <f t="shared" si="13"/>
        <v>INSERT INTO LesStocks VALUES('30x21MAT', 35);</v>
      </c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45" t="s">
        <v>112</v>
      </c>
      <c r="B195" s="65">
        <v>60.0</v>
      </c>
      <c r="C195" s="76"/>
      <c r="D195" s="30"/>
      <c r="E195" s="30"/>
      <c r="F195" s="30"/>
      <c r="H195" s="30"/>
      <c r="I195" s="21" t="str">
        <f t="shared" si="13"/>
        <v>INSERT INTO LesStocks VALUES('21x15MAT', 60);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45" t="s">
        <v>113</v>
      </c>
      <c r="B196" s="65">
        <v>62.0</v>
      </c>
      <c r="C196" s="76"/>
      <c r="D196" s="30"/>
      <c r="E196" s="30"/>
      <c r="F196" s="30"/>
      <c r="H196" s="30"/>
      <c r="I196" s="21" t="str">
        <f t="shared" si="13"/>
        <v>INSERT INTO LesStocks VALUES('84x60GLAS', 62);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45" t="s">
        <v>114</v>
      </c>
      <c r="B197" s="65">
        <v>20.0</v>
      </c>
      <c r="C197" s="76"/>
      <c r="D197" s="30"/>
      <c r="E197" s="30"/>
      <c r="F197" s="30"/>
      <c r="H197" s="30"/>
      <c r="I197" s="21" t="str">
        <f t="shared" si="13"/>
        <v>INSERT INTO LesStocks VALUES('60x42GLAS', 20);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45" t="s">
        <v>115</v>
      </c>
      <c r="B198" s="65">
        <v>5.0</v>
      </c>
      <c r="C198" s="76"/>
      <c r="D198" s="30"/>
      <c r="E198" s="30"/>
      <c r="F198" s="30"/>
      <c r="H198" s="30"/>
      <c r="I198" s="21" t="str">
        <f t="shared" si="13"/>
        <v>INSERT INTO LesStocks VALUES('42x30GLAS', 5);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45" t="s">
        <v>116</v>
      </c>
      <c r="B199" s="65">
        <v>4.0</v>
      </c>
      <c r="C199" s="76"/>
      <c r="D199" s="30"/>
      <c r="E199" s="30"/>
      <c r="F199" s="30"/>
      <c r="H199" s="30"/>
      <c r="I199" s="21" t="str">
        <f t="shared" si="13"/>
        <v>INSERT INTO LesStocks VALUES('30x21GLAS', 4);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45" t="s">
        <v>117</v>
      </c>
      <c r="B200" s="65">
        <v>3.0</v>
      </c>
      <c r="C200" s="76"/>
      <c r="D200" s="30"/>
      <c r="E200" s="30"/>
      <c r="F200" s="30"/>
      <c r="H200" s="30"/>
      <c r="I200" s="21" t="str">
        <f t="shared" si="13"/>
        <v>INSERT INTO LesStocks VALUES('21x15GLAS', 3);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45" t="s">
        <v>118</v>
      </c>
      <c r="B201" s="65">
        <v>8.0</v>
      </c>
      <c r="C201" s="76"/>
      <c r="D201" s="30"/>
      <c r="E201" s="30"/>
      <c r="F201" s="30"/>
      <c r="H201" s="30"/>
      <c r="I201" s="21" t="str">
        <f t="shared" si="13"/>
        <v>INSERT INTO LesStocks VALUES('84x60POCH', 8);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45" t="s">
        <v>120</v>
      </c>
      <c r="B202" s="65">
        <v>56.0</v>
      </c>
      <c r="C202" s="76"/>
      <c r="D202" s="30"/>
      <c r="E202" s="30"/>
      <c r="F202" s="30"/>
      <c r="H202" s="30"/>
      <c r="I202" s="21" t="str">
        <f t="shared" si="13"/>
        <v>INSERT INTO LesStocks VALUES('60x42POCH', 56);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45" t="s">
        <v>121</v>
      </c>
      <c r="B203" s="65">
        <v>24.0</v>
      </c>
      <c r="C203" s="76"/>
      <c r="D203" s="30"/>
      <c r="E203" s="30"/>
      <c r="F203" s="30"/>
      <c r="H203" s="30"/>
      <c r="I203" s="21" t="str">
        <f t="shared" si="13"/>
        <v>INSERT INTO LesStocks VALUES('42x30POCH', 24);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45" t="s">
        <v>122</v>
      </c>
      <c r="B204" s="65">
        <v>30.0</v>
      </c>
      <c r="C204" s="76"/>
      <c r="D204" s="30"/>
      <c r="E204" s="30"/>
      <c r="F204" s="30"/>
      <c r="H204" s="30"/>
      <c r="I204" s="21" t="str">
        <f t="shared" si="13"/>
        <v>INSERT INTO LesStocks VALUES('30x21POCH', 30);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45" t="s">
        <v>123</v>
      </c>
      <c r="B205" s="65">
        <v>31.0</v>
      </c>
      <c r="C205" s="76"/>
      <c r="D205" s="30"/>
      <c r="E205" s="30"/>
      <c r="F205" s="30"/>
      <c r="H205" s="30"/>
      <c r="I205" s="21" t="str">
        <f t="shared" si="13"/>
        <v>INSERT INTO LesStocks VALUES('21x15POCH', 31);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45" t="s">
        <v>124</v>
      </c>
      <c r="B206" s="65">
        <v>55.0</v>
      </c>
      <c r="C206" s="76"/>
      <c r="D206" s="30"/>
      <c r="E206" s="30"/>
      <c r="F206" s="30"/>
      <c r="H206" s="30"/>
      <c r="I206" s="21" t="str">
        <f t="shared" si="13"/>
        <v>INSERT INTO LesStocks VALUES('84x60PLAN', 55);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45" t="s">
        <v>125</v>
      </c>
      <c r="B207" s="65">
        <v>6.0</v>
      </c>
      <c r="C207" s="76"/>
      <c r="D207" s="30"/>
      <c r="E207" s="30"/>
      <c r="F207" s="30"/>
      <c r="H207" s="30"/>
      <c r="I207" s="21" t="str">
        <f t="shared" si="13"/>
        <v>INSERT INTO LesStocks VALUES('60x42PLAN', 6);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45" t="s">
        <v>126</v>
      </c>
      <c r="B208" s="65">
        <v>2.0</v>
      </c>
      <c r="C208" s="76"/>
      <c r="D208" s="30"/>
      <c r="E208" s="30"/>
      <c r="F208" s="30"/>
      <c r="H208" s="30"/>
      <c r="I208" s="21" t="str">
        <f t="shared" si="13"/>
        <v>INSERT INTO LesStocks VALUES('42x30PLAN', 2);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45" t="s">
        <v>127</v>
      </c>
      <c r="B209" s="65">
        <v>0.0</v>
      </c>
      <c r="C209" s="76"/>
      <c r="D209" s="30"/>
      <c r="E209" s="30"/>
      <c r="F209" s="30"/>
      <c r="H209" s="30"/>
      <c r="I209" s="21" t="str">
        <f t="shared" si="13"/>
        <v>INSERT INTO LesStocks VALUES('30x21PLAN', 0);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45" t="s">
        <v>128</v>
      </c>
      <c r="B210" s="65">
        <v>1.0</v>
      </c>
      <c r="C210" s="76"/>
      <c r="D210" s="30"/>
      <c r="E210" s="30"/>
      <c r="F210" s="30"/>
      <c r="H210" s="30"/>
      <c r="I210" s="21" t="str">
        <f t="shared" si="13"/>
        <v>INSERT INTO LesStocks VALUES('21x15PLAN', 1);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44" t="s">
        <v>129</v>
      </c>
      <c r="B211" s="65">
        <v>1.0</v>
      </c>
      <c r="C211" s="76"/>
      <c r="D211" s="30"/>
      <c r="E211" s="30"/>
      <c r="F211" s="30"/>
      <c r="H211" s="30"/>
      <c r="I211" s="21" t="str">
        <f t="shared" si="13"/>
        <v>INSERT INTO LesStocks VALUES('21x30ALB', 1);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44" t="s">
        <v>131</v>
      </c>
      <c r="B212" s="65">
        <v>2.0</v>
      </c>
      <c r="C212" s="76"/>
      <c r="D212" s="30"/>
      <c r="E212" s="30"/>
      <c r="F212" s="30"/>
      <c r="H212" s="30"/>
      <c r="I212" s="21" t="str">
        <f t="shared" si="13"/>
        <v>INSERT INTO LesStocks VALUES('15x21ALB', 2);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44" t="s">
        <v>132</v>
      </c>
      <c r="B213" s="65">
        <v>6.0</v>
      </c>
      <c r="C213" s="76"/>
      <c r="D213" s="30"/>
      <c r="E213" s="30"/>
      <c r="F213" s="30"/>
      <c r="H213" s="30"/>
      <c r="I213" s="21" t="str">
        <f t="shared" si="13"/>
        <v>INSERT INTO LesStocks VALUES('21x21ALB', 6);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44" t="s">
        <v>133</v>
      </c>
      <c r="B214" s="65">
        <v>3.0</v>
      </c>
      <c r="C214" s="76"/>
      <c r="D214" s="30"/>
      <c r="E214" s="30"/>
      <c r="F214" s="30"/>
      <c r="H214" s="30"/>
      <c r="I214" s="21" t="str">
        <f t="shared" si="13"/>
        <v>INSERT INTO LesStocks VALUES('30x30ALB', 3);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76"/>
      <c r="D215" s="30"/>
      <c r="E215" s="30"/>
      <c r="F215" s="30"/>
      <c r="G215" s="30"/>
      <c r="H215" s="30"/>
      <c r="I215" s="63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76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76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76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76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76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76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76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76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76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76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76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76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76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76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76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76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76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76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76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76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76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76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76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76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76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76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76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76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76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76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76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76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76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76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76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76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76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76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76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76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76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76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76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76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76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76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76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76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76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76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76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76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76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76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76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76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76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76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76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76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76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76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76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76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76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76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76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76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76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76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76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76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76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76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76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76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76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76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76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76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76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76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76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76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76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76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76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76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76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76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76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76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76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76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76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76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76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76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76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76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76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76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76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76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76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76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76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76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76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76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76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76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76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76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76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76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76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76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76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76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76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76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76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76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76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76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76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76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76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76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76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76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76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76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76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76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76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76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76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76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76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76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76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76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76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76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76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76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76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76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76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76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76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76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76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76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76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76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76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76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76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76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76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76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76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76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76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76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76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76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76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76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76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76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76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76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76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76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76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76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76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76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76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76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76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76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76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76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76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76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76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76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76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76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76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76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76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76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76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76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76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76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76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76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76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76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76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76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76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76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76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76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76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76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76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76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76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76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76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76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76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76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76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76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76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76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76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76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76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76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76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76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76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76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76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76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76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76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76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76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76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76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76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76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76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76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76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76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76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76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76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76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76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76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76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76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76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76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76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76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76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76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76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76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76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76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76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76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76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76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76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76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76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76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76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76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76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76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76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76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76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76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76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76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76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76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76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76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76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76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76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76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76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76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76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76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76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76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76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76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76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76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76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76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76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76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76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76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76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76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76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76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76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76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76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76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76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76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76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76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76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76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76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76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76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76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76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76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76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76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76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76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76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76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76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76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76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76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76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76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76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76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76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76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76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76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76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76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76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76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76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76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76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76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76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76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76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76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76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76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76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76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76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76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76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76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76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76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76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76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76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76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76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76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76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76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76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76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76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76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76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76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76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76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76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76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76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76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76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76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76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76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76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76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76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76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76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76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76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76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76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76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76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76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76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76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76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76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76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76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76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76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76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76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76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76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76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76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76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76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76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76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76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76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76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76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76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76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76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76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76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76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76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76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76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76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76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76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76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76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76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76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76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76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76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76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76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76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76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76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76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76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76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76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76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76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76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76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76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76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76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76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76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76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76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76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76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76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76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76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76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76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76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76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76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76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76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76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76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76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76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76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76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76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76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76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76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76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76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76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76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76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76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76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76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76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76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76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76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76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76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76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76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76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76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76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76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76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76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76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76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76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76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76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76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76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76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76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76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76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76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76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76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76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76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76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76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76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76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76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76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76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76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76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76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76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76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76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76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76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76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76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76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76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76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76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76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76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76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76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76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76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76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76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76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76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76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76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76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76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76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76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76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76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76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76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76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76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76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76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76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76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76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76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76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76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76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76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76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76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76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76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76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76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76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76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76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76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76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76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76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76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76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76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76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76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76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76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76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76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76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76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76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76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76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76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76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76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76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76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76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76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76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76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76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76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76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76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76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76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76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76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76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76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76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76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76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76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76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76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76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76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76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76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76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76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76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76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76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76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76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76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76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76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76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76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76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76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76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76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76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76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76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76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76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76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76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76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76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76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76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76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76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76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76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76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76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76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76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76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76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76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76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76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76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76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76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76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76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76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76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76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76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76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76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76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76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76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76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76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76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76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76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76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76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76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76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76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76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76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76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76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76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76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76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76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76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76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76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76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76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76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76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76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76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76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76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76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76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76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76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76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76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76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76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76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76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76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76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76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76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76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76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76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76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76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76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76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76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76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76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76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76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76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76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76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76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76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76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76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76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76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76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76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76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76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76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76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76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76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76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76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76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76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76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76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76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76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76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76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76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76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76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76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76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76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76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76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76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76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76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76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76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76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76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0"/>
      <c r="B1001" s="30"/>
      <c r="C1001" s="76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>
      <c r="A1002" s="30"/>
      <c r="B1002" s="30"/>
      <c r="C1002" s="76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>
      <c r="A1003" s="30"/>
      <c r="B1003" s="30"/>
      <c r="C1003" s="76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>
      <c r="A1004" s="30"/>
      <c r="B1004" s="30"/>
      <c r="C1004" s="76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>
      <c r="A1005" s="30"/>
      <c r="B1005" s="30"/>
      <c r="C1005" s="76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>
      <c r="A1006" s="30"/>
      <c r="B1006" s="30"/>
      <c r="C1006" s="76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>
      <c r="A1007" s="30"/>
      <c r="B1007" s="30"/>
      <c r="C1007" s="76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>
      <c r="A1008" s="30"/>
      <c r="B1008" s="30"/>
      <c r="C1008" s="76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  <row r="1009">
      <c r="A1009" s="30"/>
      <c r="B1009" s="30"/>
      <c r="C1009" s="76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</row>
    <row r="1010">
      <c r="A1010" s="30"/>
      <c r="B1010" s="30"/>
      <c r="C1010" s="76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</row>
    <row r="1011">
      <c r="A1011" s="30"/>
      <c r="B1011" s="30"/>
      <c r="C1011" s="76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</row>
    <row r="1012">
      <c r="A1012" s="30"/>
      <c r="B1012" s="30"/>
      <c r="C1012" s="76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</row>
    <row r="1013">
      <c r="A1013" s="30"/>
      <c r="B1013" s="30"/>
      <c r="C1013" s="76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</row>
    <row r="1014">
      <c r="A1014" s="30"/>
      <c r="B1014" s="30"/>
      <c r="C1014" s="76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</row>
    <row r="1015">
      <c r="A1015" s="30"/>
      <c r="B1015" s="30"/>
      <c r="C1015" s="76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</row>
    <row r="1016">
      <c r="A1016" s="30"/>
      <c r="B1016" s="30"/>
      <c r="C1016" s="76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</row>
    <row r="1017">
      <c r="A1017" s="30"/>
      <c r="B1017" s="30"/>
      <c r="C1017" s="76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</row>
    <row r="1018">
      <c r="A1018" s="30"/>
      <c r="B1018" s="30"/>
      <c r="C1018" s="76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</row>
    <row r="1019">
      <c r="A1019" s="30"/>
      <c r="B1019" s="30"/>
      <c r="C1019" s="76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</row>
    <row r="1020">
      <c r="A1020" s="30"/>
      <c r="B1020" s="30"/>
      <c r="C1020" s="76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</row>
    <row r="1021">
      <c r="A1021" s="30"/>
      <c r="B1021" s="30"/>
      <c r="C1021" s="76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</row>
    <row r="1022">
      <c r="A1022" s="30"/>
      <c r="B1022" s="30"/>
      <c r="C1022" s="76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</row>
    <row r="1023">
      <c r="A1023" s="30"/>
      <c r="B1023" s="30"/>
      <c r="C1023" s="76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</row>
    <row r="1024">
      <c r="A1024" s="30"/>
      <c r="B1024" s="30"/>
      <c r="C1024" s="76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</row>
    <row r="1025">
      <c r="A1025" s="30"/>
      <c r="B1025" s="30"/>
      <c r="C1025" s="76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</row>
    <row r="1026">
      <c r="A1026" s="30"/>
      <c r="B1026" s="30"/>
      <c r="C1026" s="76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</row>
    <row r="1027">
      <c r="A1027" s="30"/>
      <c r="B1027" s="30"/>
      <c r="C1027" s="76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</row>
    <row r="1028">
      <c r="A1028" s="30"/>
      <c r="B1028" s="30"/>
      <c r="C1028" s="76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</row>
    <row r="1029">
      <c r="A1029" s="30"/>
      <c r="B1029" s="30"/>
      <c r="C1029" s="76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</row>
    <row r="1030">
      <c r="A1030" s="30"/>
      <c r="B1030" s="30"/>
      <c r="C1030" s="76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</row>
    <row r="1031">
      <c r="A1031" s="30"/>
      <c r="B1031" s="30"/>
      <c r="C1031" s="76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</row>
    <row r="1032">
      <c r="A1032" s="30"/>
      <c r="B1032" s="30"/>
      <c r="C1032" s="76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</row>
    <row r="1033">
      <c r="A1033" s="30"/>
      <c r="B1033" s="30"/>
      <c r="C1033" s="76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</row>
    <row r="1034">
      <c r="A1034" s="30"/>
      <c r="B1034" s="30"/>
      <c r="C1034" s="76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</row>
    <row r="1035">
      <c r="A1035" s="30"/>
      <c r="B1035" s="30"/>
      <c r="C1035" s="76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</row>
    <row r="1036">
      <c r="A1036" s="30"/>
      <c r="B1036" s="30"/>
      <c r="C1036" s="76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</row>
    <row r="1037">
      <c r="A1037" s="30"/>
      <c r="B1037" s="30"/>
      <c r="C1037" s="76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</row>
    <row r="1038">
      <c r="A1038" s="30"/>
      <c r="B1038" s="30"/>
      <c r="C1038" s="76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</row>
    <row r="1039">
      <c r="A1039" s="30"/>
      <c r="B1039" s="30"/>
      <c r="C1039" s="76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</row>
    <row r="1040">
      <c r="A1040" s="30"/>
      <c r="B1040" s="30"/>
      <c r="C1040" s="76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</row>
    <row r="1041">
      <c r="A1041" s="30"/>
      <c r="B1041" s="30"/>
      <c r="C1041" s="76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</row>
    <row r="1042">
      <c r="A1042" s="30"/>
      <c r="B1042" s="30"/>
      <c r="C1042" s="76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</row>
    <row r="1043">
      <c r="A1043" s="30"/>
      <c r="B1043" s="30"/>
      <c r="C1043" s="76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</row>
    <row r="1044">
      <c r="A1044" s="30"/>
      <c r="B1044" s="30"/>
      <c r="C1044" s="76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</row>
    <row r="1045">
      <c r="A1045" s="30"/>
      <c r="B1045" s="30"/>
      <c r="C1045" s="76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</row>
    <row r="1046">
      <c r="A1046" s="30"/>
      <c r="B1046" s="30"/>
      <c r="C1046" s="76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</row>
    <row r="1047">
      <c r="A1047" s="30"/>
      <c r="B1047" s="30"/>
      <c r="C1047" s="76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</row>
    <row r="1048">
      <c r="A1048" s="30"/>
      <c r="B1048" s="30"/>
      <c r="C1048" s="76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</row>
    <row r="1049">
      <c r="A1049" s="30"/>
      <c r="B1049" s="30"/>
      <c r="C1049" s="76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</row>
  </sheetData>
  <mergeCells count="15">
    <mergeCell ref="A10:B10"/>
    <mergeCell ref="A3:B3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A16:B16"/>
    <mergeCell ref="A17:B17"/>
  </mergeCells>
  <drawing r:id="rId1"/>
</worksheet>
</file>