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thomasjourdan/Documents/GitHub/CubeSat/Toolbox/APRS_decoding/"/>
    </mc:Choice>
  </mc:AlternateContent>
  <xr:revisionPtr revIDLastSave="0" documentId="13_ncr:1_{8304A9F0-4060-114A-9642-B6F2446A419C}" xr6:coauthVersionLast="47" xr6:coauthVersionMax="47" xr10:uidLastSave="{00000000-0000-0000-0000-000000000000}"/>
  <bookViews>
    <workbookView xWindow="0" yWindow="740" windowWidth="27260" windowHeight="16860" activeTab="3" xr2:uid="{00000000-000D-0000-FFFF-FFFF00000000}"/>
  </bookViews>
  <sheets>
    <sheet name="Data Input" sheetId="3" r:id="rId1"/>
    <sheet name="Current Graphs" sheetId="9" r:id="rId2"/>
    <sheet name="Voltage Graphs" sheetId="10" r:id="rId3"/>
    <sheet name="Temperature Graph" sheetId="12" r:id="rId4"/>
    <sheet name="Graphs" sheetId="5" r:id="rId5"/>
    <sheet name="TLM" sheetId="11" r:id="rId6"/>
    <sheet name="Explanation" sheetId="1" r:id="rId7"/>
    <sheet name="Sample Data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0" i="5" l="1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B80" i="11" l="1"/>
  <c r="F80" i="11" s="1"/>
  <c r="B79" i="11"/>
  <c r="F79" i="11" s="1"/>
  <c r="B78" i="11"/>
  <c r="F78" i="11" s="1"/>
  <c r="B77" i="11"/>
  <c r="B76" i="11"/>
  <c r="C76" i="11" s="1"/>
  <c r="D76" i="11" s="1"/>
  <c r="B75" i="11"/>
  <c r="C75" i="11" s="1"/>
  <c r="D75" i="11" s="1"/>
  <c r="B74" i="11"/>
  <c r="C74" i="11" s="1"/>
  <c r="D74" i="11" s="1"/>
  <c r="B73" i="11"/>
  <c r="F73" i="11" s="1"/>
  <c r="J73" i="11" s="1"/>
  <c r="B72" i="11"/>
  <c r="F72" i="11" s="1"/>
  <c r="J72" i="11" s="1"/>
  <c r="B71" i="11"/>
  <c r="F71" i="11" s="1"/>
  <c r="G71" i="11" s="1"/>
  <c r="H71" i="11" s="1"/>
  <c r="B70" i="11"/>
  <c r="F70" i="11" s="1"/>
  <c r="G70" i="11" s="1"/>
  <c r="H70" i="11" s="1"/>
  <c r="B69" i="11"/>
  <c r="C69" i="11" s="1"/>
  <c r="D69" i="11" s="1"/>
  <c r="B68" i="11"/>
  <c r="F68" i="11" s="1"/>
  <c r="G68" i="11" s="1"/>
  <c r="H68" i="11" s="1"/>
  <c r="B67" i="11"/>
  <c r="C67" i="11" s="1"/>
  <c r="D67" i="11" s="1"/>
  <c r="B66" i="11"/>
  <c r="C66" i="11" s="1"/>
  <c r="D66" i="11" s="1"/>
  <c r="B65" i="11"/>
  <c r="C65" i="11" s="1"/>
  <c r="D65" i="11" s="1"/>
  <c r="B64" i="11"/>
  <c r="C64" i="11" s="1"/>
  <c r="D64" i="11" s="1"/>
  <c r="B63" i="11"/>
  <c r="C63" i="11" s="1"/>
  <c r="D63" i="11" s="1"/>
  <c r="B62" i="11"/>
  <c r="C62" i="11" s="1"/>
  <c r="D62" i="11" s="1"/>
  <c r="B61" i="11"/>
  <c r="C61" i="11" s="1"/>
  <c r="D61" i="11" s="1"/>
  <c r="B60" i="11"/>
  <c r="C60" i="11" s="1"/>
  <c r="D60" i="11" s="1"/>
  <c r="B59" i="11"/>
  <c r="C59" i="11" s="1"/>
  <c r="D59" i="11" s="1"/>
  <c r="B58" i="11"/>
  <c r="C58" i="11" s="1"/>
  <c r="D58" i="11" s="1"/>
  <c r="B57" i="11"/>
  <c r="C57" i="11" s="1"/>
  <c r="D57" i="11" s="1"/>
  <c r="B56" i="11"/>
  <c r="F56" i="11" s="1"/>
  <c r="B55" i="11"/>
  <c r="F55" i="11" s="1"/>
  <c r="B54" i="11"/>
  <c r="F54" i="11" s="1"/>
  <c r="B53" i="11"/>
  <c r="C53" i="11" s="1"/>
  <c r="D53" i="11" s="1"/>
  <c r="B52" i="11"/>
  <c r="F52" i="11" s="1"/>
  <c r="B51" i="11"/>
  <c r="F51" i="11" s="1"/>
  <c r="B50" i="11"/>
  <c r="F50" i="11" s="1"/>
  <c r="B49" i="11"/>
  <c r="F49" i="11" s="1"/>
  <c r="B48" i="11"/>
  <c r="F48" i="11" s="1"/>
  <c r="B47" i="11"/>
  <c r="F47" i="11" s="1"/>
  <c r="B46" i="11"/>
  <c r="F46" i="11" s="1"/>
  <c r="B45" i="11"/>
  <c r="F45" i="11" s="1"/>
  <c r="B44" i="11"/>
  <c r="B43" i="11"/>
  <c r="C43" i="11" s="1"/>
  <c r="D43" i="11" s="1"/>
  <c r="B42" i="11"/>
  <c r="C42" i="11" s="1"/>
  <c r="D42" i="11" s="1"/>
  <c r="B41" i="11"/>
  <c r="C41" i="11" s="1"/>
  <c r="D41" i="11" s="1"/>
  <c r="B40" i="11"/>
  <c r="C40" i="11" s="1"/>
  <c r="D40" i="11" s="1"/>
  <c r="B39" i="11"/>
  <c r="C39" i="11" s="1"/>
  <c r="D39" i="11" s="1"/>
  <c r="B38" i="11"/>
  <c r="C38" i="11" s="1"/>
  <c r="D38" i="11" s="1"/>
  <c r="B37" i="11"/>
  <c r="C37" i="11" s="1"/>
  <c r="D37" i="11" s="1"/>
  <c r="B36" i="11"/>
  <c r="C36" i="11" s="1"/>
  <c r="D36" i="11" s="1"/>
  <c r="B35" i="11"/>
  <c r="C35" i="11" s="1"/>
  <c r="D35" i="11" s="1"/>
  <c r="B34" i="11"/>
  <c r="F34" i="11" s="1"/>
  <c r="B33" i="11"/>
  <c r="F33" i="11" s="1"/>
  <c r="B32" i="11"/>
  <c r="F32" i="11" s="1"/>
  <c r="B31" i="11"/>
  <c r="F31" i="11" s="1"/>
  <c r="B30" i="11"/>
  <c r="F30" i="11" s="1"/>
  <c r="B29" i="11"/>
  <c r="F29" i="11" s="1"/>
  <c r="B28" i="11"/>
  <c r="F28" i="11" s="1"/>
  <c r="B27" i="11"/>
  <c r="F27" i="11" s="1"/>
  <c r="B26" i="11"/>
  <c r="B25" i="11"/>
  <c r="F25" i="11" s="1"/>
  <c r="J25" i="11" s="1"/>
  <c r="K25" i="11" s="1"/>
  <c r="L25" i="11" s="1"/>
  <c r="C25" i="5" s="1"/>
  <c r="B24" i="11"/>
  <c r="F24" i="11" s="1"/>
  <c r="B23" i="11"/>
  <c r="F23" i="11" s="1"/>
  <c r="B22" i="11"/>
  <c r="F22" i="11" s="1"/>
  <c r="B21" i="11"/>
  <c r="F21" i="11" s="1"/>
  <c r="B20" i="11"/>
  <c r="F20" i="11" s="1"/>
  <c r="B19" i="11"/>
  <c r="F19" i="11" s="1"/>
  <c r="B18" i="11"/>
  <c r="F18" i="11" s="1"/>
  <c r="B17" i="11"/>
  <c r="F17" i="11" s="1"/>
  <c r="B16" i="11"/>
  <c r="F16" i="11" s="1"/>
  <c r="B15" i="11"/>
  <c r="F15" i="11" s="1"/>
  <c r="B14" i="11"/>
  <c r="F14" i="11" s="1"/>
  <c r="B13" i="11"/>
  <c r="F13" i="11" s="1"/>
  <c r="B12" i="11"/>
  <c r="F12" i="11" s="1"/>
  <c r="B11" i="11"/>
  <c r="F11" i="11" s="1"/>
  <c r="B10" i="11"/>
  <c r="F10" i="11" s="1"/>
  <c r="B9" i="11"/>
  <c r="F9" i="11" s="1"/>
  <c r="B8" i="11"/>
  <c r="B7" i="11"/>
  <c r="F7" i="11" s="1"/>
  <c r="J7" i="11" s="1"/>
  <c r="K7" i="11" s="1"/>
  <c r="L7" i="11" s="1"/>
  <c r="C7" i="5" s="1"/>
  <c r="B6" i="11"/>
  <c r="C6" i="11" s="1"/>
  <c r="D6" i="11" s="1"/>
  <c r="B5" i="11"/>
  <c r="C5" i="11" s="1"/>
  <c r="D5" i="11" s="1"/>
  <c r="B4" i="11"/>
  <c r="C4" i="11" s="1"/>
  <c r="D4" i="11" s="1"/>
  <c r="B3" i="11"/>
  <c r="C3" i="11" s="1"/>
  <c r="D3" i="11" s="1"/>
  <c r="B2" i="11"/>
  <c r="C2" i="11" s="1"/>
  <c r="D2" i="11" s="1"/>
  <c r="C7" i="1"/>
  <c r="C14" i="1"/>
  <c r="C9" i="1"/>
  <c r="C6" i="1"/>
  <c r="C22" i="1"/>
  <c r="C11" i="1"/>
  <c r="C24" i="1"/>
  <c r="C19" i="1"/>
  <c r="C12" i="1"/>
  <c r="C20" i="1"/>
  <c r="C25" i="1"/>
  <c r="C16" i="1"/>
  <c r="C26" i="1"/>
  <c r="C23" i="1"/>
  <c r="C13" i="1"/>
  <c r="C18" i="1"/>
  <c r="C29" i="1"/>
  <c r="C27" i="1"/>
  <c r="C28" i="1"/>
  <c r="C15" i="1"/>
  <c r="C8" i="1"/>
  <c r="C17" i="1"/>
  <c r="C21" i="1"/>
  <c r="C10" i="1"/>
  <c r="C68" i="11" l="1"/>
  <c r="D68" i="11" s="1"/>
  <c r="C34" i="11"/>
  <c r="D34" i="11" s="1"/>
  <c r="F53" i="11"/>
  <c r="J53" i="11" s="1"/>
  <c r="N53" i="11" s="1"/>
  <c r="O53" i="11" s="1"/>
  <c r="P53" i="11" s="1"/>
  <c r="D53" i="5" s="1"/>
  <c r="F69" i="11"/>
  <c r="G69" i="11" s="1"/>
  <c r="H69" i="11" s="1"/>
  <c r="F63" i="11"/>
  <c r="G63" i="11" s="1"/>
  <c r="H63" i="11" s="1"/>
  <c r="F57" i="11"/>
  <c r="G57" i="11" s="1"/>
  <c r="H57" i="11" s="1"/>
  <c r="F59" i="11"/>
  <c r="G59" i="11" s="1"/>
  <c r="H59" i="11" s="1"/>
  <c r="F61" i="11"/>
  <c r="G61" i="11" s="1"/>
  <c r="H61" i="11" s="1"/>
  <c r="F66" i="11"/>
  <c r="J66" i="11" s="1"/>
  <c r="N66" i="11" s="1"/>
  <c r="R66" i="11" s="1"/>
  <c r="C71" i="11"/>
  <c r="D71" i="11" s="1"/>
  <c r="F64" i="11"/>
  <c r="G64" i="11" s="1"/>
  <c r="H64" i="11" s="1"/>
  <c r="C70" i="11"/>
  <c r="D70" i="11" s="1"/>
  <c r="F58" i="11"/>
  <c r="G58" i="11" s="1"/>
  <c r="H58" i="11" s="1"/>
  <c r="F60" i="11"/>
  <c r="G60" i="11" s="1"/>
  <c r="H60" i="11" s="1"/>
  <c r="C25" i="11"/>
  <c r="D25" i="11" s="1"/>
  <c r="C7" i="11"/>
  <c r="D7" i="11" s="1"/>
  <c r="C33" i="11"/>
  <c r="D33" i="11" s="1"/>
  <c r="N7" i="11"/>
  <c r="O7" i="11" s="1"/>
  <c r="P7" i="11" s="1"/>
  <c r="D7" i="5" s="1"/>
  <c r="G7" i="11"/>
  <c r="H7" i="11" s="1"/>
  <c r="F2" i="11"/>
  <c r="F3" i="11"/>
  <c r="F4" i="11"/>
  <c r="F5" i="11"/>
  <c r="F6" i="11"/>
  <c r="F8" i="11"/>
  <c r="C8" i="11"/>
  <c r="D8" i="11" s="1"/>
  <c r="G10" i="11"/>
  <c r="H10" i="11" s="1"/>
  <c r="J10" i="11"/>
  <c r="G14" i="11"/>
  <c r="H14" i="11" s="1"/>
  <c r="J14" i="11"/>
  <c r="G18" i="11"/>
  <c r="H18" i="11" s="1"/>
  <c r="J18" i="11"/>
  <c r="G22" i="11"/>
  <c r="H22" i="11" s="1"/>
  <c r="J22" i="11"/>
  <c r="G11" i="11"/>
  <c r="H11" i="11" s="1"/>
  <c r="J11" i="11"/>
  <c r="G15" i="11"/>
  <c r="H15" i="11" s="1"/>
  <c r="J15" i="11"/>
  <c r="G19" i="11"/>
  <c r="H19" i="11" s="1"/>
  <c r="J19" i="11"/>
  <c r="G23" i="11"/>
  <c r="H23" i="11" s="1"/>
  <c r="J23" i="11"/>
  <c r="G12" i="11"/>
  <c r="H12" i="11" s="1"/>
  <c r="J12" i="11"/>
  <c r="G16" i="11"/>
  <c r="H16" i="11" s="1"/>
  <c r="J16" i="11"/>
  <c r="G20" i="11"/>
  <c r="H20" i="11" s="1"/>
  <c r="J20" i="11"/>
  <c r="G24" i="11"/>
  <c r="H24" i="11" s="1"/>
  <c r="J24" i="11"/>
  <c r="G9" i="11"/>
  <c r="H9" i="11" s="1"/>
  <c r="J9" i="11"/>
  <c r="G13" i="11"/>
  <c r="H13" i="11" s="1"/>
  <c r="J13" i="11"/>
  <c r="G17" i="11"/>
  <c r="H17" i="11" s="1"/>
  <c r="J17" i="11"/>
  <c r="G21" i="11"/>
  <c r="H21" i="11" s="1"/>
  <c r="J21" i="11"/>
  <c r="C9" i="11"/>
  <c r="D9" i="11" s="1"/>
  <c r="C10" i="11"/>
  <c r="D10" i="11" s="1"/>
  <c r="C11" i="11"/>
  <c r="D11" i="11" s="1"/>
  <c r="C12" i="11"/>
  <c r="D12" i="11" s="1"/>
  <c r="C13" i="11"/>
  <c r="D13" i="11" s="1"/>
  <c r="C14" i="11"/>
  <c r="D14" i="11" s="1"/>
  <c r="C15" i="11"/>
  <c r="D15" i="11" s="1"/>
  <c r="C16" i="11"/>
  <c r="D16" i="11" s="1"/>
  <c r="C17" i="11"/>
  <c r="D17" i="11" s="1"/>
  <c r="C18" i="11"/>
  <c r="D18" i="11" s="1"/>
  <c r="C19" i="11"/>
  <c r="D19" i="11" s="1"/>
  <c r="C20" i="11"/>
  <c r="D20" i="11" s="1"/>
  <c r="C21" i="11"/>
  <c r="D21" i="11" s="1"/>
  <c r="C22" i="11"/>
  <c r="D22" i="11" s="1"/>
  <c r="C23" i="11"/>
  <c r="D23" i="11" s="1"/>
  <c r="C24" i="11"/>
  <c r="D24" i="11" s="1"/>
  <c r="J28" i="11"/>
  <c r="G28" i="11"/>
  <c r="H28" i="11" s="1"/>
  <c r="J32" i="11"/>
  <c r="G32" i="11"/>
  <c r="H32" i="11" s="1"/>
  <c r="G25" i="11"/>
  <c r="H25" i="11" s="1"/>
  <c r="N25" i="11"/>
  <c r="F26" i="11"/>
  <c r="C26" i="11"/>
  <c r="D26" i="11" s="1"/>
  <c r="J29" i="11"/>
  <c r="G29" i="11"/>
  <c r="H29" i="11" s="1"/>
  <c r="B29" i="5" s="1"/>
  <c r="J33" i="11"/>
  <c r="G33" i="11"/>
  <c r="H33" i="11" s="1"/>
  <c r="J30" i="11"/>
  <c r="G30" i="11"/>
  <c r="H30" i="11" s="1"/>
  <c r="J27" i="11"/>
  <c r="G27" i="11"/>
  <c r="H27" i="11" s="1"/>
  <c r="J31" i="11"/>
  <c r="G31" i="11"/>
  <c r="H31" i="11" s="1"/>
  <c r="B31" i="5" s="1"/>
  <c r="J34" i="11"/>
  <c r="G34" i="11"/>
  <c r="H34" i="11" s="1"/>
  <c r="B34" i="5" s="1"/>
  <c r="C27" i="11"/>
  <c r="D27" i="11" s="1"/>
  <c r="C28" i="11"/>
  <c r="D28" i="11" s="1"/>
  <c r="C29" i="11"/>
  <c r="D29" i="11" s="1"/>
  <c r="C30" i="11"/>
  <c r="D30" i="11" s="1"/>
  <c r="C31" i="11"/>
  <c r="D31" i="11" s="1"/>
  <c r="C32" i="11"/>
  <c r="D32" i="11" s="1"/>
  <c r="F35" i="11"/>
  <c r="F36" i="11"/>
  <c r="F37" i="11"/>
  <c r="F38" i="11"/>
  <c r="F39" i="11"/>
  <c r="F40" i="11"/>
  <c r="F41" i="11"/>
  <c r="F42" i="11"/>
  <c r="F43" i="11"/>
  <c r="G46" i="11"/>
  <c r="H46" i="11" s="1"/>
  <c r="J46" i="11"/>
  <c r="G50" i="11"/>
  <c r="H50" i="11" s="1"/>
  <c r="J50" i="11"/>
  <c r="G47" i="11"/>
  <c r="H47" i="11" s="1"/>
  <c r="J47" i="11"/>
  <c r="G51" i="11"/>
  <c r="H51" i="11" s="1"/>
  <c r="J51" i="11"/>
  <c r="G48" i="11"/>
  <c r="H48" i="11" s="1"/>
  <c r="J48" i="11"/>
  <c r="G52" i="11"/>
  <c r="H52" i="11" s="1"/>
  <c r="J52" i="11"/>
  <c r="F44" i="11"/>
  <c r="C44" i="11"/>
  <c r="D44" i="11" s="1"/>
  <c r="G45" i="11"/>
  <c r="H45" i="11" s="1"/>
  <c r="J45" i="11"/>
  <c r="G49" i="11"/>
  <c r="H49" i="11" s="1"/>
  <c r="B49" i="5" s="1"/>
  <c r="J49" i="11"/>
  <c r="C45" i="11"/>
  <c r="D45" i="11" s="1"/>
  <c r="C46" i="11"/>
  <c r="D46" i="11" s="1"/>
  <c r="C47" i="11"/>
  <c r="D47" i="11" s="1"/>
  <c r="C48" i="11"/>
  <c r="D48" i="11" s="1"/>
  <c r="C49" i="11"/>
  <c r="D49" i="11" s="1"/>
  <c r="C50" i="11"/>
  <c r="D50" i="11" s="1"/>
  <c r="C51" i="11"/>
  <c r="D51" i="11" s="1"/>
  <c r="C52" i="11"/>
  <c r="D52" i="11" s="1"/>
  <c r="G53" i="11"/>
  <c r="H53" i="11" s="1"/>
  <c r="G54" i="11"/>
  <c r="H54" i="11" s="1"/>
  <c r="J54" i="11"/>
  <c r="G55" i="11"/>
  <c r="H55" i="11" s="1"/>
  <c r="B55" i="5" s="1"/>
  <c r="J55" i="11"/>
  <c r="G56" i="11"/>
  <c r="H56" i="11" s="1"/>
  <c r="J56" i="11"/>
  <c r="C54" i="11"/>
  <c r="D54" i="11" s="1"/>
  <c r="C55" i="11"/>
  <c r="D55" i="11" s="1"/>
  <c r="C56" i="11"/>
  <c r="D56" i="11" s="1"/>
  <c r="O66" i="11"/>
  <c r="P66" i="11" s="1"/>
  <c r="F62" i="11"/>
  <c r="F65" i="11"/>
  <c r="F67" i="11"/>
  <c r="J63" i="11"/>
  <c r="K72" i="11"/>
  <c r="L72" i="11" s="1"/>
  <c r="C72" i="5" s="1"/>
  <c r="N72" i="11"/>
  <c r="J68" i="11"/>
  <c r="J70" i="11"/>
  <c r="J71" i="11"/>
  <c r="G72" i="11"/>
  <c r="H72" i="11" s="1"/>
  <c r="C73" i="11"/>
  <c r="D73" i="11" s="1"/>
  <c r="C72" i="11"/>
  <c r="D72" i="11" s="1"/>
  <c r="G73" i="11"/>
  <c r="H73" i="11" s="1"/>
  <c r="N73" i="11"/>
  <c r="K73" i="11"/>
  <c r="L73" i="11" s="1"/>
  <c r="C73" i="5" s="1"/>
  <c r="F74" i="11"/>
  <c r="F75" i="11"/>
  <c r="F76" i="11"/>
  <c r="F77" i="11"/>
  <c r="C77" i="11"/>
  <c r="D77" i="11" s="1"/>
  <c r="J78" i="11"/>
  <c r="G78" i="11"/>
  <c r="H78" i="11" s="1"/>
  <c r="J79" i="11"/>
  <c r="G79" i="11"/>
  <c r="H79" i="11" s="1"/>
  <c r="J80" i="11"/>
  <c r="G80" i="11"/>
  <c r="H80" i="11" s="1"/>
  <c r="C78" i="11"/>
  <c r="D78" i="11" s="1"/>
  <c r="C79" i="11"/>
  <c r="D79" i="11" s="1"/>
  <c r="C80" i="11"/>
  <c r="D80" i="11" s="1"/>
  <c r="J57" i="11" l="1"/>
  <c r="J60" i="11"/>
  <c r="K60" i="11" s="1"/>
  <c r="L60" i="11" s="1"/>
  <c r="C60" i="5" s="1"/>
  <c r="J58" i="11"/>
  <c r="J61" i="11"/>
  <c r="K61" i="11" s="1"/>
  <c r="L61" i="11" s="1"/>
  <c r="C61" i="5" s="1"/>
  <c r="J69" i="11"/>
  <c r="K69" i="11" s="1"/>
  <c r="L69" i="11" s="1"/>
  <c r="C69" i="5" s="1"/>
  <c r="J64" i="11"/>
  <c r="N64" i="11" s="1"/>
  <c r="J59" i="11"/>
  <c r="K59" i="11" s="1"/>
  <c r="L59" i="11" s="1"/>
  <c r="C59" i="5" s="1"/>
  <c r="K53" i="11"/>
  <c r="L53" i="11" s="1"/>
  <c r="C53" i="5" s="1"/>
  <c r="R53" i="11"/>
  <c r="V53" i="11" s="1"/>
  <c r="G66" i="11"/>
  <c r="H66" i="11" s="1"/>
  <c r="K66" i="11"/>
  <c r="L66" i="11" s="1"/>
  <c r="C66" i="5" s="1"/>
  <c r="R7" i="11"/>
  <c r="V7" i="11" s="1"/>
  <c r="J74" i="11"/>
  <c r="G74" i="11"/>
  <c r="H74" i="11" s="1"/>
  <c r="N70" i="11"/>
  <c r="K70" i="11"/>
  <c r="L70" i="11" s="1"/>
  <c r="C70" i="5" s="1"/>
  <c r="K63" i="11"/>
  <c r="L63" i="11" s="1"/>
  <c r="C63" i="5" s="1"/>
  <c r="N63" i="11"/>
  <c r="V66" i="11"/>
  <c r="S66" i="11"/>
  <c r="T66" i="11" s="1"/>
  <c r="E66" i="5" s="1"/>
  <c r="K55" i="11"/>
  <c r="L55" i="11" s="1"/>
  <c r="C55" i="5" s="1"/>
  <c r="N55" i="11"/>
  <c r="J44" i="11"/>
  <c r="G44" i="11"/>
  <c r="H44" i="11" s="1"/>
  <c r="B44" i="5" s="1"/>
  <c r="J40" i="11"/>
  <c r="G40" i="11"/>
  <c r="H40" i="11" s="1"/>
  <c r="J36" i="11"/>
  <c r="G36" i="11"/>
  <c r="H36" i="11" s="1"/>
  <c r="B36" i="5" s="1"/>
  <c r="K21" i="11"/>
  <c r="L21" i="11" s="1"/>
  <c r="C21" i="5" s="1"/>
  <c r="N21" i="11"/>
  <c r="K13" i="11"/>
  <c r="L13" i="11" s="1"/>
  <c r="C13" i="5" s="1"/>
  <c r="N13" i="11"/>
  <c r="K24" i="11"/>
  <c r="L24" i="11" s="1"/>
  <c r="C24" i="5" s="1"/>
  <c r="N24" i="11"/>
  <c r="K16" i="11"/>
  <c r="L16" i="11" s="1"/>
  <c r="C16" i="5" s="1"/>
  <c r="N16" i="11"/>
  <c r="K23" i="11"/>
  <c r="L23" i="11" s="1"/>
  <c r="C23" i="5" s="1"/>
  <c r="N23" i="11"/>
  <c r="K15" i="11"/>
  <c r="L15" i="11" s="1"/>
  <c r="C15" i="5" s="1"/>
  <c r="N15" i="11"/>
  <c r="K22" i="11"/>
  <c r="L22" i="11" s="1"/>
  <c r="C22" i="5" s="1"/>
  <c r="N22" i="11"/>
  <c r="K14" i="11"/>
  <c r="L14" i="11" s="1"/>
  <c r="C14" i="5" s="1"/>
  <c r="N14" i="11"/>
  <c r="J5" i="11"/>
  <c r="G5" i="11"/>
  <c r="H5" i="11" s="1"/>
  <c r="B5" i="5" s="1"/>
  <c r="K79" i="11"/>
  <c r="L79" i="11" s="1"/>
  <c r="C79" i="5" s="1"/>
  <c r="N79" i="11"/>
  <c r="J77" i="11"/>
  <c r="G77" i="11"/>
  <c r="H77" i="11" s="1"/>
  <c r="B77" i="5" s="1"/>
  <c r="J67" i="11"/>
  <c r="G67" i="11"/>
  <c r="H67" i="11" s="1"/>
  <c r="K58" i="11"/>
  <c r="L58" i="11" s="1"/>
  <c r="C58" i="5" s="1"/>
  <c r="N58" i="11"/>
  <c r="K45" i="11"/>
  <c r="L45" i="11" s="1"/>
  <c r="C45" i="5" s="1"/>
  <c r="N45" i="11"/>
  <c r="K52" i="11"/>
  <c r="L52" i="11" s="1"/>
  <c r="C52" i="5" s="1"/>
  <c r="N52" i="11"/>
  <c r="K51" i="11"/>
  <c r="L51" i="11" s="1"/>
  <c r="C51" i="5" s="1"/>
  <c r="N51" i="11"/>
  <c r="K50" i="11"/>
  <c r="L50" i="11" s="1"/>
  <c r="C50" i="5" s="1"/>
  <c r="N50" i="11"/>
  <c r="J43" i="11"/>
  <c r="G43" i="11"/>
  <c r="H43" i="11" s="1"/>
  <c r="B43" i="5" s="1"/>
  <c r="J39" i="11"/>
  <c r="G39" i="11"/>
  <c r="H39" i="11" s="1"/>
  <c r="J35" i="11"/>
  <c r="G35" i="11"/>
  <c r="H35" i="11" s="1"/>
  <c r="B35" i="5" s="1"/>
  <c r="K34" i="11"/>
  <c r="L34" i="11" s="1"/>
  <c r="C34" i="5" s="1"/>
  <c r="N34" i="11"/>
  <c r="K27" i="11"/>
  <c r="L27" i="11" s="1"/>
  <c r="C27" i="5" s="1"/>
  <c r="N27" i="11"/>
  <c r="K33" i="11"/>
  <c r="L33" i="11" s="1"/>
  <c r="C33" i="5" s="1"/>
  <c r="N33" i="11"/>
  <c r="J26" i="11"/>
  <c r="G26" i="11"/>
  <c r="H26" i="11" s="1"/>
  <c r="B26" i="5" s="1"/>
  <c r="K32" i="11"/>
  <c r="L32" i="11" s="1"/>
  <c r="C32" i="5" s="1"/>
  <c r="N32" i="11"/>
  <c r="J8" i="11"/>
  <c r="G8" i="11"/>
  <c r="H8" i="11" s="1"/>
  <c r="J4" i="11"/>
  <c r="G4" i="11"/>
  <c r="H4" i="11" s="1"/>
  <c r="B4" i="5" s="1"/>
  <c r="J76" i="11"/>
  <c r="G76" i="11"/>
  <c r="H76" i="11" s="1"/>
  <c r="O73" i="11"/>
  <c r="P73" i="11" s="1"/>
  <c r="R73" i="11"/>
  <c r="K68" i="11"/>
  <c r="L68" i="11" s="1"/>
  <c r="C68" i="5" s="1"/>
  <c r="N68" i="11"/>
  <c r="J65" i="11"/>
  <c r="G65" i="11"/>
  <c r="H65" i="11" s="1"/>
  <c r="B65" i="5" s="1"/>
  <c r="N61" i="11"/>
  <c r="K57" i="11"/>
  <c r="L57" i="11" s="1"/>
  <c r="C57" i="5" s="1"/>
  <c r="N57" i="11"/>
  <c r="K56" i="11"/>
  <c r="L56" i="11" s="1"/>
  <c r="C56" i="5" s="1"/>
  <c r="N56" i="11"/>
  <c r="K54" i="11"/>
  <c r="L54" i="11" s="1"/>
  <c r="C54" i="5" s="1"/>
  <c r="N54" i="11"/>
  <c r="J42" i="11"/>
  <c r="G42" i="11"/>
  <c r="H42" i="11" s="1"/>
  <c r="B42" i="5" s="1"/>
  <c r="J38" i="11"/>
  <c r="G38" i="11"/>
  <c r="H38" i="11" s="1"/>
  <c r="O25" i="11"/>
  <c r="P25" i="11" s="1"/>
  <c r="D25" i="5" s="1"/>
  <c r="R25" i="11"/>
  <c r="K17" i="11"/>
  <c r="L17" i="11" s="1"/>
  <c r="C17" i="5" s="1"/>
  <c r="N17" i="11"/>
  <c r="K9" i="11"/>
  <c r="L9" i="11" s="1"/>
  <c r="C9" i="5" s="1"/>
  <c r="N9" i="11"/>
  <c r="K20" i="11"/>
  <c r="L20" i="11" s="1"/>
  <c r="C20" i="5" s="1"/>
  <c r="N20" i="11"/>
  <c r="K12" i="11"/>
  <c r="L12" i="11" s="1"/>
  <c r="C12" i="5" s="1"/>
  <c r="N12" i="11"/>
  <c r="K19" i="11"/>
  <c r="L19" i="11" s="1"/>
  <c r="C19" i="5" s="1"/>
  <c r="N19" i="11"/>
  <c r="K11" i="11"/>
  <c r="L11" i="11" s="1"/>
  <c r="C11" i="5" s="1"/>
  <c r="N11" i="11"/>
  <c r="K18" i="11"/>
  <c r="L18" i="11" s="1"/>
  <c r="C18" i="5" s="1"/>
  <c r="N18" i="11"/>
  <c r="K10" i="11"/>
  <c r="L10" i="11" s="1"/>
  <c r="C10" i="5" s="1"/>
  <c r="N10" i="11"/>
  <c r="J3" i="11"/>
  <c r="G3" i="11"/>
  <c r="H3" i="11" s="1"/>
  <c r="B3" i="5" s="1"/>
  <c r="K80" i="11"/>
  <c r="L80" i="11" s="1"/>
  <c r="C80" i="5" s="1"/>
  <c r="N80" i="11"/>
  <c r="K78" i="11"/>
  <c r="L78" i="11" s="1"/>
  <c r="C78" i="5" s="1"/>
  <c r="N78" i="11"/>
  <c r="J75" i="11"/>
  <c r="G75" i="11"/>
  <c r="H75" i="11" s="1"/>
  <c r="B75" i="5" s="1"/>
  <c r="N71" i="11"/>
  <c r="K71" i="11"/>
  <c r="L71" i="11" s="1"/>
  <c r="C71" i="5" s="1"/>
  <c r="R72" i="11"/>
  <c r="O72" i="11"/>
  <c r="P72" i="11" s="1"/>
  <c r="K64" i="11"/>
  <c r="L64" i="11" s="1"/>
  <c r="C64" i="5" s="1"/>
  <c r="J62" i="11"/>
  <c r="G62" i="11"/>
  <c r="H62" i="11" s="1"/>
  <c r="N60" i="11"/>
  <c r="K49" i="11"/>
  <c r="L49" i="11" s="1"/>
  <c r="C49" i="5" s="1"/>
  <c r="N49" i="11"/>
  <c r="K48" i="11"/>
  <c r="L48" i="11" s="1"/>
  <c r="C48" i="5" s="1"/>
  <c r="N48" i="11"/>
  <c r="K47" i="11"/>
  <c r="L47" i="11" s="1"/>
  <c r="C47" i="5" s="1"/>
  <c r="N47" i="11"/>
  <c r="K46" i="11"/>
  <c r="L46" i="11" s="1"/>
  <c r="C46" i="5" s="1"/>
  <c r="N46" i="11"/>
  <c r="J41" i="11"/>
  <c r="G41" i="11"/>
  <c r="H41" i="11" s="1"/>
  <c r="J37" i="11"/>
  <c r="G37" i="11"/>
  <c r="H37" i="11" s="1"/>
  <c r="K31" i="11"/>
  <c r="L31" i="11" s="1"/>
  <c r="C31" i="5" s="1"/>
  <c r="N31" i="11"/>
  <c r="K30" i="11"/>
  <c r="L30" i="11" s="1"/>
  <c r="C30" i="5" s="1"/>
  <c r="N30" i="11"/>
  <c r="K29" i="11"/>
  <c r="L29" i="11" s="1"/>
  <c r="C29" i="5" s="1"/>
  <c r="N29" i="11"/>
  <c r="K28" i="11"/>
  <c r="L28" i="11" s="1"/>
  <c r="C28" i="5" s="1"/>
  <c r="N28" i="11"/>
  <c r="J6" i="11"/>
  <c r="G6" i="11"/>
  <c r="H6" i="11" s="1"/>
  <c r="J2" i="11"/>
  <c r="G2" i="11"/>
  <c r="H2" i="11" s="1"/>
  <c r="B50" i="5"/>
  <c r="B17" i="5"/>
  <c r="B78" i="5"/>
  <c r="B27" i="5"/>
  <c r="B14" i="5"/>
  <c r="B16" i="5"/>
  <c r="B22" i="5"/>
  <c r="B53" i="5"/>
  <c r="B12" i="5"/>
  <c r="B51" i="5"/>
  <c r="B24" i="5"/>
  <c r="B46" i="5"/>
  <c r="B56" i="5"/>
  <c r="B63" i="5"/>
  <c r="B7" i="5"/>
  <c r="B69" i="5"/>
  <c r="B72" i="5"/>
  <c r="N69" i="11" l="1"/>
  <c r="S53" i="11"/>
  <c r="T53" i="11" s="1"/>
  <c r="E53" i="5" s="1"/>
  <c r="S7" i="11"/>
  <c r="T7" i="11" s="1"/>
  <c r="E7" i="5" s="1"/>
  <c r="N59" i="11"/>
  <c r="D6" i="1"/>
  <c r="O29" i="11"/>
  <c r="P29" i="11" s="1"/>
  <c r="D29" i="5" s="1"/>
  <c r="R29" i="11"/>
  <c r="O31" i="11"/>
  <c r="P31" i="11" s="1"/>
  <c r="D31" i="5" s="1"/>
  <c r="R31" i="11"/>
  <c r="R47" i="11"/>
  <c r="O47" i="11"/>
  <c r="P47" i="11" s="1"/>
  <c r="D47" i="5" s="1"/>
  <c r="R49" i="11"/>
  <c r="O49" i="11"/>
  <c r="P49" i="11" s="1"/>
  <c r="D49" i="5" s="1"/>
  <c r="O80" i="11"/>
  <c r="P80" i="11" s="1"/>
  <c r="R80" i="11"/>
  <c r="R18" i="11"/>
  <c r="O18" i="11"/>
  <c r="P18" i="11" s="1"/>
  <c r="D18" i="5" s="1"/>
  <c r="R19" i="11"/>
  <c r="O19" i="11"/>
  <c r="P19" i="11" s="1"/>
  <c r="D19" i="5" s="1"/>
  <c r="R20" i="11"/>
  <c r="O20" i="11"/>
  <c r="P20" i="11" s="1"/>
  <c r="D20" i="5" s="1"/>
  <c r="R17" i="11"/>
  <c r="O17" i="11"/>
  <c r="P17" i="11" s="1"/>
  <c r="D17" i="5" s="1"/>
  <c r="R54" i="11"/>
  <c r="O54" i="11"/>
  <c r="P54" i="11" s="1"/>
  <c r="D54" i="5" s="1"/>
  <c r="R57" i="11"/>
  <c r="O57" i="11"/>
  <c r="P57" i="11" s="1"/>
  <c r="S73" i="11"/>
  <c r="T73" i="11" s="1"/>
  <c r="E73" i="5" s="1"/>
  <c r="V73" i="11"/>
  <c r="O32" i="11"/>
  <c r="P32" i="11" s="1"/>
  <c r="D32" i="5" s="1"/>
  <c r="R32" i="11"/>
  <c r="O33" i="11"/>
  <c r="P33" i="11" s="1"/>
  <c r="D33" i="5" s="1"/>
  <c r="R33" i="11"/>
  <c r="O34" i="11"/>
  <c r="P34" i="11" s="1"/>
  <c r="D34" i="5" s="1"/>
  <c r="R34" i="11"/>
  <c r="R50" i="11"/>
  <c r="O50" i="11"/>
  <c r="P50" i="11" s="1"/>
  <c r="D50" i="5" s="1"/>
  <c r="R52" i="11"/>
  <c r="O52" i="11"/>
  <c r="P52" i="11" s="1"/>
  <c r="D52" i="5" s="1"/>
  <c r="Z53" i="11"/>
  <c r="W53" i="11"/>
  <c r="X53" i="11" s="1"/>
  <c r="F53" i="5" s="1"/>
  <c r="R22" i="11"/>
  <c r="O22" i="11"/>
  <c r="P22" i="11" s="1"/>
  <c r="D22" i="5" s="1"/>
  <c r="R23" i="11"/>
  <c r="O23" i="11"/>
  <c r="P23" i="11" s="1"/>
  <c r="D23" i="5" s="1"/>
  <c r="R24" i="11"/>
  <c r="O24" i="11"/>
  <c r="P24" i="11" s="1"/>
  <c r="D24" i="5" s="1"/>
  <c r="R21" i="11"/>
  <c r="O21" i="11"/>
  <c r="P21" i="11" s="1"/>
  <c r="D21" i="5" s="1"/>
  <c r="R55" i="11"/>
  <c r="O55" i="11"/>
  <c r="P55" i="11" s="1"/>
  <c r="D55" i="5" s="1"/>
  <c r="N6" i="11"/>
  <c r="K6" i="11"/>
  <c r="L6" i="11" s="1"/>
  <c r="C6" i="5" s="1"/>
  <c r="N41" i="11"/>
  <c r="K41" i="11"/>
  <c r="L41" i="11" s="1"/>
  <c r="C41" i="5" s="1"/>
  <c r="N62" i="11"/>
  <c r="K62" i="11"/>
  <c r="L62" i="11" s="1"/>
  <c r="C62" i="5" s="1"/>
  <c r="V72" i="11"/>
  <c r="S72" i="11"/>
  <c r="T72" i="11" s="1"/>
  <c r="E72" i="5" s="1"/>
  <c r="N75" i="11"/>
  <c r="K75" i="11"/>
  <c r="L75" i="11" s="1"/>
  <c r="C75" i="5" s="1"/>
  <c r="Z7" i="11"/>
  <c r="W7" i="11"/>
  <c r="X7" i="11" s="1"/>
  <c r="F7" i="5" s="1"/>
  <c r="N38" i="11"/>
  <c r="K38" i="11"/>
  <c r="L38" i="11" s="1"/>
  <c r="C38" i="5" s="1"/>
  <c r="K65" i="11"/>
  <c r="L65" i="11" s="1"/>
  <c r="C65" i="5" s="1"/>
  <c r="N65" i="11"/>
  <c r="N4" i="11"/>
  <c r="K4" i="11"/>
  <c r="L4" i="11" s="1"/>
  <c r="C4" i="5" s="1"/>
  <c r="N39" i="11"/>
  <c r="K39" i="11"/>
  <c r="L39" i="11" s="1"/>
  <c r="C39" i="5" s="1"/>
  <c r="K67" i="11"/>
  <c r="L67" i="11" s="1"/>
  <c r="C67" i="5" s="1"/>
  <c r="N67" i="11"/>
  <c r="K77" i="11"/>
  <c r="L77" i="11" s="1"/>
  <c r="C77" i="5" s="1"/>
  <c r="N77" i="11"/>
  <c r="N5" i="11"/>
  <c r="K5" i="11"/>
  <c r="L5" i="11" s="1"/>
  <c r="C5" i="5" s="1"/>
  <c r="N40" i="11"/>
  <c r="K40" i="11"/>
  <c r="L40" i="11" s="1"/>
  <c r="C40" i="5" s="1"/>
  <c r="Z66" i="11"/>
  <c r="W66" i="11"/>
  <c r="X66" i="11" s="1"/>
  <c r="F66" i="5" s="1"/>
  <c r="R70" i="11"/>
  <c r="O70" i="11"/>
  <c r="P70" i="11" s="1"/>
  <c r="O28" i="11"/>
  <c r="P28" i="11" s="1"/>
  <c r="D28" i="5" s="1"/>
  <c r="R28" i="11"/>
  <c r="O30" i="11"/>
  <c r="P30" i="11" s="1"/>
  <c r="D30" i="5" s="1"/>
  <c r="R30" i="11"/>
  <c r="R46" i="11"/>
  <c r="O46" i="11"/>
  <c r="P46" i="11" s="1"/>
  <c r="D46" i="5" s="1"/>
  <c r="R48" i="11"/>
  <c r="O48" i="11"/>
  <c r="P48" i="11" s="1"/>
  <c r="D48" i="5" s="1"/>
  <c r="R60" i="11"/>
  <c r="O60" i="11"/>
  <c r="P60" i="11" s="1"/>
  <c r="R64" i="11"/>
  <c r="O64" i="11"/>
  <c r="P64" i="11" s="1"/>
  <c r="O78" i="11"/>
  <c r="P78" i="11" s="1"/>
  <c r="D78" i="5" s="1"/>
  <c r="R78" i="11"/>
  <c r="R10" i="11"/>
  <c r="O10" i="11"/>
  <c r="P10" i="11" s="1"/>
  <c r="D10" i="5" s="1"/>
  <c r="R11" i="11"/>
  <c r="O11" i="11"/>
  <c r="P11" i="11" s="1"/>
  <c r="D11" i="5" s="1"/>
  <c r="R12" i="11"/>
  <c r="O12" i="11"/>
  <c r="P12" i="11" s="1"/>
  <c r="D12" i="5" s="1"/>
  <c r="R9" i="11"/>
  <c r="O9" i="11"/>
  <c r="P9" i="11" s="1"/>
  <c r="D9" i="5" s="1"/>
  <c r="V25" i="11"/>
  <c r="S25" i="11"/>
  <c r="T25" i="11" s="1"/>
  <c r="E25" i="5" s="1"/>
  <c r="R56" i="11"/>
  <c r="O56" i="11"/>
  <c r="P56" i="11" s="1"/>
  <c r="D56" i="5" s="1"/>
  <c r="R61" i="11"/>
  <c r="O61" i="11"/>
  <c r="P61" i="11" s="1"/>
  <c r="R68" i="11"/>
  <c r="O68" i="11"/>
  <c r="P68" i="11" s="1"/>
  <c r="O27" i="11"/>
  <c r="P27" i="11" s="1"/>
  <c r="D27" i="5" s="1"/>
  <c r="R27" i="11"/>
  <c r="R51" i="11"/>
  <c r="O51" i="11"/>
  <c r="P51" i="11" s="1"/>
  <c r="D51" i="5" s="1"/>
  <c r="R45" i="11"/>
  <c r="O45" i="11"/>
  <c r="P45" i="11" s="1"/>
  <c r="D45" i="5" s="1"/>
  <c r="R58" i="11"/>
  <c r="O58" i="11"/>
  <c r="P58" i="11" s="1"/>
  <c r="O79" i="11"/>
  <c r="P79" i="11" s="1"/>
  <c r="R79" i="11"/>
  <c r="R14" i="11"/>
  <c r="O14" i="11"/>
  <c r="P14" i="11" s="1"/>
  <c r="D14" i="5" s="1"/>
  <c r="R15" i="11"/>
  <c r="O15" i="11"/>
  <c r="P15" i="11" s="1"/>
  <c r="D15" i="5" s="1"/>
  <c r="R16" i="11"/>
  <c r="O16" i="11"/>
  <c r="P16" i="11" s="1"/>
  <c r="D16" i="5" s="1"/>
  <c r="R13" i="11"/>
  <c r="O13" i="11"/>
  <c r="P13" i="11" s="1"/>
  <c r="D13" i="5" s="1"/>
  <c r="R59" i="11"/>
  <c r="O59" i="11"/>
  <c r="P59" i="11" s="1"/>
  <c r="R63" i="11"/>
  <c r="O63" i="11"/>
  <c r="P63" i="11" s="1"/>
  <c r="N2" i="11"/>
  <c r="K2" i="11"/>
  <c r="L2" i="11" s="1"/>
  <c r="C2" i="5" s="1"/>
  <c r="N37" i="11"/>
  <c r="K37" i="11"/>
  <c r="L37" i="11" s="1"/>
  <c r="C37" i="5" s="1"/>
  <c r="R71" i="11"/>
  <c r="O71" i="11"/>
  <c r="P71" i="11" s="1"/>
  <c r="N3" i="11"/>
  <c r="K3" i="11"/>
  <c r="L3" i="11" s="1"/>
  <c r="C3" i="5" s="1"/>
  <c r="N42" i="11"/>
  <c r="K42" i="11"/>
  <c r="L42" i="11" s="1"/>
  <c r="C42" i="5" s="1"/>
  <c r="N76" i="11"/>
  <c r="K76" i="11"/>
  <c r="L76" i="11" s="1"/>
  <c r="C76" i="5" s="1"/>
  <c r="K8" i="11"/>
  <c r="L8" i="11" s="1"/>
  <c r="C8" i="5" s="1"/>
  <c r="N8" i="11"/>
  <c r="K26" i="11"/>
  <c r="L26" i="11" s="1"/>
  <c r="C26" i="5" s="1"/>
  <c r="N26" i="11"/>
  <c r="N35" i="11"/>
  <c r="K35" i="11"/>
  <c r="L35" i="11" s="1"/>
  <c r="C35" i="5" s="1"/>
  <c r="N43" i="11"/>
  <c r="K43" i="11"/>
  <c r="L43" i="11" s="1"/>
  <c r="C43" i="5" s="1"/>
  <c r="R69" i="11"/>
  <c r="O69" i="11"/>
  <c r="P69" i="11" s="1"/>
  <c r="N36" i="11"/>
  <c r="K36" i="11"/>
  <c r="L36" i="11" s="1"/>
  <c r="C36" i="5" s="1"/>
  <c r="K44" i="11"/>
  <c r="L44" i="11" s="1"/>
  <c r="C44" i="5" s="1"/>
  <c r="N44" i="11"/>
  <c r="N74" i="11"/>
  <c r="K74" i="11"/>
  <c r="L74" i="11" s="1"/>
  <c r="C74" i="5" s="1"/>
  <c r="B28" i="5"/>
  <c r="B30" i="5"/>
  <c r="B21" i="5"/>
  <c r="B19" i="5"/>
  <c r="B8" i="5"/>
  <c r="B9" i="5"/>
  <c r="B13" i="5"/>
  <c r="B38" i="5"/>
  <c r="B45" i="5"/>
  <c r="B62" i="5"/>
  <c r="B76" i="5"/>
  <c r="B74" i="5"/>
  <c r="B32" i="5"/>
  <c r="B73" i="5"/>
  <c r="B47" i="5"/>
  <c r="B67" i="5"/>
  <c r="B18" i="5"/>
  <c r="B25" i="5"/>
  <c r="B39" i="5"/>
  <c r="B33" i="5"/>
  <c r="B10" i="5"/>
  <c r="B41" i="5"/>
  <c r="B23" i="5"/>
  <c r="B15" i="5"/>
  <c r="B11" i="5"/>
  <c r="B59" i="5"/>
  <c r="B20" i="5"/>
  <c r="B48" i="5"/>
  <c r="B6" i="5"/>
  <c r="B68" i="5"/>
  <c r="B61" i="5"/>
  <c r="B66" i="5"/>
  <c r="B58" i="5"/>
  <c r="B60" i="5"/>
  <c r="B52" i="5"/>
  <c r="B40" i="5"/>
  <c r="B71" i="5"/>
  <c r="B79" i="5"/>
  <c r="B80" i="5"/>
  <c r="B37" i="5"/>
  <c r="B70" i="5"/>
  <c r="B54" i="5"/>
  <c r="B57" i="5"/>
  <c r="B64" i="5"/>
  <c r="D7" i="1" l="1"/>
  <c r="O44" i="11"/>
  <c r="P44" i="11" s="1"/>
  <c r="D44" i="5" s="1"/>
  <c r="R44" i="11"/>
  <c r="R8" i="11"/>
  <c r="O8" i="11"/>
  <c r="P8" i="11" s="1"/>
  <c r="D8" i="5" s="1"/>
  <c r="V78" i="11"/>
  <c r="S78" i="11"/>
  <c r="T78" i="11" s="1"/>
  <c r="E78" i="5" s="1"/>
  <c r="V28" i="11"/>
  <c r="S28" i="11"/>
  <c r="T28" i="11" s="1"/>
  <c r="E28" i="5" s="1"/>
  <c r="O67" i="11"/>
  <c r="P67" i="11" s="1"/>
  <c r="R67" i="11"/>
  <c r="V33" i="11"/>
  <c r="S33" i="11"/>
  <c r="T33" i="11" s="1"/>
  <c r="E33" i="5" s="1"/>
  <c r="Z73" i="11"/>
  <c r="W73" i="11"/>
  <c r="X73" i="11" s="1"/>
  <c r="F73" i="5" s="1"/>
  <c r="V31" i="11"/>
  <c r="S31" i="11"/>
  <c r="T31" i="11" s="1"/>
  <c r="E31" i="5" s="1"/>
  <c r="S69" i="11"/>
  <c r="T69" i="11" s="1"/>
  <c r="E69" i="5" s="1"/>
  <c r="V69" i="11"/>
  <c r="O35" i="11"/>
  <c r="P35" i="11" s="1"/>
  <c r="D35" i="5" s="1"/>
  <c r="R35" i="11"/>
  <c r="O42" i="11"/>
  <c r="P42" i="11" s="1"/>
  <c r="D42" i="5" s="1"/>
  <c r="R42" i="11"/>
  <c r="S71" i="11"/>
  <c r="T71" i="11" s="1"/>
  <c r="E71" i="5" s="1"/>
  <c r="V71" i="11"/>
  <c r="R2" i="11"/>
  <c r="O2" i="11"/>
  <c r="P2" i="11" s="1"/>
  <c r="D2" i="5" s="1"/>
  <c r="V59" i="11"/>
  <c r="S59" i="11"/>
  <c r="T59" i="11" s="1"/>
  <c r="E59" i="5" s="1"/>
  <c r="V16" i="11"/>
  <c r="S16" i="11"/>
  <c r="T16" i="11" s="1"/>
  <c r="E16" i="5" s="1"/>
  <c r="V14" i="11"/>
  <c r="S14" i="11"/>
  <c r="T14" i="11" s="1"/>
  <c r="E14" i="5" s="1"/>
  <c r="V58" i="11"/>
  <c r="S58" i="11"/>
  <c r="T58" i="11" s="1"/>
  <c r="E58" i="5" s="1"/>
  <c r="V51" i="11"/>
  <c r="S51" i="11"/>
  <c r="T51" i="11" s="1"/>
  <c r="E51" i="5" s="1"/>
  <c r="V68" i="11"/>
  <c r="S68" i="11"/>
  <c r="T68" i="11" s="1"/>
  <c r="E68" i="5" s="1"/>
  <c r="V56" i="11"/>
  <c r="S56" i="11"/>
  <c r="T56" i="11" s="1"/>
  <c r="E56" i="5" s="1"/>
  <c r="V9" i="11"/>
  <c r="S9" i="11"/>
  <c r="T9" i="11" s="1"/>
  <c r="E9" i="5" s="1"/>
  <c r="V11" i="11"/>
  <c r="S11" i="11"/>
  <c r="T11" i="11" s="1"/>
  <c r="E11" i="5" s="1"/>
  <c r="V60" i="11"/>
  <c r="S60" i="11"/>
  <c r="T60" i="11" s="1"/>
  <c r="E60" i="5" s="1"/>
  <c r="V46" i="11"/>
  <c r="S46" i="11"/>
  <c r="T46" i="11" s="1"/>
  <c r="E46" i="5" s="1"/>
  <c r="AA66" i="11"/>
  <c r="AB66" i="11" s="1"/>
  <c r="G66" i="5" s="1"/>
  <c r="AD66" i="11"/>
  <c r="O5" i="11"/>
  <c r="P5" i="11" s="1"/>
  <c r="D5" i="5" s="1"/>
  <c r="R5" i="11"/>
  <c r="O4" i="11"/>
  <c r="P4" i="11" s="1"/>
  <c r="D4" i="5" s="1"/>
  <c r="R4" i="11"/>
  <c r="O38" i="11"/>
  <c r="P38" i="11" s="1"/>
  <c r="D38" i="5" s="1"/>
  <c r="R38" i="11"/>
  <c r="O75" i="11"/>
  <c r="P75" i="11" s="1"/>
  <c r="D75" i="5" s="1"/>
  <c r="R75" i="11"/>
  <c r="O62" i="11"/>
  <c r="P62" i="11" s="1"/>
  <c r="R62" i="11"/>
  <c r="O6" i="11"/>
  <c r="P6" i="11" s="1"/>
  <c r="D6" i="5" s="1"/>
  <c r="R6" i="11"/>
  <c r="V21" i="11"/>
  <c r="S21" i="11"/>
  <c r="T21" i="11" s="1"/>
  <c r="E21" i="5" s="1"/>
  <c r="V23" i="11"/>
  <c r="S23" i="11"/>
  <c r="T23" i="11" s="1"/>
  <c r="E23" i="5" s="1"/>
  <c r="AD53" i="11"/>
  <c r="AA53" i="11"/>
  <c r="AB53" i="11" s="1"/>
  <c r="G53" i="5" s="1"/>
  <c r="V50" i="11"/>
  <c r="S50" i="11"/>
  <c r="T50" i="11" s="1"/>
  <c r="E50" i="5" s="1"/>
  <c r="V54" i="11"/>
  <c r="S54" i="11"/>
  <c r="T54" i="11" s="1"/>
  <c r="E54" i="5" s="1"/>
  <c r="V20" i="11"/>
  <c r="S20" i="11"/>
  <c r="T20" i="11" s="1"/>
  <c r="E20" i="5" s="1"/>
  <c r="V18" i="11"/>
  <c r="S18" i="11"/>
  <c r="T18" i="11" s="1"/>
  <c r="E18" i="5" s="1"/>
  <c r="V49" i="11"/>
  <c r="S49" i="11"/>
  <c r="T49" i="11" s="1"/>
  <c r="E49" i="5" s="1"/>
  <c r="O26" i="11"/>
  <c r="P26" i="11" s="1"/>
  <c r="D26" i="5" s="1"/>
  <c r="R26" i="11"/>
  <c r="V79" i="11"/>
  <c r="S79" i="11"/>
  <c r="T79" i="11" s="1"/>
  <c r="E79" i="5" s="1"/>
  <c r="V27" i="11"/>
  <c r="S27" i="11"/>
  <c r="T27" i="11" s="1"/>
  <c r="E27" i="5" s="1"/>
  <c r="V30" i="11"/>
  <c r="S30" i="11"/>
  <c r="T30" i="11" s="1"/>
  <c r="E30" i="5" s="1"/>
  <c r="O77" i="11"/>
  <c r="P77" i="11" s="1"/>
  <c r="D77" i="5" s="1"/>
  <c r="R77" i="11"/>
  <c r="O65" i="11"/>
  <c r="P65" i="11" s="1"/>
  <c r="R65" i="11"/>
  <c r="V34" i="11"/>
  <c r="S34" i="11"/>
  <c r="T34" i="11" s="1"/>
  <c r="E34" i="5" s="1"/>
  <c r="V32" i="11"/>
  <c r="S32" i="11"/>
  <c r="T32" i="11" s="1"/>
  <c r="E32" i="5" s="1"/>
  <c r="V80" i="11"/>
  <c r="S80" i="11"/>
  <c r="T80" i="11" s="1"/>
  <c r="E80" i="5" s="1"/>
  <c r="V29" i="11"/>
  <c r="S29" i="11"/>
  <c r="T29" i="11" s="1"/>
  <c r="E29" i="5" s="1"/>
  <c r="O74" i="11"/>
  <c r="P74" i="11" s="1"/>
  <c r="D74" i="5" s="1"/>
  <c r="R74" i="11"/>
  <c r="O36" i="11"/>
  <c r="P36" i="11" s="1"/>
  <c r="D36" i="5" s="1"/>
  <c r="R36" i="11"/>
  <c r="O43" i="11"/>
  <c r="P43" i="11" s="1"/>
  <c r="D43" i="5" s="1"/>
  <c r="R43" i="11"/>
  <c r="O76" i="11"/>
  <c r="P76" i="11" s="1"/>
  <c r="R76" i="11"/>
  <c r="R3" i="11"/>
  <c r="O3" i="11"/>
  <c r="P3" i="11" s="1"/>
  <c r="D3" i="5" s="1"/>
  <c r="O37" i="11"/>
  <c r="P37" i="11" s="1"/>
  <c r="D37" i="5" s="1"/>
  <c r="R37" i="11"/>
  <c r="V63" i="11"/>
  <c r="S63" i="11"/>
  <c r="T63" i="11" s="1"/>
  <c r="E63" i="5" s="1"/>
  <c r="V13" i="11"/>
  <c r="S13" i="11"/>
  <c r="T13" i="11" s="1"/>
  <c r="E13" i="5" s="1"/>
  <c r="V15" i="11"/>
  <c r="S15" i="11"/>
  <c r="T15" i="11" s="1"/>
  <c r="E15" i="5" s="1"/>
  <c r="V45" i="11"/>
  <c r="S45" i="11"/>
  <c r="T45" i="11" s="1"/>
  <c r="E45" i="5" s="1"/>
  <c r="V61" i="11"/>
  <c r="S61" i="11"/>
  <c r="T61" i="11" s="1"/>
  <c r="E61" i="5" s="1"/>
  <c r="Z25" i="11"/>
  <c r="W25" i="11"/>
  <c r="X25" i="11" s="1"/>
  <c r="F25" i="5" s="1"/>
  <c r="V12" i="11"/>
  <c r="S12" i="11"/>
  <c r="T12" i="11" s="1"/>
  <c r="E12" i="5" s="1"/>
  <c r="V10" i="11"/>
  <c r="S10" i="11"/>
  <c r="T10" i="11" s="1"/>
  <c r="E10" i="5" s="1"/>
  <c r="V64" i="11"/>
  <c r="S64" i="11"/>
  <c r="T64" i="11" s="1"/>
  <c r="E64" i="5" s="1"/>
  <c r="V48" i="11"/>
  <c r="S48" i="11"/>
  <c r="T48" i="11" s="1"/>
  <c r="E48" i="5" s="1"/>
  <c r="S70" i="11"/>
  <c r="T70" i="11" s="1"/>
  <c r="E70" i="5" s="1"/>
  <c r="V70" i="11"/>
  <c r="O40" i="11"/>
  <c r="P40" i="11" s="1"/>
  <c r="D40" i="5" s="1"/>
  <c r="R40" i="11"/>
  <c r="O39" i="11"/>
  <c r="P39" i="11" s="1"/>
  <c r="D39" i="5" s="1"/>
  <c r="R39" i="11"/>
  <c r="AA7" i="11"/>
  <c r="AB7" i="11" s="1"/>
  <c r="G7" i="5" s="1"/>
  <c r="AD7" i="11"/>
  <c r="Z72" i="11"/>
  <c r="W72" i="11"/>
  <c r="X72" i="11" s="1"/>
  <c r="F72" i="5" s="1"/>
  <c r="O41" i="11"/>
  <c r="P41" i="11" s="1"/>
  <c r="D41" i="5" s="1"/>
  <c r="R41" i="11"/>
  <c r="V55" i="11"/>
  <c r="S55" i="11"/>
  <c r="T55" i="11" s="1"/>
  <c r="E55" i="5" s="1"/>
  <c r="V24" i="11"/>
  <c r="S24" i="11"/>
  <c r="T24" i="11" s="1"/>
  <c r="E24" i="5" s="1"/>
  <c r="V22" i="11"/>
  <c r="S22" i="11"/>
  <c r="T22" i="11" s="1"/>
  <c r="E22" i="5" s="1"/>
  <c r="V52" i="11"/>
  <c r="S52" i="11"/>
  <c r="T52" i="11" s="1"/>
  <c r="E52" i="5" s="1"/>
  <c r="V57" i="11"/>
  <c r="S57" i="11"/>
  <c r="T57" i="11" s="1"/>
  <c r="E57" i="5" s="1"/>
  <c r="V17" i="11"/>
  <c r="S17" i="11"/>
  <c r="T17" i="11" s="1"/>
  <c r="E17" i="5" s="1"/>
  <c r="V19" i="11"/>
  <c r="S19" i="11"/>
  <c r="T19" i="11" s="1"/>
  <c r="E19" i="5" s="1"/>
  <c r="V47" i="11"/>
  <c r="S47" i="11"/>
  <c r="T47" i="11" s="1"/>
  <c r="E47" i="5" s="1"/>
  <c r="B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D65" i="5"/>
  <c r="D73" i="5"/>
  <c r="D63" i="5"/>
  <c r="D72" i="5"/>
  <c r="D69" i="5"/>
  <c r="D76" i="5"/>
  <c r="D8" i="1" l="1"/>
  <c r="W19" i="11"/>
  <c r="X19" i="11" s="1"/>
  <c r="F19" i="5" s="1"/>
  <c r="Z19" i="11"/>
  <c r="W55" i="11"/>
  <c r="X55" i="11" s="1"/>
  <c r="F55" i="5" s="1"/>
  <c r="Z55" i="11"/>
  <c r="S41" i="11"/>
  <c r="T41" i="11" s="1"/>
  <c r="E41" i="5" s="1"/>
  <c r="V41" i="11"/>
  <c r="S76" i="11"/>
  <c r="T76" i="11" s="1"/>
  <c r="E76" i="5" s="1"/>
  <c r="V76" i="11"/>
  <c r="S36" i="11"/>
  <c r="T36" i="11" s="1"/>
  <c r="E36" i="5" s="1"/>
  <c r="V36" i="11"/>
  <c r="V65" i="11"/>
  <c r="S65" i="11"/>
  <c r="T65" i="11" s="1"/>
  <c r="E65" i="5" s="1"/>
  <c r="S39" i="11"/>
  <c r="T39" i="11" s="1"/>
  <c r="E39" i="5" s="1"/>
  <c r="V39" i="11"/>
  <c r="W70" i="11"/>
  <c r="X70" i="11" s="1"/>
  <c r="F70" i="5" s="1"/>
  <c r="Z70" i="11"/>
  <c r="S43" i="11"/>
  <c r="T43" i="11" s="1"/>
  <c r="E43" i="5" s="1"/>
  <c r="V43" i="11"/>
  <c r="S74" i="11"/>
  <c r="T74" i="11" s="1"/>
  <c r="E74" i="5" s="1"/>
  <c r="V74" i="11"/>
  <c r="V77" i="11"/>
  <c r="S77" i="11"/>
  <c r="T77" i="11" s="1"/>
  <c r="E77" i="5" s="1"/>
  <c r="V26" i="11"/>
  <c r="S26" i="11"/>
  <c r="T26" i="11" s="1"/>
  <c r="E26" i="5" s="1"/>
  <c r="S62" i="11"/>
  <c r="T62" i="11" s="1"/>
  <c r="E62" i="5" s="1"/>
  <c r="V62" i="11"/>
  <c r="S38" i="11"/>
  <c r="T38" i="11" s="1"/>
  <c r="E38" i="5" s="1"/>
  <c r="V38" i="11"/>
  <c r="S5" i="11"/>
  <c r="T5" i="11" s="1"/>
  <c r="E5" i="5" s="1"/>
  <c r="V5" i="11"/>
  <c r="W71" i="11"/>
  <c r="X71" i="11" s="1"/>
  <c r="F71" i="5" s="1"/>
  <c r="Z71" i="11"/>
  <c r="S35" i="11"/>
  <c r="T35" i="11" s="1"/>
  <c r="E35" i="5" s="1"/>
  <c r="V35" i="11"/>
  <c r="AA72" i="11"/>
  <c r="AB72" i="11" s="1"/>
  <c r="G72" i="5" s="1"/>
  <c r="AD72" i="11"/>
  <c r="W64" i="11"/>
  <c r="X64" i="11" s="1"/>
  <c r="F64" i="5" s="1"/>
  <c r="Z64" i="11"/>
  <c r="W12" i="11"/>
  <c r="X12" i="11" s="1"/>
  <c r="F12" i="5" s="1"/>
  <c r="Z12" i="11"/>
  <c r="Z61" i="11"/>
  <c r="W61" i="11"/>
  <c r="X61" i="11" s="1"/>
  <c r="F61" i="5" s="1"/>
  <c r="W15" i="11"/>
  <c r="X15" i="11" s="1"/>
  <c r="F15" i="5" s="1"/>
  <c r="Z15" i="11"/>
  <c r="W63" i="11"/>
  <c r="X63" i="11" s="1"/>
  <c r="F63" i="5" s="1"/>
  <c r="Z63" i="11"/>
  <c r="S3" i="11"/>
  <c r="T3" i="11" s="1"/>
  <c r="E3" i="5" s="1"/>
  <c r="V3" i="11"/>
  <c r="Z80" i="11"/>
  <c r="W80" i="11"/>
  <c r="X80" i="11" s="1"/>
  <c r="F80" i="5" s="1"/>
  <c r="Z34" i="11"/>
  <c r="W34" i="11"/>
  <c r="X34" i="11" s="1"/>
  <c r="F34" i="5" s="1"/>
  <c r="Z27" i="11"/>
  <c r="W27" i="11"/>
  <c r="X27" i="11" s="1"/>
  <c r="F27" i="5" s="1"/>
  <c r="W18" i="11"/>
  <c r="X18" i="11" s="1"/>
  <c r="F18" i="5" s="1"/>
  <c r="Z18" i="11"/>
  <c r="W54" i="11"/>
  <c r="X54" i="11" s="1"/>
  <c r="F54" i="5" s="1"/>
  <c r="Z54" i="11"/>
  <c r="AE53" i="11"/>
  <c r="AF53" i="11" s="1"/>
  <c r="H53" i="5" s="1"/>
  <c r="AH53" i="11"/>
  <c r="W21" i="11"/>
  <c r="X21" i="11" s="1"/>
  <c r="F21" i="5" s="1"/>
  <c r="Z21" i="11"/>
  <c r="W46" i="11"/>
  <c r="X46" i="11" s="1"/>
  <c r="F46" i="5" s="1"/>
  <c r="Z46" i="11"/>
  <c r="W11" i="11"/>
  <c r="X11" i="11" s="1"/>
  <c r="F11" i="5" s="1"/>
  <c r="Z11" i="11"/>
  <c r="W56" i="11"/>
  <c r="X56" i="11" s="1"/>
  <c r="F56" i="5" s="1"/>
  <c r="Z56" i="11"/>
  <c r="W51" i="11"/>
  <c r="X51" i="11" s="1"/>
  <c r="F51" i="5" s="1"/>
  <c r="Z51" i="11"/>
  <c r="W14" i="11"/>
  <c r="X14" i="11" s="1"/>
  <c r="F14" i="5" s="1"/>
  <c r="Z14" i="11"/>
  <c r="W59" i="11"/>
  <c r="X59" i="11" s="1"/>
  <c r="F59" i="5" s="1"/>
  <c r="Z59" i="11"/>
  <c r="Z31" i="11"/>
  <c r="W31" i="11"/>
  <c r="X31" i="11" s="1"/>
  <c r="F31" i="5" s="1"/>
  <c r="Z33" i="11"/>
  <c r="W33" i="11"/>
  <c r="X33" i="11" s="1"/>
  <c r="F33" i="5" s="1"/>
  <c r="Z28" i="11"/>
  <c r="W28" i="11"/>
  <c r="X28" i="11" s="1"/>
  <c r="F28" i="5" s="1"/>
  <c r="V8" i="11"/>
  <c r="S8" i="11"/>
  <c r="T8" i="11" s="1"/>
  <c r="E8" i="5" s="1"/>
  <c r="S6" i="11"/>
  <c r="T6" i="11" s="1"/>
  <c r="E6" i="5" s="1"/>
  <c r="V6" i="11"/>
  <c r="S75" i="11"/>
  <c r="T75" i="11" s="1"/>
  <c r="E75" i="5" s="1"/>
  <c r="V75" i="11"/>
  <c r="S4" i="11"/>
  <c r="T4" i="11" s="1"/>
  <c r="E4" i="5" s="1"/>
  <c r="V4" i="11"/>
  <c r="AE66" i="11"/>
  <c r="AF66" i="11" s="1"/>
  <c r="H66" i="5" s="1"/>
  <c r="AH66" i="11"/>
  <c r="S42" i="11"/>
  <c r="T42" i="11" s="1"/>
  <c r="E42" i="5" s="1"/>
  <c r="V42" i="11"/>
  <c r="W69" i="11"/>
  <c r="X69" i="11" s="1"/>
  <c r="F69" i="5" s="1"/>
  <c r="Z69" i="11"/>
  <c r="V67" i="11"/>
  <c r="S67" i="11"/>
  <c r="T67" i="11" s="1"/>
  <c r="E67" i="5" s="1"/>
  <c r="V44" i="11"/>
  <c r="S44" i="11"/>
  <c r="T44" i="11" s="1"/>
  <c r="E44" i="5" s="1"/>
  <c r="W57" i="11"/>
  <c r="X57" i="11" s="1"/>
  <c r="F57" i="5" s="1"/>
  <c r="Z57" i="11"/>
  <c r="W22" i="11"/>
  <c r="X22" i="11" s="1"/>
  <c r="F22" i="5" s="1"/>
  <c r="Z22" i="11"/>
  <c r="AE7" i="11"/>
  <c r="AF7" i="11" s="1"/>
  <c r="H7" i="5" s="1"/>
  <c r="AH7" i="11"/>
  <c r="S40" i="11"/>
  <c r="T40" i="11" s="1"/>
  <c r="E40" i="5" s="1"/>
  <c r="V40" i="11"/>
  <c r="S37" i="11"/>
  <c r="T37" i="11" s="1"/>
  <c r="E37" i="5" s="1"/>
  <c r="V37" i="11"/>
  <c r="W47" i="11"/>
  <c r="X47" i="11" s="1"/>
  <c r="F47" i="5" s="1"/>
  <c r="Z47" i="11"/>
  <c r="W17" i="11"/>
  <c r="X17" i="11" s="1"/>
  <c r="F17" i="5" s="1"/>
  <c r="Z17" i="11"/>
  <c r="W52" i="11"/>
  <c r="X52" i="11" s="1"/>
  <c r="F52" i="5" s="1"/>
  <c r="Z52" i="11"/>
  <c r="W24" i="11"/>
  <c r="X24" i="11" s="1"/>
  <c r="F24" i="5" s="1"/>
  <c r="Z24" i="11"/>
  <c r="W48" i="11"/>
  <c r="X48" i="11" s="1"/>
  <c r="F48" i="5" s="1"/>
  <c r="Z48" i="11"/>
  <c r="W10" i="11"/>
  <c r="X10" i="11" s="1"/>
  <c r="F10" i="5" s="1"/>
  <c r="Z10" i="11"/>
  <c r="AD25" i="11"/>
  <c r="AA25" i="11"/>
  <c r="AB25" i="11" s="1"/>
  <c r="G25" i="5" s="1"/>
  <c r="W45" i="11"/>
  <c r="X45" i="11" s="1"/>
  <c r="F45" i="5" s="1"/>
  <c r="Z45" i="11"/>
  <c r="W13" i="11"/>
  <c r="X13" i="11" s="1"/>
  <c r="F13" i="5" s="1"/>
  <c r="Z13" i="11"/>
  <c r="Z29" i="11"/>
  <c r="W29" i="11"/>
  <c r="X29" i="11" s="1"/>
  <c r="F29" i="5" s="1"/>
  <c r="Z32" i="11"/>
  <c r="W32" i="11"/>
  <c r="X32" i="11" s="1"/>
  <c r="F32" i="5" s="1"/>
  <c r="Z30" i="11"/>
  <c r="W30" i="11"/>
  <c r="X30" i="11" s="1"/>
  <c r="F30" i="5" s="1"/>
  <c r="Z79" i="11"/>
  <c r="W79" i="11"/>
  <c r="X79" i="11" s="1"/>
  <c r="F79" i="5" s="1"/>
  <c r="W49" i="11"/>
  <c r="X49" i="11" s="1"/>
  <c r="F49" i="5" s="1"/>
  <c r="Z49" i="11"/>
  <c r="W20" i="11"/>
  <c r="X20" i="11" s="1"/>
  <c r="F20" i="5" s="1"/>
  <c r="Z20" i="11"/>
  <c r="W50" i="11"/>
  <c r="X50" i="11" s="1"/>
  <c r="F50" i="5" s="1"/>
  <c r="Z50" i="11"/>
  <c r="W23" i="11"/>
  <c r="X23" i="11" s="1"/>
  <c r="F23" i="5" s="1"/>
  <c r="Z23" i="11"/>
  <c r="W60" i="11"/>
  <c r="X60" i="11" s="1"/>
  <c r="F60" i="5" s="1"/>
  <c r="Z60" i="11"/>
  <c r="W9" i="11"/>
  <c r="X9" i="11" s="1"/>
  <c r="F9" i="5" s="1"/>
  <c r="Z9" i="11"/>
  <c r="W68" i="11"/>
  <c r="X68" i="11" s="1"/>
  <c r="F68" i="5" s="1"/>
  <c r="Z68" i="11"/>
  <c r="W58" i="11"/>
  <c r="X58" i="11" s="1"/>
  <c r="F58" i="5" s="1"/>
  <c r="Z58" i="11"/>
  <c r="W16" i="11"/>
  <c r="X16" i="11" s="1"/>
  <c r="F16" i="5" s="1"/>
  <c r="Z16" i="11"/>
  <c r="S2" i="11"/>
  <c r="T2" i="11" s="1"/>
  <c r="E2" i="5" s="1"/>
  <c r="V2" i="11"/>
  <c r="AD73" i="11"/>
  <c r="AA73" i="11"/>
  <c r="AB73" i="11" s="1"/>
  <c r="G73" i="5" s="1"/>
  <c r="Z78" i="11"/>
  <c r="W78" i="11"/>
  <c r="X78" i="11" s="1"/>
  <c r="F78" i="5" s="1"/>
  <c r="D62" i="5"/>
  <c r="D67" i="5"/>
  <c r="D59" i="5"/>
  <c r="D61" i="5"/>
  <c r="D66" i="5"/>
  <c r="D68" i="5"/>
  <c r="D79" i="5"/>
  <c r="D80" i="5"/>
  <c r="D70" i="5"/>
  <c r="D60" i="5"/>
  <c r="D71" i="5"/>
  <c r="D58" i="5"/>
  <c r="D57" i="5"/>
  <c r="D64" i="5"/>
  <c r="D9" i="1" l="1"/>
  <c r="AA16" i="11"/>
  <c r="AB16" i="11" s="1"/>
  <c r="G16" i="5" s="1"/>
  <c r="AD16" i="11"/>
  <c r="AA60" i="11"/>
  <c r="AB60" i="11" s="1"/>
  <c r="G60" i="5" s="1"/>
  <c r="AD60" i="11"/>
  <c r="AA49" i="11"/>
  <c r="AB49" i="11" s="1"/>
  <c r="G49" i="5" s="1"/>
  <c r="AD49" i="11"/>
  <c r="AA10" i="11"/>
  <c r="AB10" i="11" s="1"/>
  <c r="G10" i="5" s="1"/>
  <c r="AD10" i="11"/>
  <c r="AA24" i="11"/>
  <c r="AB24" i="11" s="1"/>
  <c r="G24" i="5" s="1"/>
  <c r="AD24" i="11"/>
  <c r="Z37" i="11"/>
  <c r="W37" i="11"/>
  <c r="X37" i="11" s="1"/>
  <c r="F37" i="5" s="1"/>
  <c r="AL7" i="11"/>
  <c r="AI7" i="11"/>
  <c r="AJ7" i="11" s="1"/>
  <c r="AA57" i="11"/>
  <c r="AB57" i="11" s="1"/>
  <c r="G57" i="5" s="1"/>
  <c r="AD57" i="11"/>
  <c r="Z42" i="11"/>
  <c r="W42" i="11"/>
  <c r="X42" i="11" s="1"/>
  <c r="F42" i="5" s="1"/>
  <c r="Z6" i="11"/>
  <c r="W6" i="11"/>
  <c r="X6" i="11" s="1"/>
  <c r="F6" i="5" s="1"/>
  <c r="AA14" i="11"/>
  <c r="AB14" i="11" s="1"/>
  <c r="G14" i="5" s="1"/>
  <c r="AD14" i="11"/>
  <c r="AA46" i="11"/>
  <c r="AB46" i="11" s="1"/>
  <c r="G46" i="5" s="1"/>
  <c r="AD46" i="11"/>
  <c r="AL53" i="11"/>
  <c r="AI53" i="11"/>
  <c r="AJ53" i="11" s="1"/>
  <c r="AA18" i="11"/>
  <c r="AB18" i="11" s="1"/>
  <c r="G18" i="5" s="1"/>
  <c r="AD18" i="11"/>
  <c r="W3" i="11"/>
  <c r="X3" i="11" s="1"/>
  <c r="F3" i="5" s="1"/>
  <c r="Z3" i="11"/>
  <c r="AH72" i="11"/>
  <c r="AE72" i="11"/>
  <c r="AF72" i="11" s="1"/>
  <c r="Z76" i="11"/>
  <c r="W76" i="11"/>
  <c r="X76" i="11" s="1"/>
  <c r="F76" i="5" s="1"/>
  <c r="AE73" i="11"/>
  <c r="AF73" i="11" s="1"/>
  <c r="AH73" i="11"/>
  <c r="AA30" i="11"/>
  <c r="AB30" i="11" s="1"/>
  <c r="G30" i="5" s="1"/>
  <c r="AD30" i="11"/>
  <c r="Z26" i="11"/>
  <c r="W26" i="11"/>
  <c r="X26" i="11" s="1"/>
  <c r="F26" i="5" s="1"/>
  <c r="Z65" i="11"/>
  <c r="W65" i="11"/>
  <c r="X65" i="11" s="1"/>
  <c r="F65" i="5" s="1"/>
  <c r="W2" i="11"/>
  <c r="X2" i="11" s="1"/>
  <c r="F2" i="5" s="1"/>
  <c r="Z2" i="11"/>
  <c r="AA58" i="11"/>
  <c r="AB58" i="11" s="1"/>
  <c r="G58" i="5" s="1"/>
  <c r="AD58" i="11"/>
  <c r="AA9" i="11"/>
  <c r="AB9" i="11" s="1"/>
  <c r="G9" i="5" s="1"/>
  <c r="AD9" i="11"/>
  <c r="AA23" i="11"/>
  <c r="AB23" i="11" s="1"/>
  <c r="G23" i="5" s="1"/>
  <c r="AD23" i="11"/>
  <c r="AA20" i="11"/>
  <c r="AB20" i="11" s="1"/>
  <c r="G20" i="5" s="1"/>
  <c r="AD20" i="11"/>
  <c r="AA13" i="11"/>
  <c r="AB13" i="11" s="1"/>
  <c r="G13" i="5" s="1"/>
  <c r="AD13" i="11"/>
  <c r="AA48" i="11"/>
  <c r="AB48" i="11" s="1"/>
  <c r="G48" i="5" s="1"/>
  <c r="AD48" i="11"/>
  <c r="AA52" i="11"/>
  <c r="AB52" i="11" s="1"/>
  <c r="G52" i="5" s="1"/>
  <c r="AD52" i="11"/>
  <c r="AA47" i="11"/>
  <c r="AB47" i="11" s="1"/>
  <c r="G47" i="5" s="1"/>
  <c r="AD47" i="11"/>
  <c r="Z40" i="11"/>
  <c r="W40" i="11"/>
  <c r="X40" i="11" s="1"/>
  <c r="F40" i="5" s="1"/>
  <c r="AA22" i="11"/>
  <c r="AB22" i="11" s="1"/>
  <c r="G22" i="5" s="1"/>
  <c r="AD22" i="11"/>
  <c r="AD69" i="11"/>
  <c r="AA69" i="11"/>
  <c r="AB69" i="11" s="1"/>
  <c r="G69" i="5" s="1"/>
  <c r="AI66" i="11"/>
  <c r="AJ66" i="11" s="1"/>
  <c r="AL66" i="11"/>
  <c r="Z75" i="11"/>
  <c r="W75" i="11"/>
  <c r="X75" i="11" s="1"/>
  <c r="F75" i="5" s="1"/>
  <c r="AA59" i="11"/>
  <c r="AB59" i="11" s="1"/>
  <c r="G59" i="5" s="1"/>
  <c r="AD59" i="11"/>
  <c r="AA51" i="11"/>
  <c r="AB51" i="11" s="1"/>
  <c r="G51" i="5" s="1"/>
  <c r="AD51" i="11"/>
  <c r="AA11" i="11"/>
  <c r="AB11" i="11" s="1"/>
  <c r="G11" i="5" s="1"/>
  <c r="AD11" i="11"/>
  <c r="AA21" i="11"/>
  <c r="AB21" i="11" s="1"/>
  <c r="G21" i="5" s="1"/>
  <c r="AD21" i="11"/>
  <c r="AA54" i="11"/>
  <c r="AB54" i="11" s="1"/>
  <c r="G54" i="5" s="1"/>
  <c r="AD54" i="11"/>
  <c r="AA63" i="11"/>
  <c r="AB63" i="11" s="1"/>
  <c r="G63" i="5" s="1"/>
  <c r="AD63" i="11"/>
  <c r="AA64" i="11"/>
  <c r="AB64" i="11" s="1"/>
  <c r="G64" i="5" s="1"/>
  <c r="AD64" i="11"/>
  <c r="Z35" i="11"/>
  <c r="W35" i="11"/>
  <c r="X35" i="11" s="1"/>
  <c r="F35" i="5" s="1"/>
  <c r="Z5" i="11"/>
  <c r="W5" i="11"/>
  <c r="X5" i="11" s="1"/>
  <c r="F5" i="5" s="1"/>
  <c r="Z62" i="11"/>
  <c r="W62" i="11"/>
  <c r="X62" i="11" s="1"/>
  <c r="F62" i="5" s="1"/>
  <c r="Z43" i="11"/>
  <c r="W43" i="11"/>
  <c r="X43" i="11" s="1"/>
  <c r="F43" i="5" s="1"/>
  <c r="Z39" i="11"/>
  <c r="W39" i="11"/>
  <c r="X39" i="11" s="1"/>
  <c r="F39" i="5" s="1"/>
  <c r="Z36" i="11"/>
  <c r="W36" i="11"/>
  <c r="X36" i="11" s="1"/>
  <c r="F36" i="5" s="1"/>
  <c r="Z41" i="11"/>
  <c r="W41" i="11"/>
  <c r="X41" i="11" s="1"/>
  <c r="F41" i="5" s="1"/>
  <c r="AA19" i="11"/>
  <c r="AB19" i="11" s="1"/>
  <c r="G19" i="5" s="1"/>
  <c r="AD19" i="11"/>
  <c r="AD68" i="11"/>
  <c r="AA68" i="11"/>
  <c r="AB68" i="11" s="1"/>
  <c r="G68" i="5" s="1"/>
  <c r="AA50" i="11"/>
  <c r="AB50" i="11" s="1"/>
  <c r="G50" i="5" s="1"/>
  <c r="AD50" i="11"/>
  <c r="AA45" i="11"/>
  <c r="AB45" i="11" s="1"/>
  <c r="G45" i="5" s="1"/>
  <c r="AD45" i="11"/>
  <c r="AA17" i="11"/>
  <c r="AB17" i="11" s="1"/>
  <c r="G17" i="5" s="1"/>
  <c r="AD17" i="11"/>
  <c r="Z4" i="11"/>
  <c r="W4" i="11"/>
  <c r="X4" i="11" s="1"/>
  <c r="F4" i="5" s="1"/>
  <c r="AA56" i="11"/>
  <c r="AB56" i="11" s="1"/>
  <c r="G56" i="5" s="1"/>
  <c r="AD56" i="11"/>
  <c r="AA15" i="11"/>
  <c r="AB15" i="11" s="1"/>
  <c r="G15" i="5" s="1"/>
  <c r="AD15" i="11"/>
  <c r="AA12" i="11"/>
  <c r="AB12" i="11" s="1"/>
  <c r="G12" i="5" s="1"/>
  <c r="AD12" i="11"/>
  <c r="AD71" i="11"/>
  <c r="AA71" i="11"/>
  <c r="AB71" i="11" s="1"/>
  <c r="G71" i="5" s="1"/>
  <c r="Z38" i="11"/>
  <c r="W38" i="11"/>
  <c r="X38" i="11" s="1"/>
  <c r="F38" i="5" s="1"/>
  <c r="Z74" i="11"/>
  <c r="W74" i="11"/>
  <c r="X74" i="11" s="1"/>
  <c r="F74" i="5" s="1"/>
  <c r="AD70" i="11"/>
  <c r="AA70" i="11"/>
  <c r="AB70" i="11" s="1"/>
  <c r="G70" i="5" s="1"/>
  <c r="AA55" i="11"/>
  <c r="AB55" i="11" s="1"/>
  <c r="G55" i="5" s="1"/>
  <c r="AD55" i="11"/>
  <c r="AA29" i="11"/>
  <c r="AB29" i="11" s="1"/>
  <c r="G29" i="5" s="1"/>
  <c r="AD29" i="11"/>
  <c r="Z67" i="11"/>
  <c r="W67" i="11"/>
  <c r="X67" i="11" s="1"/>
  <c r="F67" i="5" s="1"/>
  <c r="AA28" i="11"/>
  <c r="AB28" i="11" s="1"/>
  <c r="G28" i="5" s="1"/>
  <c r="AD28" i="11"/>
  <c r="AA31" i="11"/>
  <c r="AB31" i="11" s="1"/>
  <c r="G31" i="5" s="1"/>
  <c r="AD31" i="11"/>
  <c r="AA34" i="11"/>
  <c r="AB34" i="11" s="1"/>
  <c r="G34" i="5" s="1"/>
  <c r="AD34" i="11"/>
  <c r="AA78" i="11"/>
  <c r="AB78" i="11" s="1"/>
  <c r="G78" i="5" s="1"/>
  <c r="AD78" i="11"/>
  <c r="AA79" i="11"/>
  <c r="AB79" i="11" s="1"/>
  <c r="G79" i="5" s="1"/>
  <c r="AD79" i="11"/>
  <c r="AA32" i="11"/>
  <c r="AB32" i="11" s="1"/>
  <c r="G32" i="5" s="1"/>
  <c r="AD32" i="11"/>
  <c r="AE25" i="11"/>
  <c r="AF25" i="11" s="1"/>
  <c r="H25" i="5" s="1"/>
  <c r="AH25" i="11"/>
  <c r="W44" i="11"/>
  <c r="X44" i="11" s="1"/>
  <c r="F44" i="5" s="1"/>
  <c r="Z44" i="11"/>
  <c r="W8" i="11"/>
  <c r="X8" i="11" s="1"/>
  <c r="F8" i="5" s="1"/>
  <c r="Z8" i="11"/>
  <c r="AA33" i="11"/>
  <c r="AB33" i="11" s="1"/>
  <c r="G33" i="5" s="1"/>
  <c r="AD33" i="11"/>
  <c r="AA27" i="11"/>
  <c r="AB27" i="11" s="1"/>
  <c r="G27" i="5" s="1"/>
  <c r="AD27" i="11"/>
  <c r="AA80" i="11"/>
  <c r="AB80" i="11" s="1"/>
  <c r="G80" i="5" s="1"/>
  <c r="AD80" i="11"/>
  <c r="AD61" i="11"/>
  <c r="AA61" i="11"/>
  <c r="AB61" i="11" s="1"/>
  <c r="G61" i="5" s="1"/>
  <c r="Z77" i="11"/>
  <c r="W77" i="11"/>
  <c r="X77" i="11" s="1"/>
  <c r="F77" i="5" s="1"/>
  <c r="D10" i="1" l="1"/>
  <c r="AA8" i="11"/>
  <c r="AB8" i="11" s="1"/>
  <c r="G8" i="5" s="1"/>
  <c r="AD8" i="11"/>
  <c r="AE34" i="11"/>
  <c r="AF34" i="11" s="1"/>
  <c r="H34" i="5" s="1"/>
  <c r="AH34" i="11"/>
  <c r="AE28" i="11"/>
  <c r="AF28" i="11" s="1"/>
  <c r="H28" i="5" s="1"/>
  <c r="AH28" i="11"/>
  <c r="AH12" i="11"/>
  <c r="AE12" i="11"/>
  <c r="AF12" i="11" s="1"/>
  <c r="H12" i="5" s="1"/>
  <c r="AH17" i="11"/>
  <c r="AE17" i="11"/>
  <c r="AF17" i="11" s="1"/>
  <c r="H17" i="5" s="1"/>
  <c r="AH19" i="11"/>
  <c r="AE19" i="11"/>
  <c r="AF19" i="11" s="1"/>
  <c r="H19" i="5" s="1"/>
  <c r="AH64" i="11"/>
  <c r="AE64" i="11"/>
  <c r="AF64" i="11" s="1"/>
  <c r="H64" i="5" s="1"/>
  <c r="AH11" i="11"/>
  <c r="AE11" i="11"/>
  <c r="AF11" i="11" s="1"/>
  <c r="H11" i="5" s="1"/>
  <c r="AP66" i="11"/>
  <c r="AM66" i="11"/>
  <c r="AN66" i="11" s="1"/>
  <c r="AH47" i="11"/>
  <c r="AE47" i="11"/>
  <c r="AF47" i="11" s="1"/>
  <c r="H47" i="5" s="1"/>
  <c r="AH20" i="11"/>
  <c r="AE20" i="11"/>
  <c r="AF20" i="11" s="1"/>
  <c r="H20" i="5" s="1"/>
  <c r="AD2" i="11"/>
  <c r="AA2" i="11"/>
  <c r="AB2" i="11" s="1"/>
  <c r="G2" i="5" s="1"/>
  <c r="AH10" i="11"/>
  <c r="AE10" i="11"/>
  <c r="AF10" i="11" s="1"/>
  <c r="H10" i="5" s="1"/>
  <c r="AH70" i="11"/>
  <c r="AE70" i="11"/>
  <c r="AF70" i="11" s="1"/>
  <c r="AD38" i="11"/>
  <c r="AA38" i="11"/>
  <c r="AB38" i="11" s="1"/>
  <c r="G38" i="5" s="1"/>
  <c r="AD43" i="11"/>
  <c r="AA43" i="11"/>
  <c r="AB43" i="11" s="1"/>
  <c r="G43" i="5" s="1"/>
  <c r="AD5" i="11"/>
  <c r="AA5" i="11"/>
  <c r="AB5" i="11" s="1"/>
  <c r="G5" i="5" s="1"/>
  <c r="AA26" i="11"/>
  <c r="AB26" i="11" s="1"/>
  <c r="G26" i="5" s="1"/>
  <c r="AD26" i="11"/>
  <c r="AL72" i="11"/>
  <c r="AI72" i="11"/>
  <c r="AJ72" i="11" s="1"/>
  <c r="AD6" i="11"/>
  <c r="AA6" i="11"/>
  <c r="AB6" i="11" s="1"/>
  <c r="G6" i="5" s="1"/>
  <c r="AD37" i="11"/>
  <c r="AA37" i="11"/>
  <c r="AB37" i="11" s="1"/>
  <c r="G37" i="5" s="1"/>
  <c r="AE33" i="11"/>
  <c r="AF33" i="11" s="1"/>
  <c r="H33" i="5" s="1"/>
  <c r="AH33" i="11"/>
  <c r="AA44" i="11"/>
  <c r="AB44" i="11" s="1"/>
  <c r="G44" i="5" s="1"/>
  <c r="AD44" i="11"/>
  <c r="AE32" i="11"/>
  <c r="AF32" i="11" s="1"/>
  <c r="H32" i="5" s="1"/>
  <c r="AH32" i="11"/>
  <c r="AE78" i="11"/>
  <c r="AF78" i="11" s="1"/>
  <c r="H78" i="5" s="1"/>
  <c r="AH78" i="11"/>
  <c r="AE31" i="11"/>
  <c r="AF31" i="11" s="1"/>
  <c r="H31" i="5" s="1"/>
  <c r="AH31" i="11"/>
  <c r="AH55" i="11"/>
  <c r="AE55" i="11"/>
  <c r="AF55" i="11" s="1"/>
  <c r="H55" i="5" s="1"/>
  <c r="AH15" i="11"/>
  <c r="AE15" i="11"/>
  <c r="AF15" i="11" s="1"/>
  <c r="H15" i="5" s="1"/>
  <c r="AH45" i="11"/>
  <c r="AE45" i="11"/>
  <c r="AF45" i="11" s="1"/>
  <c r="H45" i="5" s="1"/>
  <c r="AH63" i="11"/>
  <c r="AE63" i="11"/>
  <c r="AF63" i="11" s="1"/>
  <c r="H63" i="5" s="1"/>
  <c r="AH21" i="11"/>
  <c r="AE21" i="11"/>
  <c r="AF21" i="11" s="1"/>
  <c r="H21" i="5" s="1"/>
  <c r="AH51" i="11"/>
  <c r="AE51" i="11"/>
  <c r="AF51" i="11" s="1"/>
  <c r="H51" i="5" s="1"/>
  <c r="AH52" i="11"/>
  <c r="AE52" i="11"/>
  <c r="AF52" i="11" s="1"/>
  <c r="H52" i="5" s="1"/>
  <c r="AH13" i="11"/>
  <c r="AE13" i="11"/>
  <c r="AF13" i="11" s="1"/>
  <c r="H13" i="5" s="1"/>
  <c r="AH23" i="11"/>
  <c r="AE23" i="11"/>
  <c r="AF23" i="11" s="1"/>
  <c r="H23" i="5" s="1"/>
  <c r="AH58" i="11"/>
  <c r="AE58" i="11"/>
  <c r="AF58" i="11" s="1"/>
  <c r="H58" i="5" s="1"/>
  <c r="AE30" i="11"/>
  <c r="AF30" i="11" s="1"/>
  <c r="H30" i="5" s="1"/>
  <c r="AH30" i="11"/>
  <c r="AD3" i="11"/>
  <c r="AA3" i="11"/>
  <c r="AB3" i="11" s="1"/>
  <c r="G3" i="5" s="1"/>
  <c r="AH14" i="11"/>
  <c r="AE14" i="11"/>
  <c r="AF14" i="11" s="1"/>
  <c r="H14" i="5" s="1"/>
  <c r="AH24" i="11"/>
  <c r="AE24" i="11"/>
  <c r="AF24" i="11" s="1"/>
  <c r="H24" i="5" s="1"/>
  <c r="AH49" i="11"/>
  <c r="AE49" i="11"/>
  <c r="AF49" i="11" s="1"/>
  <c r="H49" i="5" s="1"/>
  <c r="AH16" i="11"/>
  <c r="AE16" i="11"/>
  <c r="AF16" i="11" s="1"/>
  <c r="H16" i="5" s="1"/>
  <c r="AE27" i="11"/>
  <c r="AF27" i="11" s="1"/>
  <c r="H27" i="5" s="1"/>
  <c r="AH27" i="11"/>
  <c r="AL25" i="11"/>
  <c r="AI25" i="11"/>
  <c r="AJ25" i="11" s="1"/>
  <c r="AE79" i="11"/>
  <c r="AF79" i="11" s="1"/>
  <c r="AH79" i="11"/>
  <c r="AE29" i="11"/>
  <c r="AF29" i="11" s="1"/>
  <c r="H29" i="5" s="1"/>
  <c r="AH29" i="11"/>
  <c r="AH56" i="11"/>
  <c r="AE56" i="11"/>
  <c r="AF56" i="11" s="1"/>
  <c r="H56" i="5" s="1"/>
  <c r="AH50" i="11"/>
  <c r="AE50" i="11"/>
  <c r="AF50" i="11" s="1"/>
  <c r="H50" i="5" s="1"/>
  <c r="AH54" i="11"/>
  <c r="AE54" i="11"/>
  <c r="AF54" i="11" s="1"/>
  <c r="H54" i="5" s="1"/>
  <c r="AH59" i="11"/>
  <c r="AE59" i="11"/>
  <c r="AF59" i="11" s="1"/>
  <c r="H59" i="5" s="1"/>
  <c r="AH22" i="11"/>
  <c r="AE22" i="11"/>
  <c r="AF22" i="11" s="1"/>
  <c r="H22" i="5" s="1"/>
  <c r="AH48" i="11"/>
  <c r="AE48" i="11"/>
  <c r="AF48" i="11" s="1"/>
  <c r="H48" i="5" s="1"/>
  <c r="AH9" i="11"/>
  <c r="AE9" i="11"/>
  <c r="AF9" i="11" s="1"/>
  <c r="H9" i="5" s="1"/>
  <c r="AI73" i="11"/>
  <c r="AJ73" i="11" s="1"/>
  <c r="AL73" i="11"/>
  <c r="AH18" i="11"/>
  <c r="AE18" i="11"/>
  <c r="AF18" i="11" s="1"/>
  <c r="H18" i="5" s="1"/>
  <c r="AH46" i="11"/>
  <c r="AE46" i="11"/>
  <c r="AF46" i="11" s="1"/>
  <c r="H46" i="5" s="1"/>
  <c r="AH57" i="11"/>
  <c r="AE57" i="11"/>
  <c r="AF57" i="11" s="1"/>
  <c r="H57" i="5" s="1"/>
  <c r="AH60" i="11"/>
  <c r="AE60" i="11"/>
  <c r="AF60" i="11" s="1"/>
  <c r="H60" i="5" s="1"/>
  <c r="AE61" i="11"/>
  <c r="AF61" i="11" s="1"/>
  <c r="H61" i="5" s="1"/>
  <c r="AH61" i="11"/>
  <c r="AD36" i="11"/>
  <c r="AA36" i="11"/>
  <c r="AB36" i="11" s="1"/>
  <c r="G36" i="5" s="1"/>
  <c r="AE80" i="11"/>
  <c r="AF80" i="11" s="1"/>
  <c r="AH80" i="11"/>
  <c r="AA77" i="11"/>
  <c r="AB77" i="11" s="1"/>
  <c r="G77" i="5" s="1"/>
  <c r="AD77" i="11"/>
  <c r="AD67" i="11"/>
  <c r="AA67" i="11"/>
  <c r="AB67" i="11" s="1"/>
  <c r="G67" i="5" s="1"/>
  <c r="AD74" i="11"/>
  <c r="AA74" i="11"/>
  <c r="AB74" i="11" s="1"/>
  <c r="G74" i="5" s="1"/>
  <c r="AH71" i="11"/>
  <c r="AE71" i="11"/>
  <c r="AF71" i="11" s="1"/>
  <c r="AD4" i="11"/>
  <c r="AA4" i="11"/>
  <c r="AB4" i="11" s="1"/>
  <c r="G4" i="5" s="1"/>
  <c r="AH68" i="11"/>
  <c r="AE68" i="11"/>
  <c r="AF68" i="11" s="1"/>
  <c r="AD41" i="11"/>
  <c r="AA41" i="11"/>
  <c r="AB41" i="11" s="1"/>
  <c r="G41" i="5" s="1"/>
  <c r="AD39" i="11"/>
  <c r="AA39" i="11"/>
  <c r="AB39" i="11" s="1"/>
  <c r="G39" i="5" s="1"/>
  <c r="AD62" i="11"/>
  <c r="AA62" i="11"/>
  <c r="AB62" i="11" s="1"/>
  <c r="G62" i="5" s="1"/>
  <c r="AD35" i="11"/>
  <c r="AA35" i="11"/>
  <c r="AB35" i="11" s="1"/>
  <c r="G35" i="5" s="1"/>
  <c r="AD75" i="11"/>
  <c r="AA75" i="11"/>
  <c r="AB75" i="11" s="1"/>
  <c r="G75" i="5" s="1"/>
  <c r="AH69" i="11"/>
  <c r="AE69" i="11"/>
  <c r="AF69" i="11" s="1"/>
  <c r="AD40" i="11"/>
  <c r="AA40" i="11"/>
  <c r="AB40" i="11" s="1"/>
  <c r="G40" i="5" s="1"/>
  <c r="AD65" i="11"/>
  <c r="AA65" i="11"/>
  <c r="AB65" i="11" s="1"/>
  <c r="G65" i="5" s="1"/>
  <c r="AD76" i="11"/>
  <c r="AA76" i="11"/>
  <c r="AB76" i="11" s="1"/>
  <c r="G76" i="5" s="1"/>
  <c r="AP53" i="11"/>
  <c r="AM53" i="11"/>
  <c r="AN53" i="11" s="1"/>
  <c r="AD42" i="11"/>
  <c r="AA42" i="11"/>
  <c r="AB42" i="11" s="1"/>
  <c r="G42" i="5" s="1"/>
  <c r="AP7" i="11"/>
  <c r="AM7" i="11"/>
  <c r="AN7" i="11" s="1"/>
  <c r="D11" i="1" l="1"/>
  <c r="AP73" i="11"/>
  <c r="AM73" i="11"/>
  <c r="AN73" i="11" s="1"/>
  <c r="AL31" i="11"/>
  <c r="AI31" i="11"/>
  <c r="AJ31" i="11" s="1"/>
  <c r="AE26" i="11"/>
  <c r="AF26" i="11" s="1"/>
  <c r="H26" i="5" s="1"/>
  <c r="AH26" i="11"/>
  <c r="AE42" i="11"/>
  <c r="AF42" i="11" s="1"/>
  <c r="H42" i="5" s="1"/>
  <c r="AH42" i="11"/>
  <c r="AE40" i="11"/>
  <c r="AF40" i="11" s="1"/>
  <c r="H40" i="5" s="1"/>
  <c r="AH40" i="11"/>
  <c r="AE62" i="11"/>
  <c r="AF62" i="11" s="1"/>
  <c r="H62" i="5" s="1"/>
  <c r="AH62" i="11"/>
  <c r="AE4" i="11"/>
  <c r="AF4" i="11" s="1"/>
  <c r="H4" i="5" s="1"/>
  <c r="AH4" i="11"/>
  <c r="AE74" i="11"/>
  <c r="AF74" i="11" s="1"/>
  <c r="H74" i="5" s="1"/>
  <c r="AH74" i="11"/>
  <c r="AE36" i="11"/>
  <c r="AF36" i="11" s="1"/>
  <c r="H36" i="5" s="1"/>
  <c r="AH36" i="11"/>
  <c r="AL60" i="11"/>
  <c r="AI60" i="11"/>
  <c r="AJ60" i="11" s="1"/>
  <c r="AL46" i="11"/>
  <c r="AI46" i="11"/>
  <c r="AJ46" i="11" s="1"/>
  <c r="AL48" i="11"/>
  <c r="AI48" i="11"/>
  <c r="AJ48" i="11" s="1"/>
  <c r="AL59" i="11"/>
  <c r="AI59" i="11"/>
  <c r="AJ59" i="11" s="1"/>
  <c r="AL50" i="11"/>
  <c r="AI50" i="11"/>
  <c r="AJ50" i="11" s="1"/>
  <c r="AP25" i="11"/>
  <c r="AM25" i="11"/>
  <c r="AN25" i="11" s="1"/>
  <c r="AL24" i="11"/>
  <c r="AI24" i="11"/>
  <c r="AJ24" i="11" s="1"/>
  <c r="AL58" i="11"/>
  <c r="AI58" i="11"/>
  <c r="AJ58" i="11" s="1"/>
  <c r="AL51" i="11"/>
  <c r="AI51" i="11"/>
  <c r="AL15" i="11"/>
  <c r="AI15" i="11"/>
  <c r="AJ15" i="11" s="1"/>
  <c r="AI70" i="11"/>
  <c r="AJ70" i="11" s="1"/>
  <c r="AL70" i="11"/>
  <c r="AL47" i="11"/>
  <c r="AI47" i="11"/>
  <c r="AJ47" i="11" s="1"/>
  <c r="AL19" i="11"/>
  <c r="AI19" i="11"/>
  <c r="AL12" i="11"/>
  <c r="AI12" i="11"/>
  <c r="AL80" i="11"/>
  <c r="AI80" i="11"/>
  <c r="AJ80" i="11" s="1"/>
  <c r="AL79" i="11"/>
  <c r="AI79" i="11"/>
  <c r="AJ79" i="11" s="1"/>
  <c r="AL27" i="11"/>
  <c r="AI27" i="11"/>
  <c r="AJ27" i="11" s="1"/>
  <c r="AL30" i="11"/>
  <c r="AI30" i="11"/>
  <c r="AL78" i="11"/>
  <c r="AI78" i="11"/>
  <c r="AH44" i="11"/>
  <c r="AE44" i="11"/>
  <c r="AF44" i="11" s="1"/>
  <c r="H44" i="5" s="1"/>
  <c r="AL28" i="11"/>
  <c r="AI28" i="11"/>
  <c r="AH8" i="11"/>
  <c r="AE8" i="11"/>
  <c r="AF8" i="11" s="1"/>
  <c r="H8" i="5" s="1"/>
  <c r="AE77" i="11"/>
  <c r="AF77" i="11" s="1"/>
  <c r="H77" i="5" s="1"/>
  <c r="AH77" i="11"/>
  <c r="AL29" i="11"/>
  <c r="AI29" i="11"/>
  <c r="AL32" i="11"/>
  <c r="AI32" i="11"/>
  <c r="AJ32" i="11" s="1"/>
  <c r="AL33" i="11"/>
  <c r="AI33" i="11"/>
  <c r="AJ33" i="11" s="1"/>
  <c r="AI34" i="11"/>
  <c r="AL34" i="11"/>
  <c r="AE76" i="11"/>
  <c r="AF76" i="11" s="1"/>
  <c r="AH76" i="11"/>
  <c r="AE75" i="11"/>
  <c r="AF75" i="11" s="1"/>
  <c r="H75" i="5" s="1"/>
  <c r="AH75" i="11"/>
  <c r="AE41" i="11"/>
  <c r="AF41" i="11" s="1"/>
  <c r="H41" i="5" s="1"/>
  <c r="AH41" i="11"/>
  <c r="AL16" i="11"/>
  <c r="AI16" i="11"/>
  <c r="AE3" i="11"/>
  <c r="AF3" i="11" s="1"/>
  <c r="H3" i="5" s="1"/>
  <c r="AH3" i="11"/>
  <c r="AL13" i="11"/>
  <c r="AI13" i="11"/>
  <c r="AJ13" i="11" s="1"/>
  <c r="AL63" i="11"/>
  <c r="AI63" i="11"/>
  <c r="AJ63" i="11" s="1"/>
  <c r="AE6" i="11"/>
  <c r="AF6" i="11" s="1"/>
  <c r="H6" i="5" s="1"/>
  <c r="AH6" i="11"/>
  <c r="AE43" i="11"/>
  <c r="AF43" i="11" s="1"/>
  <c r="H43" i="5" s="1"/>
  <c r="AH43" i="11"/>
  <c r="AE2" i="11"/>
  <c r="AF2" i="11" s="1"/>
  <c r="H2" i="5" s="1"/>
  <c r="AH2" i="11"/>
  <c r="AL11" i="11"/>
  <c r="AI11" i="11"/>
  <c r="AJ11" i="11" s="1"/>
  <c r="AL61" i="11"/>
  <c r="AI61" i="11"/>
  <c r="AJ61" i="11" s="1"/>
  <c r="AQ7" i="11"/>
  <c r="AR7" i="11" s="1"/>
  <c r="AT7" i="11"/>
  <c r="AQ53" i="11"/>
  <c r="AR53" i="11" s="1"/>
  <c r="AT53" i="11"/>
  <c r="AE65" i="11"/>
  <c r="AF65" i="11" s="1"/>
  <c r="H65" i="5" s="1"/>
  <c r="AH65" i="11"/>
  <c r="AI69" i="11"/>
  <c r="AJ69" i="11" s="1"/>
  <c r="AL69" i="11"/>
  <c r="AE35" i="11"/>
  <c r="AF35" i="11" s="1"/>
  <c r="H35" i="5" s="1"/>
  <c r="AH35" i="11"/>
  <c r="AE39" i="11"/>
  <c r="AF39" i="11" s="1"/>
  <c r="H39" i="5" s="1"/>
  <c r="AH39" i="11"/>
  <c r="AI68" i="11"/>
  <c r="AJ68" i="11" s="1"/>
  <c r="AL68" i="11"/>
  <c r="AI71" i="11"/>
  <c r="AJ71" i="11" s="1"/>
  <c r="AL71" i="11"/>
  <c r="AE67" i="11"/>
  <c r="AF67" i="11" s="1"/>
  <c r="AH67" i="11"/>
  <c r="AL57" i="11"/>
  <c r="AI57" i="11"/>
  <c r="AJ57" i="11" s="1"/>
  <c r="AL18" i="11"/>
  <c r="AI18" i="11"/>
  <c r="AJ18" i="11" s="1"/>
  <c r="AL9" i="11"/>
  <c r="AI9" i="11"/>
  <c r="AJ9" i="11" s="1"/>
  <c r="AL22" i="11"/>
  <c r="AI22" i="11"/>
  <c r="AL54" i="11"/>
  <c r="AI54" i="11"/>
  <c r="AJ54" i="11" s="1"/>
  <c r="AL56" i="11"/>
  <c r="AI56" i="11"/>
  <c r="AJ56" i="11" s="1"/>
  <c r="AL49" i="11"/>
  <c r="AI49" i="11"/>
  <c r="AL14" i="11"/>
  <c r="AI14" i="11"/>
  <c r="AL23" i="11"/>
  <c r="AI23" i="11"/>
  <c r="AJ23" i="11" s="1"/>
  <c r="AL52" i="11"/>
  <c r="AI52" i="11"/>
  <c r="AJ52" i="11" s="1"/>
  <c r="AL21" i="11"/>
  <c r="AI21" i="11"/>
  <c r="AL45" i="11"/>
  <c r="AI45" i="11"/>
  <c r="AJ45" i="11" s="1"/>
  <c r="AL55" i="11"/>
  <c r="AI55" i="11"/>
  <c r="AJ55" i="11" s="1"/>
  <c r="AE37" i="11"/>
  <c r="AF37" i="11" s="1"/>
  <c r="H37" i="5" s="1"/>
  <c r="AH37" i="11"/>
  <c r="AM72" i="11"/>
  <c r="AN72" i="11" s="1"/>
  <c r="AP72" i="11"/>
  <c r="AE5" i="11"/>
  <c r="AF5" i="11" s="1"/>
  <c r="H5" i="5" s="1"/>
  <c r="AH5" i="11"/>
  <c r="AE38" i="11"/>
  <c r="AF38" i="11" s="1"/>
  <c r="H38" i="5" s="1"/>
  <c r="AH38" i="11"/>
  <c r="AL10" i="11"/>
  <c r="AI10" i="11"/>
  <c r="AJ10" i="11" s="1"/>
  <c r="AL20" i="11"/>
  <c r="AI20" i="11"/>
  <c r="AJ20" i="11" s="1"/>
  <c r="AQ66" i="11"/>
  <c r="AR66" i="11" s="1"/>
  <c r="AT66" i="11"/>
  <c r="AL64" i="11"/>
  <c r="AI64" i="11"/>
  <c r="AJ64" i="11" s="1"/>
  <c r="AL17" i="11"/>
  <c r="AI17" i="11"/>
  <c r="AJ17" i="11" s="1"/>
  <c r="H73" i="5"/>
  <c r="J53" i="5"/>
  <c r="H72" i="5"/>
  <c r="J25" i="5"/>
  <c r="H76" i="5"/>
  <c r="H69" i="5"/>
  <c r="AJ51" i="11" l="1"/>
  <c r="J51" i="5" s="1"/>
  <c r="AJ49" i="11"/>
  <c r="J49" i="5" s="1"/>
  <c r="AJ78" i="11"/>
  <c r="J78" i="5" s="1"/>
  <c r="AJ28" i="11"/>
  <c r="J28" i="5" s="1"/>
  <c r="AJ34" i="11"/>
  <c r="J34" i="5" s="1"/>
  <c r="AJ30" i="11"/>
  <c r="J30" i="5" s="1"/>
  <c r="AJ29" i="11"/>
  <c r="J29" i="5" s="1"/>
  <c r="AJ22" i="11"/>
  <c r="J22" i="5" s="1"/>
  <c r="AJ19" i="11"/>
  <c r="J19" i="5" s="1"/>
  <c r="AJ21" i="11"/>
  <c r="J21" i="5" s="1"/>
  <c r="AJ12" i="11"/>
  <c r="J12" i="5" s="1"/>
  <c r="AJ14" i="11"/>
  <c r="J14" i="5" s="1"/>
  <c r="AJ16" i="11"/>
  <c r="J16" i="5" s="1"/>
  <c r="D12" i="1"/>
  <c r="AQ72" i="11"/>
  <c r="AR72" i="11" s="1"/>
  <c r="AT72" i="11"/>
  <c r="AM71" i="11"/>
  <c r="AN71" i="11" s="1"/>
  <c r="AP71" i="11"/>
  <c r="AI39" i="11"/>
  <c r="AJ39" i="11" s="1"/>
  <c r="AL39" i="11"/>
  <c r="AU53" i="11"/>
  <c r="AV53" i="11" s="1"/>
  <c r="AX53" i="11"/>
  <c r="AI2" i="11"/>
  <c r="AJ2" i="11" s="1"/>
  <c r="AL2" i="11"/>
  <c r="AI75" i="11"/>
  <c r="AL75" i="11"/>
  <c r="AL77" i="11"/>
  <c r="AI77" i="11"/>
  <c r="AI62" i="11"/>
  <c r="AJ62" i="11" s="1"/>
  <c r="AL62" i="11"/>
  <c r="AI42" i="11"/>
  <c r="AL42" i="11"/>
  <c r="AM20" i="11"/>
  <c r="AN20" i="11" s="1"/>
  <c r="AP20" i="11"/>
  <c r="AM21" i="11"/>
  <c r="AN21" i="11" s="1"/>
  <c r="AP21" i="11"/>
  <c r="AM49" i="11"/>
  <c r="AN49" i="11" s="1"/>
  <c r="AP49" i="11"/>
  <c r="AM9" i="11"/>
  <c r="AN9" i="11" s="1"/>
  <c r="AP9" i="11"/>
  <c r="AP61" i="11"/>
  <c r="AM61" i="11"/>
  <c r="AN61" i="11" s="1"/>
  <c r="AM16" i="11"/>
  <c r="AN16" i="11" s="1"/>
  <c r="AP16" i="11"/>
  <c r="AP32" i="11"/>
  <c r="AM32" i="11"/>
  <c r="AN32" i="11" s="1"/>
  <c r="AP28" i="11"/>
  <c r="AM28" i="11"/>
  <c r="AN28" i="11" s="1"/>
  <c r="AP27" i="11"/>
  <c r="AM27" i="11"/>
  <c r="AN27" i="11" s="1"/>
  <c r="AM50" i="11"/>
  <c r="AN50" i="11" s="1"/>
  <c r="AP50" i="11"/>
  <c r="AU66" i="11"/>
  <c r="AV66" i="11" s="1"/>
  <c r="AX66" i="11"/>
  <c r="AI5" i="11"/>
  <c r="AL5" i="11"/>
  <c r="AI37" i="11"/>
  <c r="AJ37" i="11" s="1"/>
  <c r="AL37" i="11"/>
  <c r="AL67" i="11"/>
  <c r="AI67" i="11"/>
  <c r="AJ67" i="11" s="1"/>
  <c r="AM68" i="11"/>
  <c r="AN68" i="11" s="1"/>
  <c r="AP68" i="11"/>
  <c r="AI35" i="11"/>
  <c r="AJ35" i="11" s="1"/>
  <c r="AL35" i="11"/>
  <c r="AL65" i="11"/>
  <c r="AI65" i="11"/>
  <c r="AU7" i="11"/>
  <c r="AV7" i="11" s="1"/>
  <c r="AX7" i="11"/>
  <c r="AI43" i="11"/>
  <c r="AL43" i="11"/>
  <c r="AI3" i="11"/>
  <c r="AL3" i="11"/>
  <c r="AI41" i="11"/>
  <c r="AJ41" i="11" s="1"/>
  <c r="AL41" i="11"/>
  <c r="AL76" i="11"/>
  <c r="AI76" i="11"/>
  <c r="AI36" i="11"/>
  <c r="AL36" i="11"/>
  <c r="AI4" i="11"/>
  <c r="AL4" i="11"/>
  <c r="AI40" i="11"/>
  <c r="AJ40" i="11" s="1"/>
  <c r="AL40" i="11"/>
  <c r="AL26" i="11"/>
  <c r="AI26" i="11"/>
  <c r="AI38" i="11"/>
  <c r="AJ38" i="11" s="1"/>
  <c r="AL38" i="11"/>
  <c r="AM69" i="11"/>
  <c r="AN69" i="11" s="1"/>
  <c r="AP69" i="11"/>
  <c r="AI6" i="11"/>
  <c r="AJ6" i="11" s="1"/>
  <c r="AL6" i="11"/>
  <c r="AP34" i="11"/>
  <c r="AM34" i="11"/>
  <c r="AN34" i="11" s="1"/>
  <c r="AM70" i="11"/>
  <c r="AN70" i="11" s="1"/>
  <c r="AP70" i="11"/>
  <c r="AI74" i="11"/>
  <c r="AL74" i="11"/>
  <c r="AM64" i="11"/>
  <c r="AN64" i="11" s="1"/>
  <c r="AP64" i="11"/>
  <c r="AM55" i="11"/>
  <c r="AN55" i="11" s="1"/>
  <c r="AP55" i="11"/>
  <c r="AM23" i="11"/>
  <c r="AN23" i="11" s="1"/>
  <c r="AP23" i="11"/>
  <c r="AM54" i="11"/>
  <c r="AN54" i="11" s="1"/>
  <c r="AP54" i="11"/>
  <c r="AM57" i="11"/>
  <c r="AN57" i="11" s="1"/>
  <c r="AP57" i="11"/>
  <c r="AM13" i="11"/>
  <c r="AN13" i="11" s="1"/>
  <c r="AP13" i="11"/>
  <c r="AP78" i="11"/>
  <c r="AM78" i="11"/>
  <c r="AN78" i="11" s="1"/>
  <c r="AP80" i="11"/>
  <c r="AM80" i="11"/>
  <c r="AN80" i="11" s="1"/>
  <c r="AM19" i="11"/>
  <c r="AN19" i="11" s="1"/>
  <c r="AP19" i="11"/>
  <c r="AM51" i="11"/>
  <c r="AN51" i="11" s="1"/>
  <c r="AP51" i="11"/>
  <c r="AM24" i="11"/>
  <c r="AN24" i="11" s="1"/>
  <c r="AP24" i="11"/>
  <c r="AM48" i="11"/>
  <c r="AN48" i="11" s="1"/>
  <c r="AP48" i="11"/>
  <c r="AM60" i="11"/>
  <c r="AN60" i="11" s="1"/>
  <c r="AP60" i="11"/>
  <c r="AP31" i="11"/>
  <c r="AM31" i="11"/>
  <c r="AN31" i="11" s="1"/>
  <c r="AM17" i="11"/>
  <c r="AN17" i="11" s="1"/>
  <c r="AP17" i="11"/>
  <c r="AM10" i="11"/>
  <c r="AN10" i="11" s="1"/>
  <c r="AP10" i="11"/>
  <c r="AM45" i="11"/>
  <c r="AN45" i="11" s="1"/>
  <c r="AP45" i="11"/>
  <c r="AM52" i="11"/>
  <c r="AN52" i="11" s="1"/>
  <c r="AP52" i="11"/>
  <c r="AM14" i="11"/>
  <c r="AN14" i="11" s="1"/>
  <c r="AP14" i="11"/>
  <c r="AM56" i="11"/>
  <c r="AN56" i="11" s="1"/>
  <c r="AP56" i="11"/>
  <c r="AM22" i="11"/>
  <c r="AN22" i="11" s="1"/>
  <c r="AP22" i="11"/>
  <c r="AM18" i="11"/>
  <c r="AN18" i="11" s="1"/>
  <c r="AP18" i="11"/>
  <c r="AM11" i="11"/>
  <c r="AN11" i="11" s="1"/>
  <c r="AP11" i="11"/>
  <c r="AM63" i="11"/>
  <c r="AN63" i="11" s="1"/>
  <c r="AP63" i="11"/>
  <c r="AP33" i="11"/>
  <c r="AM33" i="11"/>
  <c r="AN33" i="11" s="1"/>
  <c r="AP29" i="11"/>
  <c r="AM29" i="11"/>
  <c r="AN29" i="11" s="1"/>
  <c r="AL8" i="11"/>
  <c r="AI8" i="11"/>
  <c r="AL44" i="11"/>
  <c r="AI44" i="11"/>
  <c r="AP30" i="11"/>
  <c r="AM30" i="11"/>
  <c r="AN30" i="11" s="1"/>
  <c r="AP79" i="11"/>
  <c r="AM79" i="11"/>
  <c r="AN79" i="11" s="1"/>
  <c r="AM12" i="11"/>
  <c r="AN12" i="11" s="1"/>
  <c r="AP12" i="11"/>
  <c r="AM47" i="11"/>
  <c r="AN47" i="11" s="1"/>
  <c r="AP47" i="11"/>
  <c r="AM15" i="11"/>
  <c r="AN15" i="11" s="1"/>
  <c r="AP15" i="11"/>
  <c r="AM58" i="11"/>
  <c r="AN58" i="11" s="1"/>
  <c r="AP58" i="11"/>
  <c r="AQ25" i="11"/>
  <c r="AR25" i="11" s="1"/>
  <c r="AT25" i="11"/>
  <c r="AM59" i="11"/>
  <c r="AN59" i="11" s="1"/>
  <c r="AP59" i="11"/>
  <c r="AM46" i="11"/>
  <c r="AN46" i="11" s="1"/>
  <c r="AP46" i="11"/>
  <c r="AT73" i="11"/>
  <c r="AQ73" i="11"/>
  <c r="AR73" i="11" s="1"/>
  <c r="J27" i="5"/>
  <c r="J50" i="5"/>
  <c r="H67" i="5"/>
  <c r="J31" i="5"/>
  <c r="J24" i="5"/>
  <c r="J73" i="5"/>
  <c r="J55" i="5"/>
  <c r="J56" i="5"/>
  <c r="H68" i="5"/>
  <c r="J45" i="5"/>
  <c r="H70" i="5"/>
  <c r="H79" i="5"/>
  <c r="H80" i="5"/>
  <c r="J13" i="5"/>
  <c r="H71" i="5"/>
  <c r="J63" i="5"/>
  <c r="J7" i="5"/>
  <c r="J17" i="5"/>
  <c r="J69" i="5"/>
  <c r="J46" i="5"/>
  <c r="J72" i="5"/>
  <c r="J9" i="5"/>
  <c r="AJ75" i="11" l="1"/>
  <c r="J75" i="5" s="1"/>
  <c r="AJ43" i="11"/>
  <c r="J43" i="5" s="1"/>
  <c r="AJ44" i="11"/>
  <c r="J44" i="5" s="1"/>
  <c r="J77" i="5"/>
  <c r="AJ77" i="11"/>
  <c r="AJ65" i="11"/>
  <c r="J65" i="5" s="1"/>
  <c r="AJ74" i="11"/>
  <c r="J74" i="5" s="1"/>
  <c r="AJ42" i="11"/>
  <c r="J42" i="5" s="1"/>
  <c r="J76" i="5"/>
  <c r="AJ76" i="11"/>
  <c r="AJ36" i="11"/>
  <c r="J36" i="5" s="1"/>
  <c r="AJ26" i="11"/>
  <c r="J26" i="5" s="1"/>
  <c r="AJ5" i="11"/>
  <c r="J5" i="5" s="1"/>
  <c r="AJ8" i="11"/>
  <c r="J8" i="5" s="1"/>
  <c r="AJ4" i="11"/>
  <c r="J4" i="5" s="1"/>
  <c r="AJ3" i="11"/>
  <c r="J3" i="5" s="1"/>
  <c r="D13" i="1"/>
  <c r="AQ46" i="11"/>
  <c r="AR46" i="11" s="1"/>
  <c r="AT46" i="11"/>
  <c r="AQ12" i="11"/>
  <c r="AR12" i="11" s="1"/>
  <c r="AT12" i="11"/>
  <c r="AQ11" i="11"/>
  <c r="AR11" i="11" s="1"/>
  <c r="AT11" i="11"/>
  <c r="AQ45" i="11"/>
  <c r="AR45" i="11" s="1"/>
  <c r="AT45" i="11"/>
  <c r="AQ64" i="11"/>
  <c r="AR64" i="11" s="1"/>
  <c r="AT64" i="11"/>
  <c r="AP38" i="11"/>
  <c r="AM38" i="11"/>
  <c r="AN38" i="11" s="1"/>
  <c r="AP37" i="11"/>
  <c r="AM37" i="11"/>
  <c r="AN37" i="11" s="1"/>
  <c r="AM62" i="11"/>
  <c r="AN62" i="11" s="1"/>
  <c r="AP62" i="11"/>
  <c r="BB53" i="11"/>
  <c r="AY53" i="11"/>
  <c r="AZ53" i="11" s="1"/>
  <c r="AQ32" i="11"/>
  <c r="AR32" i="11" s="1"/>
  <c r="AT32" i="11"/>
  <c r="AU25" i="11"/>
  <c r="AV25" i="11" s="1"/>
  <c r="AX25" i="11"/>
  <c r="AQ14" i="11"/>
  <c r="AR14" i="11" s="1"/>
  <c r="AT14" i="11"/>
  <c r="AQ60" i="11"/>
  <c r="AR60" i="11" s="1"/>
  <c r="AT60" i="11"/>
  <c r="AQ19" i="11"/>
  <c r="AR19" i="11" s="1"/>
  <c r="AT19" i="11"/>
  <c r="AQ23" i="11"/>
  <c r="AR23" i="11" s="1"/>
  <c r="AT23" i="11"/>
  <c r="AP6" i="11"/>
  <c r="AM6" i="11"/>
  <c r="AN6" i="11" s="1"/>
  <c r="AP36" i="11"/>
  <c r="AM36" i="11"/>
  <c r="AN36" i="11" s="1"/>
  <c r="AP43" i="11"/>
  <c r="AM43" i="11"/>
  <c r="AN43" i="11" s="1"/>
  <c r="AQ49" i="11"/>
  <c r="AR49" i="11" s="1"/>
  <c r="AT49" i="11"/>
  <c r="AP75" i="11"/>
  <c r="AM75" i="11"/>
  <c r="AN75" i="11" s="1"/>
  <c r="AM8" i="11"/>
  <c r="AN8" i="11" s="1"/>
  <c r="AP8" i="11"/>
  <c r="AP65" i="11"/>
  <c r="AM65" i="11"/>
  <c r="AN65" i="11" s="1"/>
  <c r="AQ27" i="11"/>
  <c r="AR27" i="11" s="1"/>
  <c r="AT27" i="11"/>
  <c r="AT61" i="11"/>
  <c r="AQ61" i="11"/>
  <c r="AR61" i="11" s="1"/>
  <c r="AQ59" i="11"/>
  <c r="AR59" i="11" s="1"/>
  <c r="AT59" i="11"/>
  <c r="AQ58" i="11"/>
  <c r="AR58" i="11" s="1"/>
  <c r="AT58" i="11"/>
  <c r="AQ47" i="11"/>
  <c r="AR47" i="11" s="1"/>
  <c r="AT47" i="11"/>
  <c r="AQ63" i="11"/>
  <c r="AR63" i="11" s="1"/>
  <c r="AT63" i="11"/>
  <c r="AQ18" i="11"/>
  <c r="AR18" i="11" s="1"/>
  <c r="AT18" i="11"/>
  <c r="AQ56" i="11"/>
  <c r="AR56" i="11" s="1"/>
  <c r="AT56" i="11"/>
  <c r="AQ52" i="11"/>
  <c r="AR52" i="11" s="1"/>
  <c r="AT52" i="11"/>
  <c r="AQ10" i="11"/>
  <c r="AR10" i="11" s="1"/>
  <c r="AT10" i="11"/>
  <c r="AQ48" i="11"/>
  <c r="AR48" i="11" s="1"/>
  <c r="AT48" i="11"/>
  <c r="AQ51" i="11"/>
  <c r="AR51" i="11" s="1"/>
  <c r="AT51" i="11"/>
  <c r="AQ13" i="11"/>
  <c r="AR13" i="11" s="1"/>
  <c r="AT13" i="11"/>
  <c r="AQ54" i="11"/>
  <c r="AR54" i="11" s="1"/>
  <c r="AT54" i="11"/>
  <c r="AQ55" i="11"/>
  <c r="AR55" i="11" s="1"/>
  <c r="AT55" i="11"/>
  <c r="AP74" i="11"/>
  <c r="AM74" i="11"/>
  <c r="AN74" i="11" s="1"/>
  <c r="AT69" i="11"/>
  <c r="AQ69" i="11"/>
  <c r="AR69" i="11" s="1"/>
  <c r="AP4" i="11"/>
  <c r="AM4" i="11"/>
  <c r="AN4" i="11" s="1"/>
  <c r="AM3" i="11"/>
  <c r="AN3" i="11" s="1"/>
  <c r="AP3" i="11"/>
  <c r="BB7" i="11"/>
  <c r="AY7" i="11"/>
  <c r="AZ7" i="11" s="1"/>
  <c r="AP35" i="11"/>
  <c r="AM35" i="11"/>
  <c r="AN35" i="11" s="1"/>
  <c r="AP5" i="11"/>
  <c r="AM5" i="11"/>
  <c r="AN5" i="11" s="1"/>
  <c r="AQ50" i="11"/>
  <c r="AR50" i="11" s="1"/>
  <c r="AT50" i="11"/>
  <c r="AQ16" i="11"/>
  <c r="AR16" i="11" s="1"/>
  <c r="AT16" i="11"/>
  <c r="AQ9" i="11"/>
  <c r="AR9" i="11" s="1"/>
  <c r="AT9" i="11"/>
  <c r="AQ21" i="11"/>
  <c r="AR21" i="11" s="1"/>
  <c r="AT21" i="11"/>
  <c r="AP42" i="11"/>
  <c r="AM42" i="11"/>
  <c r="AN42" i="11" s="1"/>
  <c r="AP2" i="11"/>
  <c r="AM2" i="11"/>
  <c r="AN2" i="11" s="1"/>
  <c r="AP39" i="11"/>
  <c r="AM39" i="11"/>
  <c r="AN39" i="11" s="1"/>
  <c r="AU72" i="11"/>
  <c r="AV72" i="11" s="1"/>
  <c r="AX72" i="11"/>
  <c r="AQ15" i="11"/>
  <c r="AR15" i="11" s="1"/>
  <c r="AT15" i="11"/>
  <c r="AQ22" i="11"/>
  <c r="AR22" i="11" s="1"/>
  <c r="AT22" i="11"/>
  <c r="AQ17" i="11"/>
  <c r="AR17" i="11" s="1"/>
  <c r="AT17" i="11"/>
  <c r="AQ24" i="11"/>
  <c r="AR24" i="11" s="1"/>
  <c r="AT24" i="11"/>
  <c r="AQ57" i="11"/>
  <c r="AR57" i="11" s="1"/>
  <c r="AT57" i="11"/>
  <c r="AT70" i="11"/>
  <c r="AQ70" i="11"/>
  <c r="AR70" i="11" s="1"/>
  <c r="AP40" i="11"/>
  <c r="AM40" i="11"/>
  <c r="AN40" i="11" s="1"/>
  <c r="AP41" i="11"/>
  <c r="AM41" i="11"/>
  <c r="AN41" i="11" s="1"/>
  <c r="AT68" i="11"/>
  <c r="AQ68" i="11"/>
  <c r="AR68" i="11" s="1"/>
  <c r="BB66" i="11"/>
  <c r="AY66" i="11"/>
  <c r="AZ66" i="11" s="1"/>
  <c r="AQ20" i="11"/>
  <c r="AR20" i="11" s="1"/>
  <c r="AT20" i="11"/>
  <c r="AT71" i="11"/>
  <c r="AQ71" i="11"/>
  <c r="AR71" i="11" s="1"/>
  <c r="AQ30" i="11"/>
  <c r="AR30" i="11" s="1"/>
  <c r="AT30" i="11"/>
  <c r="AQ33" i="11"/>
  <c r="AR33" i="11" s="1"/>
  <c r="AT33" i="11"/>
  <c r="AQ78" i="11"/>
  <c r="AR78" i="11" s="1"/>
  <c r="AT78" i="11"/>
  <c r="AU73" i="11"/>
  <c r="AV73" i="11" s="1"/>
  <c r="AX73" i="11"/>
  <c r="AQ79" i="11"/>
  <c r="AR79" i="11" s="1"/>
  <c r="AT79" i="11"/>
  <c r="AM44" i="11"/>
  <c r="AN44" i="11" s="1"/>
  <c r="AP44" i="11"/>
  <c r="AQ29" i="11"/>
  <c r="AR29" i="11" s="1"/>
  <c r="AT29" i="11"/>
  <c r="AQ31" i="11"/>
  <c r="AR31" i="11" s="1"/>
  <c r="AT31" i="11"/>
  <c r="AQ80" i="11"/>
  <c r="AR80" i="11" s="1"/>
  <c r="AT80" i="11"/>
  <c r="AT34" i="11"/>
  <c r="AQ34" i="11"/>
  <c r="AR34" i="11" s="1"/>
  <c r="AP26" i="11"/>
  <c r="AM26" i="11"/>
  <c r="AN26" i="11" s="1"/>
  <c r="AP76" i="11"/>
  <c r="AM76" i="11"/>
  <c r="AN76" i="11" s="1"/>
  <c r="AP67" i="11"/>
  <c r="AM67" i="11"/>
  <c r="AN67" i="11" s="1"/>
  <c r="AQ28" i="11"/>
  <c r="AR28" i="11" s="1"/>
  <c r="AT28" i="11"/>
  <c r="AP77" i="11"/>
  <c r="AM77" i="11"/>
  <c r="AN77" i="11" s="1"/>
  <c r="J35" i="5"/>
  <c r="J38" i="5"/>
  <c r="J32" i="5"/>
  <c r="J62" i="5"/>
  <c r="J18" i="5"/>
  <c r="J67" i="5"/>
  <c r="J47" i="5"/>
  <c r="J39" i="5"/>
  <c r="J10" i="5"/>
  <c r="J41" i="5"/>
  <c r="J23" i="5"/>
  <c r="J33" i="5"/>
  <c r="J11" i="5"/>
  <c r="J59" i="5"/>
  <c r="J15" i="5"/>
  <c r="J6" i="5"/>
  <c r="J48" i="5"/>
  <c r="J61" i="5"/>
  <c r="J66" i="5"/>
  <c r="J20" i="5"/>
  <c r="J68" i="5"/>
  <c r="J71" i="5"/>
  <c r="J52" i="5"/>
  <c r="J54" i="5"/>
  <c r="J60" i="5"/>
  <c r="J40" i="5"/>
  <c r="J58" i="5"/>
  <c r="J80" i="5"/>
  <c r="J79" i="5"/>
  <c r="J37" i="5"/>
  <c r="J70" i="5"/>
  <c r="J64" i="5"/>
  <c r="J57" i="5"/>
  <c r="D14" i="1" l="1"/>
  <c r="AU28" i="11"/>
  <c r="AV28" i="11" s="1"/>
  <c r="AX28" i="11"/>
  <c r="AQ44" i="11"/>
  <c r="AR44" i="11" s="1"/>
  <c r="AT44" i="11"/>
  <c r="AX10" i="11"/>
  <c r="AU10" i="11"/>
  <c r="AV10" i="11" s="1"/>
  <c r="AX56" i="11"/>
  <c r="AU56" i="11"/>
  <c r="AV56" i="11" s="1"/>
  <c r="AX63" i="11"/>
  <c r="AU63" i="11"/>
  <c r="AV63" i="11" s="1"/>
  <c r="AX19" i="11"/>
  <c r="AU19" i="11"/>
  <c r="AV19" i="11" s="1"/>
  <c r="AX14" i="11"/>
  <c r="AU14" i="11"/>
  <c r="AV14" i="11" s="1"/>
  <c r="AU32" i="11"/>
  <c r="AV32" i="11" s="1"/>
  <c r="AX32" i="11"/>
  <c r="AT62" i="11"/>
  <c r="AQ62" i="11"/>
  <c r="AR62" i="11" s="1"/>
  <c r="AX45" i="11"/>
  <c r="AU45" i="11"/>
  <c r="AV45" i="11" s="1"/>
  <c r="AX12" i="11"/>
  <c r="AU12" i="11"/>
  <c r="AV12" i="11" s="1"/>
  <c r="AQ76" i="11"/>
  <c r="AR76" i="11" s="1"/>
  <c r="AT76" i="11"/>
  <c r="AU34" i="11"/>
  <c r="AV34" i="11" s="1"/>
  <c r="AX34" i="11"/>
  <c r="AX71" i="11"/>
  <c r="AU71" i="11"/>
  <c r="AV71" i="11" s="1"/>
  <c r="BF66" i="11"/>
  <c r="BC66" i="11"/>
  <c r="BD66" i="11" s="1"/>
  <c r="AT41" i="11"/>
  <c r="AQ41" i="11"/>
  <c r="AR41" i="11" s="1"/>
  <c r="AX70" i="11"/>
  <c r="AU70" i="11"/>
  <c r="AV70" i="11" s="1"/>
  <c r="AT2" i="11"/>
  <c r="AQ2" i="11"/>
  <c r="AR2" i="11" s="1"/>
  <c r="AT5" i="11"/>
  <c r="AQ5" i="11"/>
  <c r="AR5" i="11" s="1"/>
  <c r="BF7" i="11"/>
  <c r="BC7" i="11"/>
  <c r="BD7" i="11" s="1"/>
  <c r="AT4" i="11"/>
  <c r="AQ4" i="11"/>
  <c r="AR4" i="11" s="1"/>
  <c r="AT74" i="11"/>
  <c r="AQ74" i="11"/>
  <c r="AR74" i="11" s="1"/>
  <c r="AU61" i="11"/>
  <c r="AV61" i="11" s="1"/>
  <c r="AX61" i="11"/>
  <c r="AT65" i="11"/>
  <c r="AQ65" i="11"/>
  <c r="AR65" i="11" s="1"/>
  <c r="AT75" i="11"/>
  <c r="AQ75" i="11"/>
  <c r="AR75" i="11" s="1"/>
  <c r="AT43" i="11"/>
  <c r="AQ43" i="11"/>
  <c r="AR43" i="11" s="1"/>
  <c r="AT6" i="11"/>
  <c r="AQ6" i="11"/>
  <c r="AR6" i="11" s="1"/>
  <c r="AT38" i="11"/>
  <c r="AQ38" i="11"/>
  <c r="AR38" i="11" s="1"/>
  <c r="AX55" i="11"/>
  <c r="AU55" i="11"/>
  <c r="AV55" i="11" s="1"/>
  <c r="AX13" i="11"/>
  <c r="AU13" i="11"/>
  <c r="AV13" i="11" s="1"/>
  <c r="AX48" i="11"/>
  <c r="AU48" i="11"/>
  <c r="AV48" i="11" s="1"/>
  <c r="AX52" i="11"/>
  <c r="AU52" i="11"/>
  <c r="AV52" i="11" s="1"/>
  <c r="AX18" i="11"/>
  <c r="AU18" i="11"/>
  <c r="AV18" i="11" s="1"/>
  <c r="AX47" i="11"/>
  <c r="AU47" i="11"/>
  <c r="AV47" i="11" s="1"/>
  <c r="AX59" i="11"/>
  <c r="AU59" i="11"/>
  <c r="AV59" i="11" s="1"/>
  <c r="AU27" i="11"/>
  <c r="AV27" i="11" s="1"/>
  <c r="AX27" i="11"/>
  <c r="AQ8" i="11"/>
  <c r="AR8" i="11" s="1"/>
  <c r="AT8" i="11"/>
  <c r="AX49" i="11"/>
  <c r="AU49" i="11"/>
  <c r="AV49" i="11" s="1"/>
  <c r="AX23" i="11"/>
  <c r="AU23" i="11"/>
  <c r="AV23" i="11" s="1"/>
  <c r="AX60" i="11"/>
  <c r="AU60" i="11"/>
  <c r="AV60" i="11" s="1"/>
  <c r="BB25" i="11"/>
  <c r="AY25" i="11"/>
  <c r="AZ25" i="11" s="1"/>
  <c r="AX64" i="11"/>
  <c r="AU64" i="11"/>
  <c r="AV64" i="11" s="1"/>
  <c r="AX11" i="11"/>
  <c r="AU11" i="11"/>
  <c r="AV11" i="11" s="1"/>
  <c r="AX46" i="11"/>
  <c r="AU46" i="11"/>
  <c r="AV46" i="11" s="1"/>
  <c r="AU31" i="11"/>
  <c r="AV31" i="11" s="1"/>
  <c r="AX31" i="11"/>
  <c r="AY73" i="11"/>
  <c r="AZ73" i="11" s="1"/>
  <c r="BB73" i="11"/>
  <c r="AU33" i="11"/>
  <c r="AV33" i="11" s="1"/>
  <c r="AX33" i="11"/>
  <c r="AX24" i="11"/>
  <c r="AU24" i="11"/>
  <c r="AV24" i="11" s="1"/>
  <c r="AX22" i="11"/>
  <c r="AU22" i="11"/>
  <c r="AV22" i="11" s="1"/>
  <c r="BB72" i="11"/>
  <c r="AY72" i="11"/>
  <c r="AZ72" i="11" s="1"/>
  <c r="AX21" i="11"/>
  <c r="AU21" i="11"/>
  <c r="AV21" i="11" s="1"/>
  <c r="AX16" i="11"/>
  <c r="AU16" i="11"/>
  <c r="AV16" i="11" s="1"/>
  <c r="AX54" i="11"/>
  <c r="AU54" i="11"/>
  <c r="AV54" i="11" s="1"/>
  <c r="AX51" i="11"/>
  <c r="AU51" i="11"/>
  <c r="AV51" i="11" s="1"/>
  <c r="AX58" i="11"/>
  <c r="AU58" i="11"/>
  <c r="AV58" i="11" s="1"/>
  <c r="AU80" i="11"/>
  <c r="AV80" i="11" s="1"/>
  <c r="AX80" i="11"/>
  <c r="AU29" i="11"/>
  <c r="AV29" i="11" s="1"/>
  <c r="AX29" i="11"/>
  <c r="AU79" i="11"/>
  <c r="AV79" i="11" s="1"/>
  <c r="AX79" i="11"/>
  <c r="AU78" i="11"/>
  <c r="AV78" i="11" s="1"/>
  <c r="AX78" i="11"/>
  <c r="AU30" i="11"/>
  <c r="AV30" i="11" s="1"/>
  <c r="AX30" i="11"/>
  <c r="AX20" i="11"/>
  <c r="AU20" i="11"/>
  <c r="AV20" i="11" s="1"/>
  <c r="AX57" i="11"/>
  <c r="AU57" i="11"/>
  <c r="AV57" i="11" s="1"/>
  <c r="AX17" i="11"/>
  <c r="AU17" i="11"/>
  <c r="AV17" i="11" s="1"/>
  <c r="AX15" i="11"/>
  <c r="AU15" i="11"/>
  <c r="AV15" i="11" s="1"/>
  <c r="AX9" i="11"/>
  <c r="AU9" i="11"/>
  <c r="AV9" i="11" s="1"/>
  <c r="AX50" i="11"/>
  <c r="AU50" i="11"/>
  <c r="AV50" i="11" s="1"/>
  <c r="AT3" i="11"/>
  <c r="AQ3" i="11"/>
  <c r="AR3" i="11" s="1"/>
  <c r="AQ77" i="11"/>
  <c r="AR77" i="11" s="1"/>
  <c r="AT77" i="11"/>
  <c r="AT67" i="11"/>
  <c r="AQ67" i="11"/>
  <c r="AR67" i="11" s="1"/>
  <c r="AQ26" i="11"/>
  <c r="AR26" i="11" s="1"/>
  <c r="AT26" i="11"/>
  <c r="AX68" i="11"/>
  <c r="AU68" i="11"/>
  <c r="AV68" i="11" s="1"/>
  <c r="AT40" i="11"/>
  <c r="AQ40" i="11"/>
  <c r="AR40" i="11" s="1"/>
  <c r="AT39" i="11"/>
  <c r="AQ39" i="11"/>
  <c r="AR39" i="11" s="1"/>
  <c r="AT42" i="11"/>
  <c r="AQ42" i="11"/>
  <c r="AR42" i="11" s="1"/>
  <c r="AT35" i="11"/>
  <c r="AQ35" i="11"/>
  <c r="AR35" i="11" s="1"/>
  <c r="AX69" i="11"/>
  <c r="AU69" i="11"/>
  <c r="AV69" i="11" s="1"/>
  <c r="AT36" i="11"/>
  <c r="AQ36" i="11"/>
  <c r="AR36" i="11" s="1"/>
  <c r="BC53" i="11"/>
  <c r="BD53" i="11" s="1"/>
  <c r="BF53" i="11"/>
  <c r="AT37" i="11"/>
  <c r="AQ37" i="11"/>
  <c r="AR37" i="11" s="1"/>
  <c r="J2" i="5"/>
  <c r="D15" i="1" l="1"/>
  <c r="AU77" i="11"/>
  <c r="AV77" i="11" s="1"/>
  <c r="AX77" i="11"/>
  <c r="BF73" i="11"/>
  <c r="BC73" i="11"/>
  <c r="BD73" i="11" s="1"/>
  <c r="BB27" i="11"/>
  <c r="AY27" i="11"/>
  <c r="AZ27" i="11" s="1"/>
  <c r="AU76" i="11"/>
  <c r="AV76" i="11" s="1"/>
  <c r="AX76" i="11"/>
  <c r="BB32" i="11"/>
  <c r="AY32" i="11"/>
  <c r="AZ32" i="11" s="1"/>
  <c r="AX44" i="11"/>
  <c r="AU44" i="11"/>
  <c r="AV44" i="11" s="1"/>
  <c r="AY69" i="11"/>
  <c r="AZ69" i="11" s="1"/>
  <c r="BB69" i="11"/>
  <c r="AU42" i="11"/>
  <c r="AV42" i="11" s="1"/>
  <c r="AX42" i="11"/>
  <c r="AU40" i="11"/>
  <c r="AV40" i="11" s="1"/>
  <c r="AX40" i="11"/>
  <c r="BB50" i="11"/>
  <c r="AY50" i="11"/>
  <c r="AZ50" i="11" s="1"/>
  <c r="BB15" i="11"/>
  <c r="AY15" i="11"/>
  <c r="AZ15" i="11" s="1"/>
  <c r="BB57" i="11"/>
  <c r="AY57" i="11"/>
  <c r="AZ57" i="11" s="1"/>
  <c r="BB51" i="11"/>
  <c r="AY51" i="11"/>
  <c r="AZ51" i="11" s="1"/>
  <c r="I51" i="5" s="1"/>
  <c r="BB16" i="11"/>
  <c r="AY16" i="11"/>
  <c r="AZ16" i="11" s="1"/>
  <c r="I16" i="5" s="1"/>
  <c r="BC72" i="11"/>
  <c r="BD72" i="11" s="1"/>
  <c r="BF72" i="11"/>
  <c r="BB24" i="11"/>
  <c r="AY24" i="11"/>
  <c r="AZ24" i="11" s="1"/>
  <c r="BB46" i="11"/>
  <c r="AY46" i="11"/>
  <c r="AZ46" i="11" s="1"/>
  <c r="BB64" i="11"/>
  <c r="AY64" i="11"/>
  <c r="AZ64" i="11" s="1"/>
  <c r="BB60" i="11"/>
  <c r="AY60" i="11"/>
  <c r="AZ60" i="11" s="1"/>
  <c r="BB49" i="11"/>
  <c r="AY49" i="11"/>
  <c r="AZ49" i="11" s="1"/>
  <c r="I49" i="5" s="1"/>
  <c r="BB47" i="11"/>
  <c r="AY47" i="11"/>
  <c r="AZ47" i="11" s="1"/>
  <c r="AY52" i="11"/>
  <c r="AZ52" i="11" s="1"/>
  <c r="BB52" i="11"/>
  <c r="BB13" i="11"/>
  <c r="AY13" i="11"/>
  <c r="AZ13" i="11" s="1"/>
  <c r="AU38" i="11"/>
  <c r="AV38" i="11" s="1"/>
  <c r="AX38" i="11"/>
  <c r="AU43" i="11"/>
  <c r="AV43" i="11" s="1"/>
  <c r="AX43" i="11"/>
  <c r="AU65" i="11"/>
  <c r="AV65" i="11" s="1"/>
  <c r="AX65" i="11"/>
  <c r="AU74" i="11"/>
  <c r="AV74" i="11" s="1"/>
  <c r="AX74" i="11"/>
  <c r="BG7" i="11"/>
  <c r="BH7" i="11" s="1"/>
  <c r="BJ7" i="11"/>
  <c r="AX2" i="11"/>
  <c r="AU2" i="11"/>
  <c r="AV2" i="11" s="1"/>
  <c r="AU41" i="11"/>
  <c r="AV41" i="11" s="1"/>
  <c r="AX41" i="11"/>
  <c r="AY71" i="11"/>
  <c r="AZ71" i="11" s="1"/>
  <c r="BB71" i="11"/>
  <c r="BB45" i="11"/>
  <c r="AY45" i="11"/>
  <c r="AZ45" i="11" s="1"/>
  <c r="BB19" i="11"/>
  <c r="AY19" i="11"/>
  <c r="AZ19" i="11" s="1"/>
  <c r="I19" i="5" s="1"/>
  <c r="BB56" i="11"/>
  <c r="AY56" i="11"/>
  <c r="AZ56" i="11" s="1"/>
  <c r="AU26" i="11"/>
  <c r="AV26" i="11" s="1"/>
  <c r="AX26" i="11"/>
  <c r="BB30" i="11"/>
  <c r="AY30" i="11"/>
  <c r="AZ30" i="11" s="1"/>
  <c r="I30" i="5" s="1"/>
  <c r="BB80" i="11"/>
  <c r="AY80" i="11"/>
  <c r="AZ80" i="11" s="1"/>
  <c r="BB78" i="11"/>
  <c r="AY78" i="11"/>
  <c r="AZ78" i="11" s="1"/>
  <c r="I78" i="5" s="1"/>
  <c r="BB29" i="11"/>
  <c r="AY29" i="11"/>
  <c r="AZ29" i="11" s="1"/>
  <c r="I29" i="5" s="1"/>
  <c r="BB33" i="11"/>
  <c r="AY33" i="11"/>
  <c r="AZ33" i="11" s="1"/>
  <c r="BB31" i="11"/>
  <c r="AY31" i="11"/>
  <c r="AZ31" i="11" s="1"/>
  <c r="AX8" i="11"/>
  <c r="AU8" i="11"/>
  <c r="AV8" i="11" s="1"/>
  <c r="AY61" i="11"/>
  <c r="AZ61" i="11" s="1"/>
  <c r="BB61" i="11"/>
  <c r="AY34" i="11"/>
  <c r="AZ34" i="11" s="1"/>
  <c r="I34" i="5" s="1"/>
  <c r="BB34" i="11"/>
  <c r="BB28" i="11"/>
  <c r="AY28" i="11"/>
  <c r="AZ28" i="11" s="1"/>
  <c r="I28" i="5" s="1"/>
  <c r="BG53" i="11"/>
  <c r="BH53" i="11" s="1"/>
  <c r="BJ53" i="11"/>
  <c r="BB79" i="11"/>
  <c r="AY79" i="11"/>
  <c r="AZ79" i="11" s="1"/>
  <c r="AU37" i="11"/>
  <c r="AV37" i="11" s="1"/>
  <c r="AX37" i="11"/>
  <c r="AU36" i="11"/>
  <c r="AV36" i="11" s="1"/>
  <c r="AX36" i="11"/>
  <c r="AU35" i="11"/>
  <c r="AV35" i="11" s="1"/>
  <c r="AX35" i="11"/>
  <c r="AU39" i="11"/>
  <c r="AV39" i="11" s="1"/>
  <c r="AX39" i="11"/>
  <c r="AY68" i="11"/>
  <c r="AZ68" i="11" s="1"/>
  <c r="BB68" i="11"/>
  <c r="AU67" i="11"/>
  <c r="AV67" i="11" s="1"/>
  <c r="AX67" i="11"/>
  <c r="AU3" i="11"/>
  <c r="AV3" i="11" s="1"/>
  <c r="AX3" i="11"/>
  <c r="BB9" i="11"/>
  <c r="AY9" i="11"/>
  <c r="AZ9" i="11" s="1"/>
  <c r="BB17" i="11"/>
  <c r="AY17" i="11"/>
  <c r="AZ17" i="11" s="1"/>
  <c r="BB20" i="11"/>
  <c r="AY20" i="11"/>
  <c r="AZ20" i="11" s="1"/>
  <c r="BB58" i="11"/>
  <c r="AY58" i="11"/>
  <c r="AZ58" i="11" s="1"/>
  <c r="BB54" i="11"/>
  <c r="AY54" i="11"/>
  <c r="AZ54" i="11" s="1"/>
  <c r="BB21" i="11"/>
  <c r="AY21" i="11"/>
  <c r="AZ21" i="11" s="1"/>
  <c r="I21" i="5" s="1"/>
  <c r="BB22" i="11"/>
  <c r="AY22" i="11"/>
  <c r="AZ22" i="11" s="1"/>
  <c r="I22" i="5" s="1"/>
  <c r="BB11" i="11"/>
  <c r="AY11" i="11"/>
  <c r="AZ11" i="11" s="1"/>
  <c r="BF25" i="11"/>
  <c r="BC25" i="11"/>
  <c r="BD25" i="11" s="1"/>
  <c r="BB23" i="11"/>
  <c r="AY23" i="11"/>
  <c r="AZ23" i="11" s="1"/>
  <c r="BB59" i="11"/>
  <c r="AY59" i="11"/>
  <c r="AZ59" i="11" s="1"/>
  <c r="BB18" i="11"/>
  <c r="AY18" i="11"/>
  <c r="AZ18" i="11" s="1"/>
  <c r="BB48" i="11"/>
  <c r="AY48" i="11"/>
  <c r="AZ48" i="11" s="1"/>
  <c r="BB55" i="11"/>
  <c r="AY55" i="11"/>
  <c r="AZ55" i="11" s="1"/>
  <c r="AU6" i="11"/>
  <c r="AV6" i="11" s="1"/>
  <c r="AX6" i="11"/>
  <c r="AU75" i="11"/>
  <c r="AV75" i="11" s="1"/>
  <c r="AX75" i="11"/>
  <c r="AU4" i="11"/>
  <c r="AV4" i="11" s="1"/>
  <c r="AX4" i="11"/>
  <c r="AU5" i="11"/>
  <c r="AV5" i="11" s="1"/>
  <c r="AX5" i="11"/>
  <c r="AY70" i="11"/>
  <c r="AZ70" i="11" s="1"/>
  <c r="BB70" i="11"/>
  <c r="BJ66" i="11"/>
  <c r="BG66" i="11"/>
  <c r="BH66" i="11" s="1"/>
  <c r="BB12" i="11"/>
  <c r="AY12" i="11"/>
  <c r="AZ12" i="11" s="1"/>
  <c r="I12" i="5" s="1"/>
  <c r="AX62" i="11"/>
  <c r="AU62" i="11"/>
  <c r="AV62" i="11" s="1"/>
  <c r="BB14" i="11"/>
  <c r="AY14" i="11"/>
  <c r="AZ14" i="11" s="1"/>
  <c r="I14" i="5" s="1"/>
  <c r="BB63" i="11"/>
  <c r="AY63" i="11"/>
  <c r="AZ63" i="11" s="1"/>
  <c r="BB10" i="11"/>
  <c r="AY10" i="11"/>
  <c r="AZ10" i="11" s="1"/>
  <c r="I53" i="5"/>
  <c r="I25" i="5"/>
  <c r="D16" i="1" l="1"/>
  <c r="AY5" i="11"/>
  <c r="AZ5" i="11" s="1"/>
  <c r="I5" i="5" s="1"/>
  <c r="BB5" i="11"/>
  <c r="AY3" i="11"/>
  <c r="AZ3" i="11" s="1"/>
  <c r="I3" i="5" s="1"/>
  <c r="BB3" i="11"/>
  <c r="AY37" i="11"/>
  <c r="AZ37" i="11" s="1"/>
  <c r="BB37" i="11"/>
  <c r="AY41" i="11"/>
  <c r="AZ41" i="11" s="1"/>
  <c r="BB41" i="11"/>
  <c r="AY42" i="11"/>
  <c r="AZ42" i="11" s="1"/>
  <c r="I42" i="5" s="1"/>
  <c r="BB42" i="11"/>
  <c r="BB76" i="11"/>
  <c r="AY76" i="11"/>
  <c r="AZ76" i="11" s="1"/>
  <c r="I76" i="5" s="1"/>
  <c r="BC63" i="11"/>
  <c r="BD63" i="11" s="1"/>
  <c r="BF63" i="11"/>
  <c r="AY62" i="11"/>
  <c r="AZ62" i="11" s="1"/>
  <c r="BB62" i="11"/>
  <c r="BK66" i="11"/>
  <c r="BL66" i="11" s="1"/>
  <c r="BN66" i="11"/>
  <c r="BC55" i="11"/>
  <c r="BD55" i="11" s="1"/>
  <c r="BF55" i="11"/>
  <c r="BC18" i="11"/>
  <c r="BD18" i="11" s="1"/>
  <c r="BF18" i="11"/>
  <c r="BC23" i="11"/>
  <c r="BD23" i="11" s="1"/>
  <c r="BF23" i="11"/>
  <c r="BC11" i="11"/>
  <c r="BD11" i="11" s="1"/>
  <c r="BF11" i="11"/>
  <c r="BC21" i="11"/>
  <c r="BD21" i="11" s="1"/>
  <c r="BF21" i="11"/>
  <c r="BC58" i="11"/>
  <c r="BD58" i="11" s="1"/>
  <c r="BF58" i="11"/>
  <c r="BC17" i="11"/>
  <c r="BD17" i="11" s="1"/>
  <c r="BF17" i="11"/>
  <c r="BB8" i="11"/>
  <c r="AY8" i="11"/>
  <c r="AZ8" i="11" s="1"/>
  <c r="I8" i="5" s="1"/>
  <c r="BF33" i="11"/>
  <c r="BC33" i="11"/>
  <c r="BD33" i="11" s="1"/>
  <c r="BF78" i="11"/>
  <c r="BC78" i="11"/>
  <c r="BD78" i="11" s="1"/>
  <c r="BF30" i="11"/>
  <c r="BC30" i="11"/>
  <c r="BD30" i="11" s="1"/>
  <c r="BC56" i="11"/>
  <c r="BD56" i="11" s="1"/>
  <c r="BF56" i="11"/>
  <c r="BC45" i="11"/>
  <c r="BD45" i="11" s="1"/>
  <c r="BF45" i="11"/>
  <c r="BC49" i="11"/>
  <c r="BD49" i="11" s="1"/>
  <c r="BF49" i="11"/>
  <c r="BC64" i="11"/>
  <c r="BD64" i="11" s="1"/>
  <c r="BF64" i="11"/>
  <c r="BC24" i="11"/>
  <c r="BD24" i="11" s="1"/>
  <c r="BF24" i="11"/>
  <c r="BC16" i="11"/>
  <c r="BD16" i="11" s="1"/>
  <c r="BF16" i="11"/>
  <c r="BC57" i="11"/>
  <c r="BD57" i="11" s="1"/>
  <c r="BF57" i="11"/>
  <c r="BC50" i="11"/>
  <c r="BD50" i="11" s="1"/>
  <c r="BF50" i="11"/>
  <c r="BB44" i="11"/>
  <c r="AY44" i="11"/>
  <c r="AZ44" i="11" s="1"/>
  <c r="I44" i="5" s="1"/>
  <c r="BJ73" i="11"/>
  <c r="BG73" i="11"/>
  <c r="BH73" i="11" s="1"/>
  <c r="BC68" i="11"/>
  <c r="BD68" i="11" s="1"/>
  <c r="BF68" i="11"/>
  <c r="BN53" i="11"/>
  <c r="BK53" i="11"/>
  <c r="BL53" i="11" s="1"/>
  <c r="BK7" i="11"/>
  <c r="BL7" i="11" s="1"/>
  <c r="BN7" i="11"/>
  <c r="AY38" i="11"/>
  <c r="AZ38" i="11" s="1"/>
  <c r="BB38" i="11"/>
  <c r="BF52" i="11"/>
  <c r="BC52" i="11"/>
  <c r="BD52" i="11" s="1"/>
  <c r="BC70" i="11"/>
  <c r="BD70" i="11" s="1"/>
  <c r="BF70" i="11"/>
  <c r="AY4" i="11"/>
  <c r="AZ4" i="11" s="1"/>
  <c r="I4" i="5" s="1"/>
  <c r="BB4" i="11"/>
  <c r="AY6" i="11"/>
  <c r="AZ6" i="11" s="1"/>
  <c r="BB6" i="11"/>
  <c r="BB67" i="11"/>
  <c r="AY67" i="11"/>
  <c r="AZ67" i="11" s="1"/>
  <c r="AY39" i="11"/>
  <c r="AZ39" i="11" s="1"/>
  <c r="BB39" i="11"/>
  <c r="AY36" i="11"/>
  <c r="AZ36" i="11" s="1"/>
  <c r="I36" i="5" s="1"/>
  <c r="BB36" i="11"/>
  <c r="BF61" i="11"/>
  <c r="BC61" i="11"/>
  <c r="BD61" i="11" s="1"/>
  <c r="BB26" i="11"/>
  <c r="AY26" i="11"/>
  <c r="AZ26" i="11" s="1"/>
  <c r="I26" i="5" s="1"/>
  <c r="BC71" i="11"/>
  <c r="BD71" i="11" s="1"/>
  <c r="BF71" i="11"/>
  <c r="AY74" i="11"/>
  <c r="AZ74" i="11" s="1"/>
  <c r="I74" i="5" s="1"/>
  <c r="BB74" i="11"/>
  <c r="BB43" i="11"/>
  <c r="AY43" i="11"/>
  <c r="AZ43" i="11" s="1"/>
  <c r="I43" i="5" s="1"/>
  <c r="BG72" i="11"/>
  <c r="BH72" i="11" s="1"/>
  <c r="BJ72" i="11"/>
  <c r="AY40" i="11"/>
  <c r="AZ40" i="11" s="1"/>
  <c r="BB40" i="11"/>
  <c r="BC69" i="11"/>
  <c r="BD69" i="11" s="1"/>
  <c r="BF69" i="11"/>
  <c r="BB77" i="11"/>
  <c r="AY77" i="11"/>
  <c r="AZ77" i="11" s="1"/>
  <c r="I77" i="5" s="1"/>
  <c r="AY75" i="11"/>
  <c r="AZ75" i="11" s="1"/>
  <c r="I75" i="5" s="1"/>
  <c r="BB75" i="11"/>
  <c r="AY35" i="11"/>
  <c r="AZ35" i="11" s="1"/>
  <c r="BB35" i="11"/>
  <c r="BF34" i="11"/>
  <c r="BC34" i="11"/>
  <c r="BD34" i="11" s="1"/>
  <c r="BB65" i="11"/>
  <c r="AY65" i="11"/>
  <c r="AZ65" i="11" s="1"/>
  <c r="I65" i="5" s="1"/>
  <c r="BC10" i="11"/>
  <c r="BD10" i="11" s="1"/>
  <c r="BF10" i="11"/>
  <c r="BC14" i="11"/>
  <c r="BD14" i="11" s="1"/>
  <c r="BF14" i="11"/>
  <c r="BC12" i="11"/>
  <c r="BD12" i="11" s="1"/>
  <c r="BF12" i="11"/>
  <c r="BC48" i="11"/>
  <c r="BD48" i="11" s="1"/>
  <c r="BF48" i="11"/>
  <c r="BC59" i="11"/>
  <c r="BD59" i="11" s="1"/>
  <c r="BF59" i="11"/>
  <c r="BG25" i="11"/>
  <c r="BH25" i="11" s="1"/>
  <c r="BJ25" i="11"/>
  <c r="BC22" i="11"/>
  <c r="BD22" i="11" s="1"/>
  <c r="BF22" i="11"/>
  <c r="BC54" i="11"/>
  <c r="BD54" i="11" s="1"/>
  <c r="BF54" i="11"/>
  <c r="BC20" i="11"/>
  <c r="BD20" i="11" s="1"/>
  <c r="BF20" i="11"/>
  <c r="BC9" i="11"/>
  <c r="BD9" i="11" s="1"/>
  <c r="BF9" i="11"/>
  <c r="BF79" i="11"/>
  <c r="BC79" i="11"/>
  <c r="BD79" i="11" s="1"/>
  <c r="BF28" i="11"/>
  <c r="BC28" i="11"/>
  <c r="BD28" i="11" s="1"/>
  <c r="BF31" i="11"/>
  <c r="BC31" i="11"/>
  <c r="BD31" i="11" s="1"/>
  <c r="BF29" i="11"/>
  <c r="BC29" i="11"/>
  <c r="BD29" i="11" s="1"/>
  <c r="BF80" i="11"/>
  <c r="BC80" i="11"/>
  <c r="BD80" i="11" s="1"/>
  <c r="BC19" i="11"/>
  <c r="BD19" i="11" s="1"/>
  <c r="BF19" i="11"/>
  <c r="AY2" i="11"/>
  <c r="AZ2" i="11" s="1"/>
  <c r="BB2" i="11"/>
  <c r="BC13" i="11"/>
  <c r="BD13" i="11" s="1"/>
  <c r="BF13" i="11"/>
  <c r="BC47" i="11"/>
  <c r="BD47" i="11" s="1"/>
  <c r="BF47" i="11"/>
  <c r="BC60" i="11"/>
  <c r="BD60" i="11" s="1"/>
  <c r="BF60" i="11"/>
  <c r="BC46" i="11"/>
  <c r="BD46" i="11" s="1"/>
  <c r="BF46" i="11"/>
  <c r="BC51" i="11"/>
  <c r="BD51" i="11" s="1"/>
  <c r="BF51" i="11"/>
  <c r="BC15" i="11"/>
  <c r="BD15" i="11" s="1"/>
  <c r="BF15" i="11"/>
  <c r="BF32" i="11"/>
  <c r="BC32" i="11"/>
  <c r="BD32" i="11" s="1"/>
  <c r="BF27" i="11"/>
  <c r="BC27" i="11"/>
  <c r="BD27" i="11" s="1"/>
  <c r="I27" i="5"/>
  <c r="I50" i="5"/>
  <c r="I31" i="5"/>
  <c r="I55" i="5"/>
  <c r="I24" i="5"/>
  <c r="I73" i="5"/>
  <c r="I56" i="5"/>
  <c r="I45" i="5"/>
  <c r="I63" i="5"/>
  <c r="I13" i="5"/>
  <c r="I7" i="5"/>
  <c r="I46" i="5"/>
  <c r="I69" i="5"/>
  <c r="I17" i="5"/>
  <c r="I72" i="5"/>
  <c r="I9" i="5"/>
  <c r="D17" i="1" l="1"/>
  <c r="BG60" i="11"/>
  <c r="BH60" i="11" s="1"/>
  <c r="BJ60" i="11"/>
  <c r="BG19" i="11"/>
  <c r="BH19" i="11" s="1"/>
  <c r="BJ19" i="11"/>
  <c r="BG9" i="11"/>
  <c r="BH9" i="11" s="1"/>
  <c r="BJ9" i="11"/>
  <c r="BK25" i="11"/>
  <c r="BL25" i="11" s="1"/>
  <c r="BN25" i="11"/>
  <c r="BG14" i="11"/>
  <c r="BH14" i="11" s="1"/>
  <c r="BJ14" i="11"/>
  <c r="BF35" i="11"/>
  <c r="BC35" i="11"/>
  <c r="BD35" i="11" s="1"/>
  <c r="BF40" i="11"/>
  <c r="BC40" i="11"/>
  <c r="BD40" i="11" s="1"/>
  <c r="BF39" i="11"/>
  <c r="BC39" i="11"/>
  <c r="BD39" i="11" s="1"/>
  <c r="BF38" i="11"/>
  <c r="BC38" i="11"/>
  <c r="BD38" i="11" s="1"/>
  <c r="BG50" i="11"/>
  <c r="BH50" i="11" s="1"/>
  <c r="BJ50" i="11"/>
  <c r="BG23" i="11"/>
  <c r="BH23" i="11" s="1"/>
  <c r="BJ23" i="11"/>
  <c r="BG27" i="11"/>
  <c r="BH27" i="11" s="1"/>
  <c r="BJ27" i="11"/>
  <c r="BG51" i="11"/>
  <c r="BH51" i="11" s="1"/>
  <c r="BJ51" i="11"/>
  <c r="BG48" i="11"/>
  <c r="BH48" i="11" s="1"/>
  <c r="BJ48" i="11"/>
  <c r="BJ70" i="11"/>
  <c r="BG70" i="11"/>
  <c r="BH70" i="11" s="1"/>
  <c r="BG64" i="11"/>
  <c r="BH64" i="11" s="1"/>
  <c r="BJ64" i="11"/>
  <c r="BG17" i="11"/>
  <c r="BH17" i="11" s="1"/>
  <c r="BJ17" i="11"/>
  <c r="BG55" i="11"/>
  <c r="BH55" i="11" s="1"/>
  <c r="BJ55" i="11"/>
  <c r="BC62" i="11"/>
  <c r="BD62" i="11" s="1"/>
  <c r="BF62" i="11"/>
  <c r="BF3" i="11"/>
  <c r="BC3" i="11"/>
  <c r="BD3" i="11" s="1"/>
  <c r="BG29" i="11"/>
  <c r="BH29" i="11" s="1"/>
  <c r="BJ29" i="11"/>
  <c r="BG28" i="11"/>
  <c r="BH28" i="11" s="1"/>
  <c r="BJ28" i="11"/>
  <c r="BF65" i="11"/>
  <c r="BC65" i="11"/>
  <c r="BD65" i="11" s="1"/>
  <c r="BF77" i="11"/>
  <c r="BC77" i="11"/>
  <c r="BD77" i="11" s="1"/>
  <c r="BF43" i="11"/>
  <c r="BC43" i="11"/>
  <c r="BD43" i="11" s="1"/>
  <c r="BJ61" i="11"/>
  <c r="BG61" i="11"/>
  <c r="BH61" i="11" s="1"/>
  <c r="BR53" i="11"/>
  <c r="BO53" i="11"/>
  <c r="BP53" i="11" s="1"/>
  <c r="BK73" i="11"/>
  <c r="BL73" i="11" s="1"/>
  <c r="BN73" i="11"/>
  <c r="BG30" i="11"/>
  <c r="BH30" i="11" s="1"/>
  <c r="BJ30" i="11"/>
  <c r="BG33" i="11"/>
  <c r="BH33" i="11" s="1"/>
  <c r="BJ33" i="11"/>
  <c r="BF76" i="11"/>
  <c r="BC76" i="11"/>
  <c r="BD76" i="11" s="1"/>
  <c r="BG13" i="11"/>
  <c r="BH13" i="11" s="1"/>
  <c r="BJ13" i="11"/>
  <c r="BG54" i="11"/>
  <c r="BH54" i="11" s="1"/>
  <c r="BJ54" i="11"/>
  <c r="BJ71" i="11"/>
  <c r="BG71" i="11"/>
  <c r="BH71" i="11" s="1"/>
  <c r="BF6" i="11"/>
  <c r="BC6" i="11"/>
  <c r="BD6" i="11" s="1"/>
  <c r="BG16" i="11"/>
  <c r="BH16" i="11" s="1"/>
  <c r="BJ16" i="11"/>
  <c r="BG45" i="11"/>
  <c r="BH45" i="11" s="1"/>
  <c r="BJ45" i="11"/>
  <c r="BG21" i="11"/>
  <c r="BH21" i="11" s="1"/>
  <c r="BJ21" i="11"/>
  <c r="BF41" i="11"/>
  <c r="BC41" i="11"/>
  <c r="BD41" i="11" s="1"/>
  <c r="BG32" i="11"/>
  <c r="BH32" i="11" s="1"/>
  <c r="BJ32" i="11"/>
  <c r="BG15" i="11"/>
  <c r="BH15" i="11" s="1"/>
  <c r="BJ15" i="11"/>
  <c r="BG46" i="11"/>
  <c r="BH46" i="11" s="1"/>
  <c r="BJ46" i="11"/>
  <c r="BG47" i="11"/>
  <c r="BH47" i="11" s="1"/>
  <c r="BJ47" i="11"/>
  <c r="BF2" i="11"/>
  <c r="BC2" i="11"/>
  <c r="BD2" i="11" s="1"/>
  <c r="BG20" i="11"/>
  <c r="BH20" i="11" s="1"/>
  <c r="BJ20" i="11"/>
  <c r="BG22" i="11"/>
  <c r="BH22" i="11" s="1"/>
  <c r="BJ22" i="11"/>
  <c r="BG59" i="11"/>
  <c r="BH59" i="11" s="1"/>
  <c r="BJ59" i="11"/>
  <c r="BG12" i="11"/>
  <c r="BH12" i="11" s="1"/>
  <c r="BJ12" i="11"/>
  <c r="BG10" i="11"/>
  <c r="BH10" i="11" s="1"/>
  <c r="BJ10" i="11"/>
  <c r="BF75" i="11"/>
  <c r="BC75" i="11"/>
  <c r="BD75" i="11" s="1"/>
  <c r="BJ69" i="11"/>
  <c r="BG69" i="11"/>
  <c r="BH69" i="11" s="1"/>
  <c r="BN72" i="11"/>
  <c r="BK72" i="11"/>
  <c r="BL72" i="11" s="1"/>
  <c r="BF74" i="11"/>
  <c r="BC74" i="11"/>
  <c r="BD74" i="11" s="1"/>
  <c r="BF36" i="11"/>
  <c r="BC36" i="11"/>
  <c r="BD36" i="11" s="1"/>
  <c r="BF4" i="11"/>
  <c r="BC4" i="11"/>
  <c r="BD4" i="11" s="1"/>
  <c r="BR7" i="11"/>
  <c r="BO7" i="11"/>
  <c r="BP7" i="11" s="1"/>
  <c r="BJ68" i="11"/>
  <c r="BG68" i="11"/>
  <c r="BH68" i="11" s="1"/>
  <c r="BG57" i="11"/>
  <c r="BH57" i="11" s="1"/>
  <c r="BJ57" i="11"/>
  <c r="BG24" i="11"/>
  <c r="BH24" i="11" s="1"/>
  <c r="BJ24" i="11"/>
  <c r="BG49" i="11"/>
  <c r="BH49" i="11" s="1"/>
  <c r="BJ49" i="11"/>
  <c r="BG56" i="11"/>
  <c r="BH56" i="11" s="1"/>
  <c r="BJ56" i="11"/>
  <c r="BG58" i="11"/>
  <c r="BH58" i="11" s="1"/>
  <c r="BJ58" i="11"/>
  <c r="BG11" i="11"/>
  <c r="BH11" i="11" s="1"/>
  <c r="BJ11" i="11"/>
  <c r="BG18" i="11"/>
  <c r="BH18" i="11" s="1"/>
  <c r="BJ18" i="11"/>
  <c r="BR66" i="11"/>
  <c r="BO66" i="11"/>
  <c r="BP66" i="11" s="1"/>
  <c r="BG63" i="11"/>
  <c r="BH63" i="11" s="1"/>
  <c r="BJ63" i="11"/>
  <c r="BF42" i="11"/>
  <c r="BC42" i="11"/>
  <c r="BD42" i="11" s="1"/>
  <c r="BF37" i="11"/>
  <c r="BC37" i="11"/>
  <c r="BD37" i="11" s="1"/>
  <c r="BF5" i="11"/>
  <c r="BC5" i="11"/>
  <c r="BD5" i="11" s="1"/>
  <c r="BG80" i="11"/>
  <c r="BH80" i="11" s="1"/>
  <c r="BJ80" i="11"/>
  <c r="BG31" i="11"/>
  <c r="BH31" i="11" s="1"/>
  <c r="BJ31" i="11"/>
  <c r="BG79" i="11"/>
  <c r="BH79" i="11" s="1"/>
  <c r="BJ79" i="11"/>
  <c r="BJ34" i="11"/>
  <c r="BG34" i="11"/>
  <c r="BH34" i="11" s="1"/>
  <c r="BF26" i="11"/>
  <c r="BC26" i="11"/>
  <c r="BD26" i="11" s="1"/>
  <c r="BF67" i="11"/>
  <c r="BC67" i="11"/>
  <c r="BD67" i="11" s="1"/>
  <c r="BJ52" i="11"/>
  <c r="BG52" i="11"/>
  <c r="BH52" i="11" s="1"/>
  <c r="BC44" i="11"/>
  <c r="BD44" i="11" s="1"/>
  <c r="BF44" i="11"/>
  <c r="BG78" i="11"/>
  <c r="BH78" i="11" s="1"/>
  <c r="BJ78" i="11"/>
  <c r="BC8" i="11"/>
  <c r="BD8" i="11" s="1"/>
  <c r="BF8" i="11"/>
  <c r="I35" i="5"/>
  <c r="I38" i="5"/>
  <c r="I32" i="5"/>
  <c r="I62" i="5"/>
  <c r="I47" i="5"/>
  <c r="I18" i="5"/>
  <c r="I67" i="5"/>
  <c r="I33" i="5"/>
  <c r="I23" i="5"/>
  <c r="I10" i="5"/>
  <c r="I39" i="5"/>
  <c r="I41" i="5"/>
  <c r="I59" i="5"/>
  <c r="I11" i="5"/>
  <c r="I15" i="5"/>
  <c r="I48" i="5"/>
  <c r="I61" i="5"/>
  <c r="I6" i="5"/>
  <c r="I68" i="5"/>
  <c r="I66" i="5"/>
  <c r="I20" i="5"/>
  <c r="I70" i="5"/>
  <c r="I80" i="5"/>
  <c r="I71" i="5"/>
  <c r="I40" i="5"/>
  <c r="I37" i="5"/>
  <c r="I60" i="5"/>
  <c r="I54" i="5"/>
  <c r="I52" i="5"/>
  <c r="I79" i="5"/>
  <c r="I58" i="5"/>
  <c r="I64" i="5"/>
  <c r="I57" i="5"/>
  <c r="D18" i="1" l="1"/>
  <c r="BK78" i="11"/>
  <c r="BL78" i="11" s="1"/>
  <c r="BN78" i="11"/>
  <c r="BK79" i="11"/>
  <c r="BL79" i="11" s="1"/>
  <c r="BN79" i="11"/>
  <c r="BK80" i="11"/>
  <c r="BL80" i="11" s="1"/>
  <c r="BN80" i="11"/>
  <c r="BN63" i="11"/>
  <c r="BK63" i="11"/>
  <c r="BL63" i="11" s="1"/>
  <c r="BN18" i="11"/>
  <c r="BK18" i="11"/>
  <c r="BL18" i="11" s="1"/>
  <c r="BN58" i="11"/>
  <c r="BK58" i="11"/>
  <c r="BL58" i="11" s="1"/>
  <c r="BN49" i="11"/>
  <c r="BK49" i="11"/>
  <c r="BL49" i="11" s="1"/>
  <c r="BN57" i="11"/>
  <c r="BK57" i="11"/>
  <c r="BL57" i="11" s="1"/>
  <c r="BN12" i="11"/>
  <c r="BK12" i="11"/>
  <c r="BL12" i="11" s="1"/>
  <c r="BN22" i="11"/>
  <c r="BK22" i="11"/>
  <c r="BL22" i="11" s="1"/>
  <c r="BN46" i="11"/>
  <c r="BK46" i="11"/>
  <c r="BL46" i="11" s="1"/>
  <c r="BK32" i="11"/>
  <c r="BL32" i="11" s="1"/>
  <c r="BN32" i="11"/>
  <c r="BN21" i="11"/>
  <c r="BK21" i="11"/>
  <c r="BL21" i="11" s="1"/>
  <c r="BN16" i="11"/>
  <c r="BK16" i="11"/>
  <c r="BL16" i="11" s="1"/>
  <c r="BN13" i="11"/>
  <c r="BK13" i="11"/>
  <c r="BL13" i="11" s="1"/>
  <c r="BK33" i="11"/>
  <c r="BL33" i="11" s="1"/>
  <c r="BN33" i="11"/>
  <c r="BO73" i="11"/>
  <c r="BP73" i="11" s="1"/>
  <c r="BR73" i="11"/>
  <c r="BK28" i="11"/>
  <c r="BL28" i="11" s="1"/>
  <c r="BN28" i="11"/>
  <c r="BN55" i="11"/>
  <c r="BK55" i="11"/>
  <c r="BL55" i="11" s="1"/>
  <c r="BN64" i="11"/>
  <c r="BK64" i="11"/>
  <c r="BL64" i="11" s="1"/>
  <c r="BN48" i="11"/>
  <c r="BK48" i="11"/>
  <c r="BL48" i="11" s="1"/>
  <c r="BK27" i="11"/>
  <c r="BL27" i="11" s="1"/>
  <c r="BN27" i="11"/>
  <c r="BN50" i="11"/>
  <c r="BK50" i="11"/>
  <c r="BL50" i="11" s="1"/>
  <c r="BR25" i="11"/>
  <c r="BO25" i="11"/>
  <c r="BP25" i="11" s="1"/>
  <c r="BN19" i="11"/>
  <c r="BK19" i="11"/>
  <c r="BL19" i="11" s="1"/>
  <c r="BK52" i="11"/>
  <c r="BL52" i="11" s="1"/>
  <c r="BN52" i="11"/>
  <c r="BG26" i="11"/>
  <c r="BH26" i="11" s="1"/>
  <c r="BJ26" i="11"/>
  <c r="BJ37" i="11"/>
  <c r="BG37" i="11"/>
  <c r="BH37" i="11" s="1"/>
  <c r="BV7" i="11"/>
  <c r="BS7" i="11"/>
  <c r="BT7" i="11" s="1"/>
  <c r="BJ36" i="11"/>
  <c r="BG36" i="11"/>
  <c r="BH36" i="11" s="1"/>
  <c r="BR72" i="11"/>
  <c r="BO72" i="11"/>
  <c r="BP72" i="11" s="1"/>
  <c r="BJ75" i="11"/>
  <c r="BG75" i="11"/>
  <c r="BH75" i="11" s="1"/>
  <c r="BJ2" i="11"/>
  <c r="BG2" i="11"/>
  <c r="BH2" i="11" s="1"/>
  <c r="BN71" i="11"/>
  <c r="BK71" i="11"/>
  <c r="BL71" i="11" s="1"/>
  <c r="BK61" i="11"/>
  <c r="BL61" i="11" s="1"/>
  <c r="BN61" i="11"/>
  <c r="BG77" i="11"/>
  <c r="BH77" i="11" s="1"/>
  <c r="BJ77" i="11"/>
  <c r="BJ3" i="11"/>
  <c r="BG3" i="11"/>
  <c r="BH3" i="11" s="1"/>
  <c r="BJ39" i="11"/>
  <c r="BG39" i="11"/>
  <c r="BH39" i="11" s="1"/>
  <c r="BJ35" i="11"/>
  <c r="BG35" i="11"/>
  <c r="BH35" i="11" s="1"/>
  <c r="BG8" i="11"/>
  <c r="BH8" i="11" s="1"/>
  <c r="BJ8" i="11"/>
  <c r="BG44" i="11"/>
  <c r="BH44" i="11" s="1"/>
  <c r="BJ44" i="11"/>
  <c r="BK31" i="11"/>
  <c r="BL31" i="11" s="1"/>
  <c r="BN31" i="11"/>
  <c r="BN11" i="11"/>
  <c r="BK11" i="11"/>
  <c r="BL11" i="11" s="1"/>
  <c r="BN56" i="11"/>
  <c r="BK56" i="11"/>
  <c r="BL56" i="11" s="1"/>
  <c r="BN24" i="11"/>
  <c r="BK24" i="11"/>
  <c r="BL24" i="11" s="1"/>
  <c r="BN10" i="11"/>
  <c r="BK10" i="11"/>
  <c r="BL10" i="11" s="1"/>
  <c r="BN59" i="11"/>
  <c r="BK59" i="11"/>
  <c r="BL59" i="11" s="1"/>
  <c r="BN20" i="11"/>
  <c r="BK20" i="11"/>
  <c r="BL20" i="11" s="1"/>
  <c r="BN47" i="11"/>
  <c r="BK47" i="11"/>
  <c r="BL47" i="11" s="1"/>
  <c r="BN15" i="11"/>
  <c r="BK15" i="11"/>
  <c r="BL15" i="11" s="1"/>
  <c r="BN45" i="11"/>
  <c r="BK45" i="11"/>
  <c r="BL45" i="11" s="1"/>
  <c r="BN54" i="11"/>
  <c r="BK54" i="11"/>
  <c r="BL54" i="11" s="1"/>
  <c r="BK30" i="11"/>
  <c r="BL30" i="11" s="1"/>
  <c r="BN30" i="11"/>
  <c r="BK29" i="11"/>
  <c r="BL29" i="11" s="1"/>
  <c r="BN29" i="11"/>
  <c r="BJ62" i="11"/>
  <c r="BG62" i="11"/>
  <c r="BH62" i="11" s="1"/>
  <c r="BN17" i="11"/>
  <c r="BK17" i="11"/>
  <c r="BL17" i="11" s="1"/>
  <c r="BN51" i="11"/>
  <c r="BK51" i="11"/>
  <c r="BL51" i="11" s="1"/>
  <c r="BN23" i="11"/>
  <c r="BK23" i="11"/>
  <c r="BL23" i="11" s="1"/>
  <c r="BN14" i="11"/>
  <c r="BK14" i="11"/>
  <c r="BL14" i="11" s="1"/>
  <c r="BN9" i="11"/>
  <c r="BK9" i="11"/>
  <c r="BL9" i="11" s="1"/>
  <c r="BN60" i="11"/>
  <c r="BK60" i="11"/>
  <c r="BL60" i="11" s="1"/>
  <c r="BJ67" i="11"/>
  <c r="BG67" i="11"/>
  <c r="BH67" i="11" s="1"/>
  <c r="BK34" i="11"/>
  <c r="BL34" i="11" s="1"/>
  <c r="BN34" i="11"/>
  <c r="BJ5" i="11"/>
  <c r="BG5" i="11"/>
  <c r="BH5" i="11" s="1"/>
  <c r="BJ42" i="11"/>
  <c r="BG42" i="11"/>
  <c r="BH42" i="11" s="1"/>
  <c r="BV66" i="11"/>
  <c r="BS66" i="11"/>
  <c r="BT66" i="11" s="1"/>
  <c r="BN68" i="11"/>
  <c r="BK68" i="11"/>
  <c r="BL68" i="11" s="1"/>
  <c r="BJ4" i="11"/>
  <c r="BG4" i="11"/>
  <c r="BH4" i="11" s="1"/>
  <c r="BJ74" i="11"/>
  <c r="BG74" i="11"/>
  <c r="BH74" i="11" s="1"/>
  <c r="BN69" i="11"/>
  <c r="BK69" i="11"/>
  <c r="BL69" i="11" s="1"/>
  <c r="BJ41" i="11"/>
  <c r="BG41" i="11"/>
  <c r="BH41" i="11" s="1"/>
  <c r="BG6" i="11"/>
  <c r="BH6" i="11" s="1"/>
  <c r="BJ6" i="11"/>
  <c r="BG76" i="11"/>
  <c r="BH76" i="11" s="1"/>
  <c r="BJ76" i="11"/>
  <c r="BS53" i="11"/>
  <c r="BT53" i="11" s="1"/>
  <c r="BV53" i="11"/>
  <c r="BG43" i="11"/>
  <c r="BH43" i="11" s="1"/>
  <c r="BJ43" i="11"/>
  <c r="BG65" i="11"/>
  <c r="BH65" i="11" s="1"/>
  <c r="BJ65" i="11"/>
  <c r="BN70" i="11"/>
  <c r="BK70" i="11"/>
  <c r="BL70" i="11" s="1"/>
  <c r="BJ38" i="11"/>
  <c r="BG38" i="11"/>
  <c r="BH38" i="11" s="1"/>
  <c r="BJ40" i="11"/>
  <c r="BG40" i="11"/>
  <c r="BH40" i="11" s="1"/>
  <c r="I2" i="5"/>
  <c r="D19" i="1" l="1"/>
  <c r="BK65" i="11"/>
  <c r="BL65" i="11" s="1"/>
  <c r="BN65" i="11"/>
  <c r="BR29" i="11"/>
  <c r="BO29" i="11"/>
  <c r="BP29" i="11" s="1"/>
  <c r="BR31" i="11"/>
  <c r="BO31" i="11"/>
  <c r="BP31" i="11" s="1"/>
  <c r="BN8" i="11"/>
  <c r="BK8" i="11"/>
  <c r="BL8" i="11" s="1"/>
  <c r="BK77" i="11"/>
  <c r="BL77" i="11" s="1"/>
  <c r="BN77" i="11"/>
  <c r="BO52" i="11"/>
  <c r="BP52" i="11" s="1"/>
  <c r="BR52" i="11"/>
  <c r="BR27" i="11"/>
  <c r="BO27" i="11"/>
  <c r="BP27" i="11" s="1"/>
  <c r="BR28" i="11"/>
  <c r="BO28" i="11"/>
  <c r="BP28" i="11" s="1"/>
  <c r="BR33" i="11"/>
  <c r="BO33" i="11"/>
  <c r="BP33" i="11" s="1"/>
  <c r="BR32" i="11"/>
  <c r="BO32" i="11"/>
  <c r="BP32" i="11" s="1"/>
  <c r="BR79" i="11"/>
  <c r="BO79" i="11"/>
  <c r="BP79" i="11" s="1"/>
  <c r="BW53" i="11"/>
  <c r="BX53" i="11" s="1"/>
  <c r="BZ53" i="11"/>
  <c r="BK6" i="11"/>
  <c r="BL6" i="11" s="1"/>
  <c r="BN6" i="11"/>
  <c r="BK38" i="11"/>
  <c r="BL38" i="11" s="1"/>
  <c r="BN38" i="11"/>
  <c r="BO69" i="11"/>
  <c r="BP69" i="11" s="1"/>
  <c r="BR69" i="11"/>
  <c r="BK4" i="11"/>
  <c r="BL4" i="11" s="1"/>
  <c r="BN4" i="11"/>
  <c r="BZ66" i="11"/>
  <c r="BW66" i="11"/>
  <c r="BX66" i="11" s="1"/>
  <c r="BK5" i="11"/>
  <c r="BL5" i="11" s="1"/>
  <c r="BN5" i="11"/>
  <c r="BN67" i="11"/>
  <c r="BK67" i="11"/>
  <c r="BL67" i="11" s="1"/>
  <c r="BR9" i="11"/>
  <c r="BO9" i="11"/>
  <c r="BP9" i="11" s="1"/>
  <c r="BR23" i="11"/>
  <c r="BO23" i="11"/>
  <c r="BP23" i="11" s="1"/>
  <c r="BR17" i="11"/>
  <c r="BO17" i="11"/>
  <c r="BP17" i="11" s="1"/>
  <c r="BR54" i="11"/>
  <c r="BO54" i="11"/>
  <c r="BP54" i="11" s="1"/>
  <c r="BR15" i="11"/>
  <c r="BO15" i="11"/>
  <c r="BP15" i="11" s="1"/>
  <c r="BR20" i="11"/>
  <c r="BO20" i="11"/>
  <c r="BP20" i="11" s="1"/>
  <c r="BR10" i="11"/>
  <c r="BO10" i="11"/>
  <c r="BP10" i="11" s="1"/>
  <c r="BR56" i="11"/>
  <c r="BO56" i="11"/>
  <c r="BP56" i="11" s="1"/>
  <c r="BK39" i="11"/>
  <c r="BL39" i="11" s="1"/>
  <c r="BN39" i="11"/>
  <c r="BO71" i="11"/>
  <c r="BP71" i="11" s="1"/>
  <c r="BR71" i="11"/>
  <c r="BK75" i="11"/>
  <c r="BL75" i="11" s="1"/>
  <c r="BN75" i="11"/>
  <c r="BK36" i="11"/>
  <c r="BL36" i="11" s="1"/>
  <c r="BN36" i="11"/>
  <c r="BK37" i="11"/>
  <c r="BL37" i="11" s="1"/>
  <c r="BN37" i="11"/>
  <c r="BV25" i="11"/>
  <c r="BS25" i="11"/>
  <c r="BT25" i="11" s="1"/>
  <c r="BR64" i="11"/>
  <c r="BO64" i="11"/>
  <c r="BP64" i="11" s="1"/>
  <c r="BR16" i="11"/>
  <c r="BO16" i="11"/>
  <c r="BP16" i="11" s="1"/>
  <c r="BR22" i="11"/>
  <c r="BO22" i="11"/>
  <c r="BP22" i="11" s="1"/>
  <c r="BR57" i="11"/>
  <c r="BO57" i="11"/>
  <c r="BP57" i="11" s="1"/>
  <c r="BR58" i="11"/>
  <c r="BO58" i="11"/>
  <c r="BP58" i="11" s="1"/>
  <c r="BR63" i="11"/>
  <c r="BO63" i="11"/>
  <c r="BP63" i="11" s="1"/>
  <c r="BK43" i="11"/>
  <c r="BL43" i="11" s="1"/>
  <c r="BN43" i="11"/>
  <c r="BO34" i="11"/>
  <c r="BP34" i="11" s="1"/>
  <c r="BR34" i="11"/>
  <c r="BR30" i="11"/>
  <c r="BO30" i="11"/>
  <c r="BP30" i="11" s="1"/>
  <c r="BN44" i="11"/>
  <c r="BK44" i="11"/>
  <c r="BL44" i="11" s="1"/>
  <c r="BO61" i="11"/>
  <c r="BP61" i="11" s="1"/>
  <c r="BR61" i="11"/>
  <c r="BK26" i="11"/>
  <c r="BL26" i="11" s="1"/>
  <c r="BN26" i="11"/>
  <c r="BV73" i="11"/>
  <c r="BS73" i="11"/>
  <c r="BT73" i="11" s="1"/>
  <c r="BR80" i="11"/>
  <c r="BO80" i="11"/>
  <c r="BP80" i="11" s="1"/>
  <c r="BR78" i="11"/>
  <c r="BO78" i="11"/>
  <c r="BP78" i="11" s="1"/>
  <c r="BK76" i="11"/>
  <c r="BL76" i="11" s="1"/>
  <c r="BN76" i="11"/>
  <c r="BK40" i="11"/>
  <c r="BL40" i="11" s="1"/>
  <c r="BN40" i="11"/>
  <c r="BO70" i="11"/>
  <c r="BP70" i="11" s="1"/>
  <c r="BR70" i="11"/>
  <c r="BK41" i="11"/>
  <c r="BL41" i="11" s="1"/>
  <c r="BN41" i="11"/>
  <c r="BK74" i="11"/>
  <c r="BL74" i="11" s="1"/>
  <c r="BN74" i="11"/>
  <c r="BO68" i="11"/>
  <c r="BP68" i="11" s="1"/>
  <c r="BR68" i="11"/>
  <c r="BK42" i="11"/>
  <c r="BL42" i="11" s="1"/>
  <c r="BN42" i="11"/>
  <c r="BR60" i="11"/>
  <c r="BO60" i="11"/>
  <c r="BP60" i="11" s="1"/>
  <c r="BR14" i="11"/>
  <c r="BO14" i="11"/>
  <c r="BP14" i="11" s="1"/>
  <c r="BR51" i="11"/>
  <c r="BO51" i="11"/>
  <c r="BP51" i="11" s="1"/>
  <c r="BN62" i="11"/>
  <c r="BK62" i="11"/>
  <c r="BL62" i="11" s="1"/>
  <c r="BR45" i="11"/>
  <c r="BO45" i="11"/>
  <c r="BP45" i="11" s="1"/>
  <c r="BR47" i="11"/>
  <c r="BO47" i="11"/>
  <c r="BP47" i="11" s="1"/>
  <c r="BR59" i="11"/>
  <c r="BO59" i="11"/>
  <c r="BP59" i="11" s="1"/>
  <c r="BR24" i="11"/>
  <c r="BO24" i="11"/>
  <c r="BP24" i="11" s="1"/>
  <c r="BR11" i="11"/>
  <c r="BO11" i="11"/>
  <c r="BP11" i="11" s="1"/>
  <c r="BK35" i="11"/>
  <c r="BL35" i="11" s="1"/>
  <c r="BN35" i="11"/>
  <c r="BK3" i="11"/>
  <c r="BL3" i="11" s="1"/>
  <c r="BN3" i="11"/>
  <c r="BN2" i="11"/>
  <c r="BK2" i="11"/>
  <c r="BL2" i="11" s="1"/>
  <c r="BV72" i="11"/>
  <c r="BS72" i="11"/>
  <c r="BT72" i="11" s="1"/>
  <c r="BW7" i="11"/>
  <c r="BX7" i="11" s="1"/>
  <c r="BZ7" i="11"/>
  <c r="BR19" i="11"/>
  <c r="BO19" i="11"/>
  <c r="BP19" i="11" s="1"/>
  <c r="BR50" i="11"/>
  <c r="BO50" i="11"/>
  <c r="BP50" i="11" s="1"/>
  <c r="BR48" i="11"/>
  <c r="BO48" i="11"/>
  <c r="BP48" i="11" s="1"/>
  <c r="BR55" i="11"/>
  <c r="BO55" i="11"/>
  <c r="BP55" i="11" s="1"/>
  <c r="BR13" i="11"/>
  <c r="BO13" i="11"/>
  <c r="BP13" i="11" s="1"/>
  <c r="BR21" i="11"/>
  <c r="BO21" i="11"/>
  <c r="BP21" i="11" s="1"/>
  <c r="BR46" i="11"/>
  <c r="BO46" i="11"/>
  <c r="BP46" i="11" s="1"/>
  <c r="BR12" i="11"/>
  <c r="BO12" i="11"/>
  <c r="BP12" i="11" s="1"/>
  <c r="BR49" i="11"/>
  <c r="BO49" i="11"/>
  <c r="BP49" i="11" s="1"/>
  <c r="BR18" i="11"/>
  <c r="BO18" i="11"/>
  <c r="BP18" i="11" s="1"/>
  <c r="D20" i="1" l="1"/>
  <c r="BS68" i="11"/>
  <c r="BT68" i="11" s="1"/>
  <c r="BV68" i="11"/>
  <c r="BO41" i="11"/>
  <c r="BP41" i="11" s="1"/>
  <c r="BR41" i="11"/>
  <c r="BO40" i="11"/>
  <c r="BP40" i="11" s="1"/>
  <c r="BR40" i="11"/>
  <c r="BV61" i="11"/>
  <c r="BS61" i="11"/>
  <c r="BT61" i="11" s="1"/>
  <c r="BR43" i="11"/>
  <c r="BO43" i="11"/>
  <c r="BP43" i="11" s="1"/>
  <c r="BO37" i="11"/>
  <c r="BP37" i="11" s="1"/>
  <c r="BR37" i="11"/>
  <c r="BO75" i="11"/>
  <c r="BP75" i="11" s="1"/>
  <c r="BR75" i="11"/>
  <c r="BO39" i="11"/>
  <c r="BP39" i="11" s="1"/>
  <c r="BR39" i="11"/>
  <c r="BO5" i="11"/>
  <c r="BP5" i="11" s="1"/>
  <c r="BR5" i="11"/>
  <c r="BO4" i="11"/>
  <c r="BP4" i="11" s="1"/>
  <c r="BR4" i="11"/>
  <c r="BO38" i="11"/>
  <c r="BP38" i="11" s="1"/>
  <c r="BR38" i="11"/>
  <c r="CD53" i="11"/>
  <c r="CA53" i="11"/>
  <c r="CB53" i="11" s="1"/>
  <c r="BV52" i="11"/>
  <c r="BS52" i="11"/>
  <c r="BT52" i="11" s="1"/>
  <c r="BS49" i="11"/>
  <c r="BT49" i="11" s="1"/>
  <c r="BV49" i="11"/>
  <c r="BS46" i="11"/>
  <c r="BT46" i="11" s="1"/>
  <c r="BV46" i="11"/>
  <c r="BS13" i="11"/>
  <c r="BT13" i="11" s="1"/>
  <c r="BV13" i="11"/>
  <c r="BS48" i="11"/>
  <c r="BT48" i="11" s="1"/>
  <c r="BV48" i="11"/>
  <c r="BS19" i="11"/>
  <c r="BT19" i="11" s="1"/>
  <c r="BV19" i="11"/>
  <c r="BW72" i="11"/>
  <c r="BX72" i="11" s="1"/>
  <c r="BZ72" i="11"/>
  <c r="BS11" i="11"/>
  <c r="BT11" i="11" s="1"/>
  <c r="BV11" i="11"/>
  <c r="BS59" i="11"/>
  <c r="BT59" i="11" s="1"/>
  <c r="BV59" i="11"/>
  <c r="BS45" i="11"/>
  <c r="BT45" i="11" s="1"/>
  <c r="BV45" i="11"/>
  <c r="BS51" i="11"/>
  <c r="BT51" i="11" s="1"/>
  <c r="BV51" i="11"/>
  <c r="BS60" i="11"/>
  <c r="BT60" i="11" s="1"/>
  <c r="BV60" i="11"/>
  <c r="BV78" i="11"/>
  <c r="BS78" i="11"/>
  <c r="BT78" i="11" s="1"/>
  <c r="BZ73" i="11"/>
  <c r="BW73" i="11"/>
  <c r="BX73" i="11" s="1"/>
  <c r="BV30" i="11"/>
  <c r="BS30" i="11"/>
  <c r="BT30" i="11" s="1"/>
  <c r="BS58" i="11"/>
  <c r="BT58" i="11" s="1"/>
  <c r="BV58" i="11"/>
  <c r="BS22" i="11"/>
  <c r="BT22" i="11" s="1"/>
  <c r="BV22" i="11"/>
  <c r="BS64" i="11"/>
  <c r="BT64" i="11" s="1"/>
  <c r="BV64" i="11"/>
  <c r="BS10" i="11"/>
  <c r="BT10" i="11" s="1"/>
  <c r="BV10" i="11"/>
  <c r="BS15" i="11"/>
  <c r="BT15" i="11" s="1"/>
  <c r="BV15" i="11"/>
  <c r="BS17" i="11"/>
  <c r="BT17" i="11" s="1"/>
  <c r="BV17" i="11"/>
  <c r="BS9" i="11"/>
  <c r="BT9" i="11" s="1"/>
  <c r="BV9" i="11"/>
  <c r="BV32" i="11"/>
  <c r="BS32" i="11"/>
  <c r="BT32" i="11" s="1"/>
  <c r="BV28" i="11"/>
  <c r="BS28" i="11"/>
  <c r="BT28" i="11" s="1"/>
  <c r="BR8" i="11"/>
  <c r="BO8" i="11"/>
  <c r="BP8" i="11" s="1"/>
  <c r="BV29" i="11"/>
  <c r="BS29" i="11"/>
  <c r="BT29" i="11" s="1"/>
  <c r="CA7" i="11"/>
  <c r="CB7" i="11" s="1"/>
  <c r="CD7" i="11"/>
  <c r="BO35" i="11"/>
  <c r="BP35" i="11" s="1"/>
  <c r="BR35" i="11"/>
  <c r="BO42" i="11"/>
  <c r="BP42" i="11" s="1"/>
  <c r="BR42" i="11"/>
  <c r="BO74" i="11"/>
  <c r="BP74" i="11" s="1"/>
  <c r="BR74" i="11"/>
  <c r="BS70" i="11"/>
  <c r="BT70" i="11" s="1"/>
  <c r="BV70" i="11"/>
  <c r="BR76" i="11"/>
  <c r="BO76" i="11"/>
  <c r="BP76" i="11" s="1"/>
  <c r="BR26" i="11"/>
  <c r="BO26" i="11"/>
  <c r="BP26" i="11" s="1"/>
  <c r="BV34" i="11"/>
  <c r="BS34" i="11"/>
  <c r="BT34" i="11" s="1"/>
  <c r="BO36" i="11"/>
  <c r="BP36" i="11" s="1"/>
  <c r="BR36" i="11"/>
  <c r="BS71" i="11"/>
  <c r="BT71" i="11" s="1"/>
  <c r="BV71" i="11"/>
  <c r="BS69" i="11"/>
  <c r="BT69" i="11" s="1"/>
  <c r="BV69" i="11"/>
  <c r="BR6" i="11"/>
  <c r="BO6" i="11"/>
  <c r="BP6" i="11" s="1"/>
  <c r="BR77" i="11"/>
  <c r="BO77" i="11"/>
  <c r="BP77" i="11" s="1"/>
  <c r="BO65" i="11"/>
  <c r="BP65" i="11" s="1"/>
  <c r="BR65" i="11"/>
  <c r="BO3" i="11"/>
  <c r="BP3" i="11" s="1"/>
  <c r="BR3" i="11"/>
  <c r="BS18" i="11"/>
  <c r="BT18" i="11" s="1"/>
  <c r="BV18" i="11"/>
  <c r="BS12" i="11"/>
  <c r="BT12" i="11" s="1"/>
  <c r="BV12" i="11"/>
  <c r="BS21" i="11"/>
  <c r="BT21" i="11" s="1"/>
  <c r="BV21" i="11"/>
  <c r="BS55" i="11"/>
  <c r="BT55" i="11" s="1"/>
  <c r="BV55" i="11"/>
  <c r="BS50" i="11"/>
  <c r="BT50" i="11" s="1"/>
  <c r="BV50" i="11"/>
  <c r="BO2" i="11"/>
  <c r="BP2" i="11" s="1"/>
  <c r="BR2" i="11"/>
  <c r="BS24" i="11"/>
  <c r="BT24" i="11" s="1"/>
  <c r="BV24" i="11"/>
  <c r="BS47" i="11"/>
  <c r="BT47" i="11" s="1"/>
  <c r="BV47" i="11"/>
  <c r="BO62" i="11"/>
  <c r="BP62" i="11" s="1"/>
  <c r="BR62" i="11"/>
  <c r="BS14" i="11"/>
  <c r="BT14" i="11" s="1"/>
  <c r="BV14" i="11"/>
  <c r="BV80" i="11"/>
  <c r="BS80" i="11"/>
  <c r="BT80" i="11" s="1"/>
  <c r="BR44" i="11"/>
  <c r="BO44" i="11"/>
  <c r="BP44" i="11" s="1"/>
  <c r="BS63" i="11"/>
  <c r="BT63" i="11" s="1"/>
  <c r="BV63" i="11"/>
  <c r="BS57" i="11"/>
  <c r="BT57" i="11" s="1"/>
  <c r="BV57" i="11"/>
  <c r="BS16" i="11"/>
  <c r="BT16" i="11" s="1"/>
  <c r="BV16" i="11"/>
  <c r="BW25" i="11"/>
  <c r="BX25" i="11" s="1"/>
  <c r="BZ25" i="11"/>
  <c r="BS56" i="11"/>
  <c r="BT56" i="11" s="1"/>
  <c r="BV56" i="11"/>
  <c r="BS20" i="11"/>
  <c r="BT20" i="11" s="1"/>
  <c r="BV20" i="11"/>
  <c r="BS54" i="11"/>
  <c r="BT54" i="11" s="1"/>
  <c r="BV54" i="11"/>
  <c r="BS23" i="11"/>
  <c r="BT23" i="11" s="1"/>
  <c r="BV23" i="11"/>
  <c r="BR67" i="11"/>
  <c r="BO67" i="11"/>
  <c r="BP67" i="11" s="1"/>
  <c r="CA66" i="11"/>
  <c r="CB66" i="11" s="1"/>
  <c r="CD66" i="11"/>
  <c r="BV79" i="11"/>
  <c r="BS79" i="11"/>
  <c r="BT79" i="11" s="1"/>
  <c r="BV33" i="11"/>
  <c r="BS33" i="11"/>
  <c r="BT33" i="11" s="1"/>
  <c r="BV27" i="11"/>
  <c r="BS27" i="11"/>
  <c r="BT27" i="11" s="1"/>
  <c r="BV31" i="11"/>
  <c r="BS31" i="11"/>
  <c r="BT31" i="11" s="1"/>
  <c r="D21" i="1" l="1"/>
  <c r="BW54" i="11"/>
  <c r="BX54" i="11" s="1"/>
  <c r="BZ54" i="11"/>
  <c r="BW56" i="11"/>
  <c r="BX56" i="11" s="1"/>
  <c r="BZ56" i="11"/>
  <c r="BW16" i="11"/>
  <c r="BX16" i="11" s="1"/>
  <c r="BZ16" i="11"/>
  <c r="BW63" i="11"/>
  <c r="BX63" i="11" s="1"/>
  <c r="BZ63" i="11"/>
  <c r="BS62" i="11"/>
  <c r="BT62" i="11" s="1"/>
  <c r="BV62" i="11"/>
  <c r="BW24" i="11"/>
  <c r="BX24" i="11" s="1"/>
  <c r="BZ24" i="11"/>
  <c r="BW50" i="11"/>
  <c r="BX50" i="11" s="1"/>
  <c r="BZ50" i="11"/>
  <c r="BW21" i="11"/>
  <c r="BX21" i="11" s="1"/>
  <c r="BZ21" i="11"/>
  <c r="BW18" i="11"/>
  <c r="BX18" i="11" s="1"/>
  <c r="BZ18" i="11"/>
  <c r="BV65" i="11"/>
  <c r="BS65" i="11"/>
  <c r="BT65" i="11" s="1"/>
  <c r="BZ71" i="11"/>
  <c r="BW71" i="11"/>
  <c r="BX71" i="11" s="1"/>
  <c r="BV74" i="11"/>
  <c r="BS74" i="11"/>
  <c r="BT74" i="11" s="1"/>
  <c r="BV35" i="11"/>
  <c r="BS35" i="11"/>
  <c r="BT35" i="11" s="1"/>
  <c r="BW9" i="11"/>
  <c r="BX9" i="11" s="1"/>
  <c r="BZ9" i="11"/>
  <c r="BW15" i="11"/>
  <c r="BX15" i="11" s="1"/>
  <c r="BZ15" i="11"/>
  <c r="BW64" i="11"/>
  <c r="BX64" i="11" s="1"/>
  <c r="BZ64" i="11"/>
  <c r="BW58" i="11"/>
  <c r="BX58" i="11" s="1"/>
  <c r="BZ58" i="11"/>
  <c r="BW60" i="11"/>
  <c r="BX60" i="11" s="1"/>
  <c r="BZ60" i="11"/>
  <c r="BW45" i="11"/>
  <c r="BX45" i="11" s="1"/>
  <c r="BZ45" i="11"/>
  <c r="BW11" i="11"/>
  <c r="BX11" i="11" s="1"/>
  <c r="BZ11" i="11"/>
  <c r="BW19" i="11"/>
  <c r="BX19" i="11" s="1"/>
  <c r="BZ19" i="11"/>
  <c r="BW13" i="11"/>
  <c r="BX13" i="11" s="1"/>
  <c r="BZ13" i="11"/>
  <c r="BW49" i="11"/>
  <c r="BX49" i="11" s="1"/>
  <c r="BZ49" i="11"/>
  <c r="BV4" i="11"/>
  <c r="BS4" i="11"/>
  <c r="BT4" i="11" s="1"/>
  <c r="BV39" i="11"/>
  <c r="BS39" i="11"/>
  <c r="BT39" i="11" s="1"/>
  <c r="BV37" i="11"/>
  <c r="BS37" i="11"/>
  <c r="BT37" i="11" s="1"/>
  <c r="BV41" i="11"/>
  <c r="BS41" i="11"/>
  <c r="BT41" i="11" s="1"/>
  <c r="BW79" i="11"/>
  <c r="BX79" i="11" s="1"/>
  <c r="BZ79" i="11"/>
  <c r="BS67" i="11"/>
  <c r="BT67" i="11" s="1"/>
  <c r="BV67" i="11"/>
  <c r="BW80" i="11"/>
  <c r="BX80" i="11" s="1"/>
  <c r="BZ80" i="11"/>
  <c r="BV6" i="11"/>
  <c r="BS6" i="11"/>
  <c r="BT6" i="11" s="1"/>
  <c r="BZ34" i="11"/>
  <c r="BW34" i="11"/>
  <c r="BX34" i="11" s="1"/>
  <c r="BV76" i="11"/>
  <c r="BS76" i="11"/>
  <c r="BT76" i="11" s="1"/>
  <c r="BW29" i="11"/>
  <c r="BX29" i="11" s="1"/>
  <c r="BZ29" i="11"/>
  <c r="BW28" i="11"/>
  <c r="BX28" i="11" s="1"/>
  <c r="BZ28" i="11"/>
  <c r="CA73" i="11"/>
  <c r="CB73" i="11" s="1"/>
  <c r="CD73" i="11"/>
  <c r="CH53" i="11"/>
  <c r="CE53" i="11"/>
  <c r="CF53" i="11" s="1"/>
  <c r="BZ61" i="11"/>
  <c r="BW61" i="11"/>
  <c r="BX61" i="11" s="1"/>
  <c r="BW27" i="11"/>
  <c r="BX27" i="11" s="1"/>
  <c r="BZ27" i="11"/>
  <c r="CH66" i="11"/>
  <c r="CE66" i="11"/>
  <c r="CF66" i="11" s="1"/>
  <c r="BW23" i="11"/>
  <c r="BX23" i="11" s="1"/>
  <c r="BZ23" i="11"/>
  <c r="BW20" i="11"/>
  <c r="BX20" i="11" s="1"/>
  <c r="BZ20" i="11"/>
  <c r="CA25" i="11"/>
  <c r="CB25" i="11" s="1"/>
  <c r="CD25" i="11"/>
  <c r="BW57" i="11"/>
  <c r="BX57" i="11" s="1"/>
  <c r="BZ57" i="11"/>
  <c r="BW14" i="11"/>
  <c r="BX14" i="11" s="1"/>
  <c r="BZ14" i="11"/>
  <c r="BW47" i="11"/>
  <c r="BX47" i="11" s="1"/>
  <c r="BZ47" i="11"/>
  <c r="BV2" i="11"/>
  <c r="BS2" i="11"/>
  <c r="BT2" i="11" s="1"/>
  <c r="BW55" i="11"/>
  <c r="BX55" i="11" s="1"/>
  <c r="BZ55" i="11"/>
  <c r="BW12" i="11"/>
  <c r="BX12" i="11" s="1"/>
  <c r="BZ12" i="11"/>
  <c r="BV3" i="11"/>
  <c r="BS3" i="11"/>
  <c r="BT3" i="11" s="1"/>
  <c r="BZ69" i="11"/>
  <c r="BW69" i="11"/>
  <c r="BX69" i="11" s="1"/>
  <c r="BV36" i="11"/>
  <c r="BS36" i="11"/>
  <c r="BT36" i="11" s="1"/>
  <c r="BZ70" i="11"/>
  <c r="BW70" i="11"/>
  <c r="BX70" i="11" s="1"/>
  <c r="BV42" i="11"/>
  <c r="BS42" i="11"/>
  <c r="BT42" i="11" s="1"/>
  <c r="CH7" i="11"/>
  <c r="CE7" i="11"/>
  <c r="CF7" i="11" s="1"/>
  <c r="BW17" i="11"/>
  <c r="BX17" i="11" s="1"/>
  <c r="BZ17" i="11"/>
  <c r="BW10" i="11"/>
  <c r="BX10" i="11" s="1"/>
  <c r="BZ10" i="11"/>
  <c r="BW22" i="11"/>
  <c r="BX22" i="11" s="1"/>
  <c r="BZ22" i="11"/>
  <c r="BW51" i="11"/>
  <c r="BX51" i="11" s="1"/>
  <c r="BZ51" i="11"/>
  <c r="BW59" i="11"/>
  <c r="BX59" i="11" s="1"/>
  <c r="BZ59" i="11"/>
  <c r="CD72" i="11"/>
  <c r="CA72" i="11"/>
  <c r="CB72" i="11" s="1"/>
  <c r="BW48" i="11"/>
  <c r="BX48" i="11" s="1"/>
  <c r="BZ48" i="11"/>
  <c r="BW46" i="11"/>
  <c r="BX46" i="11" s="1"/>
  <c r="BZ46" i="11"/>
  <c r="BV38" i="11"/>
  <c r="BS38" i="11"/>
  <c r="BT38" i="11" s="1"/>
  <c r="BV5" i="11"/>
  <c r="BS5" i="11"/>
  <c r="BT5" i="11" s="1"/>
  <c r="BV75" i="11"/>
  <c r="BS75" i="11"/>
  <c r="BT75" i="11" s="1"/>
  <c r="BV40" i="11"/>
  <c r="BS40" i="11"/>
  <c r="BT40" i="11" s="1"/>
  <c r="BZ68" i="11"/>
  <c r="BW68" i="11"/>
  <c r="BX68" i="11" s="1"/>
  <c r="BW31" i="11"/>
  <c r="BX31" i="11" s="1"/>
  <c r="BZ31" i="11"/>
  <c r="BW33" i="11"/>
  <c r="BX33" i="11" s="1"/>
  <c r="BZ33" i="11"/>
  <c r="BS44" i="11"/>
  <c r="BT44" i="11" s="1"/>
  <c r="BV44" i="11"/>
  <c r="BV77" i="11"/>
  <c r="BS77" i="11"/>
  <c r="BT77" i="11" s="1"/>
  <c r="BV26" i="11"/>
  <c r="BS26" i="11"/>
  <c r="BT26" i="11" s="1"/>
  <c r="BS8" i="11"/>
  <c r="BT8" i="11" s="1"/>
  <c r="BV8" i="11"/>
  <c r="BW32" i="11"/>
  <c r="BX32" i="11" s="1"/>
  <c r="BZ32" i="11"/>
  <c r="BW30" i="11"/>
  <c r="BX30" i="11" s="1"/>
  <c r="BZ30" i="11"/>
  <c r="BW78" i="11"/>
  <c r="BX78" i="11" s="1"/>
  <c r="BZ78" i="11"/>
  <c r="BZ52" i="11"/>
  <c r="BW52" i="11"/>
  <c r="BX52" i="11" s="1"/>
  <c r="BV43" i="11"/>
  <c r="BS43" i="11"/>
  <c r="BT43" i="11" s="1"/>
  <c r="D22" i="1" l="1"/>
  <c r="BZ40" i="11"/>
  <c r="BW40" i="11"/>
  <c r="BX40" i="11" s="1"/>
  <c r="CD71" i="11"/>
  <c r="CA71" i="11"/>
  <c r="CB71" i="11" s="1"/>
  <c r="CA30" i="11"/>
  <c r="CB30" i="11" s="1"/>
  <c r="CD30" i="11"/>
  <c r="BW8" i="11"/>
  <c r="BX8" i="11" s="1"/>
  <c r="BZ8" i="11"/>
  <c r="CA33" i="11"/>
  <c r="CB33" i="11" s="1"/>
  <c r="CD33" i="11"/>
  <c r="CD48" i="11"/>
  <c r="CA48" i="11"/>
  <c r="CB48" i="11" s="1"/>
  <c r="CD59" i="11"/>
  <c r="CA59" i="11"/>
  <c r="CB59" i="11" s="1"/>
  <c r="CD22" i="11"/>
  <c r="CA22" i="11"/>
  <c r="CB22" i="11" s="1"/>
  <c r="CD17" i="11"/>
  <c r="CA17" i="11"/>
  <c r="CB17" i="11" s="1"/>
  <c r="CD55" i="11"/>
  <c r="CA55" i="11"/>
  <c r="CB55" i="11" s="1"/>
  <c r="CD47" i="11"/>
  <c r="CA47" i="11"/>
  <c r="CB47" i="11" s="1"/>
  <c r="CD57" i="11"/>
  <c r="CA57" i="11"/>
  <c r="CB57" i="11" s="1"/>
  <c r="CD20" i="11"/>
  <c r="CA20" i="11"/>
  <c r="CB20" i="11" s="1"/>
  <c r="CE73" i="11"/>
  <c r="CF73" i="11" s="1"/>
  <c r="CH73" i="11"/>
  <c r="CA29" i="11"/>
  <c r="CB29" i="11" s="1"/>
  <c r="CD29" i="11"/>
  <c r="CA80" i="11"/>
  <c r="CB80" i="11" s="1"/>
  <c r="CD80" i="11"/>
  <c r="CA79" i="11"/>
  <c r="CB79" i="11" s="1"/>
  <c r="CD79" i="11"/>
  <c r="CD13" i="11"/>
  <c r="CA13" i="11"/>
  <c r="CB13" i="11" s="1"/>
  <c r="CD11" i="11"/>
  <c r="CA11" i="11"/>
  <c r="CB11" i="11" s="1"/>
  <c r="CD60" i="11"/>
  <c r="CA60" i="11"/>
  <c r="CB60" i="11" s="1"/>
  <c r="CD64" i="11"/>
  <c r="CA64" i="11"/>
  <c r="CB64" i="11" s="1"/>
  <c r="CD9" i="11"/>
  <c r="CA9" i="11"/>
  <c r="CB9" i="11" s="1"/>
  <c r="CD21" i="11"/>
  <c r="CA21" i="11"/>
  <c r="CB21" i="11" s="1"/>
  <c r="CD24" i="11"/>
  <c r="CA24" i="11"/>
  <c r="CB24" i="11" s="1"/>
  <c r="CD63" i="11"/>
  <c r="CA63" i="11"/>
  <c r="CB63" i="11" s="1"/>
  <c r="CD56" i="11"/>
  <c r="CA56" i="11"/>
  <c r="CB56" i="11" s="1"/>
  <c r="BW43" i="11"/>
  <c r="BX43" i="11" s="1"/>
  <c r="BZ43" i="11"/>
  <c r="CD70" i="11"/>
  <c r="CA70" i="11"/>
  <c r="CB70" i="11" s="1"/>
  <c r="CD69" i="11"/>
  <c r="CA69" i="11"/>
  <c r="CB69" i="11" s="1"/>
  <c r="CI53" i="11"/>
  <c r="CJ53" i="11" s="1"/>
  <c r="CL53" i="11"/>
  <c r="BW6" i="11"/>
  <c r="BX6" i="11" s="1"/>
  <c r="BZ6" i="11"/>
  <c r="BZ41" i="11"/>
  <c r="BW41" i="11"/>
  <c r="BX41" i="11" s="1"/>
  <c r="BZ35" i="11"/>
  <c r="BW35" i="11"/>
  <c r="BX35" i="11" s="1"/>
  <c r="CA52" i="11"/>
  <c r="CB52" i="11" s="1"/>
  <c r="CD52" i="11"/>
  <c r="BW77" i="11"/>
  <c r="BX77" i="11" s="1"/>
  <c r="BZ77" i="11"/>
  <c r="CD68" i="11"/>
  <c r="CA68" i="11"/>
  <c r="CB68" i="11" s="1"/>
  <c r="BZ75" i="11"/>
  <c r="BW75" i="11"/>
  <c r="BX75" i="11" s="1"/>
  <c r="BZ38" i="11"/>
  <c r="BW38" i="11"/>
  <c r="BX38" i="11" s="1"/>
  <c r="BZ42" i="11"/>
  <c r="BW42" i="11"/>
  <c r="BX42" i="11" s="1"/>
  <c r="BZ36" i="11"/>
  <c r="BW36" i="11"/>
  <c r="BX36" i="11" s="1"/>
  <c r="BZ3" i="11"/>
  <c r="BW3" i="11"/>
  <c r="BX3" i="11" s="1"/>
  <c r="CL66" i="11"/>
  <c r="CI66" i="11"/>
  <c r="CJ66" i="11" s="1"/>
  <c r="CA61" i="11"/>
  <c r="CB61" i="11" s="1"/>
  <c r="CD61" i="11"/>
  <c r="CA34" i="11"/>
  <c r="CB34" i="11" s="1"/>
  <c r="CD34" i="11"/>
  <c r="BZ37" i="11"/>
  <c r="BW37" i="11"/>
  <c r="BX37" i="11" s="1"/>
  <c r="BZ4" i="11"/>
  <c r="BW4" i="11"/>
  <c r="BX4" i="11" s="1"/>
  <c r="BZ74" i="11"/>
  <c r="BW74" i="11"/>
  <c r="BX74" i="11" s="1"/>
  <c r="BW65" i="11"/>
  <c r="BX65" i="11" s="1"/>
  <c r="BZ65" i="11"/>
  <c r="CL7" i="11"/>
  <c r="CI7" i="11"/>
  <c r="CJ7" i="11" s="1"/>
  <c r="BZ2" i="11"/>
  <c r="BW2" i="11"/>
  <c r="BX2" i="11" s="1"/>
  <c r="CA78" i="11"/>
  <c r="CB78" i="11" s="1"/>
  <c r="CD78" i="11"/>
  <c r="CA32" i="11"/>
  <c r="CB32" i="11" s="1"/>
  <c r="CD32" i="11"/>
  <c r="BW44" i="11"/>
  <c r="BX44" i="11" s="1"/>
  <c r="BZ44" i="11"/>
  <c r="CA31" i="11"/>
  <c r="CB31" i="11" s="1"/>
  <c r="CD31" i="11"/>
  <c r="CD46" i="11"/>
  <c r="CA46" i="11"/>
  <c r="CB46" i="11" s="1"/>
  <c r="CD51" i="11"/>
  <c r="CA51" i="11"/>
  <c r="CB51" i="11" s="1"/>
  <c r="CD10" i="11"/>
  <c r="CA10" i="11"/>
  <c r="CB10" i="11" s="1"/>
  <c r="CD12" i="11"/>
  <c r="CA12" i="11"/>
  <c r="CB12" i="11" s="1"/>
  <c r="CD14" i="11"/>
  <c r="CA14" i="11"/>
  <c r="CB14" i="11" s="1"/>
  <c r="CH25" i="11"/>
  <c r="CE25" i="11"/>
  <c r="CF25" i="11" s="1"/>
  <c r="CD23" i="11"/>
  <c r="CA23" i="11"/>
  <c r="CB23" i="11" s="1"/>
  <c r="CA27" i="11"/>
  <c r="CB27" i="11" s="1"/>
  <c r="CD27" i="11"/>
  <c r="CA28" i="11"/>
  <c r="CB28" i="11" s="1"/>
  <c r="CD28" i="11"/>
  <c r="BZ67" i="11"/>
  <c r="BW67" i="11"/>
  <c r="BX67" i="11" s="1"/>
  <c r="CD49" i="11"/>
  <c r="CA49" i="11"/>
  <c r="CB49" i="11" s="1"/>
  <c r="CD19" i="11"/>
  <c r="CA19" i="11"/>
  <c r="CB19" i="11" s="1"/>
  <c r="CD45" i="11"/>
  <c r="CA45" i="11"/>
  <c r="CB45" i="11" s="1"/>
  <c r="CD58" i="11"/>
  <c r="CA58" i="11"/>
  <c r="CB58" i="11" s="1"/>
  <c r="CD15" i="11"/>
  <c r="CA15" i="11"/>
  <c r="CB15" i="11" s="1"/>
  <c r="CD18" i="11"/>
  <c r="CA18" i="11"/>
  <c r="CB18" i="11" s="1"/>
  <c r="CD50" i="11"/>
  <c r="CA50" i="11"/>
  <c r="CB50" i="11" s="1"/>
  <c r="BZ62" i="11"/>
  <c r="BW62" i="11"/>
  <c r="BX62" i="11" s="1"/>
  <c r="CD16" i="11"/>
  <c r="CA16" i="11"/>
  <c r="CB16" i="11" s="1"/>
  <c r="CD54" i="11"/>
  <c r="CA54" i="11"/>
  <c r="CB54" i="11" s="1"/>
  <c r="BW26" i="11"/>
  <c r="BX26" i="11" s="1"/>
  <c r="BZ26" i="11"/>
  <c r="BZ5" i="11"/>
  <c r="BW5" i="11"/>
  <c r="BX5" i="11" s="1"/>
  <c r="CH72" i="11"/>
  <c r="CE72" i="11"/>
  <c r="CF72" i="11" s="1"/>
  <c r="BW76" i="11"/>
  <c r="BX76" i="11" s="1"/>
  <c r="BZ76" i="11"/>
  <c r="BZ39" i="11"/>
  <c r="BW39" i="11"/>
  <c r="BX39" i="11" s="1"/>
  <c r="D23" i="1" l="1"/>
  <c r="CA39" i="11"/>
  <c r="CB39" i="11" s="1"/>
  <c r="CD39" i="11"/>
  <c r="CA76" i="11"/>
  <c r="CB76" i="11" s="1"/>
  <c r="CD76" i="11"/>
  <c r="CH31" i="11"/>
  <c r="CE31" i="11"/>
  <c r="CF31" i="11" s="1"/>
  <c r="CH32" i="11"/>
  <c r="CE32" i="11"/>
  <c r="CF32" i="11" s="1"/>
  <c r="CA65" i="11"/>
  <c r="CB65" i="11" s="1"/>
  <c r="CD65" i="11"/>
  <c r="CE34" i="11"/>
  <c r="CF34" i="11" s="1"/>
  <c r="CH34" i="11"/>
  <c r="CE52" i="11"/>
  <c r="CF52" i="11" s="1"/>
  <c r="CH52" i="11"/>
  <c r="CM53" i="11"/>
  <c r="CN53" i="11" s="1"/>
  <c r="CP53" i="11"/>
  <c r="CQ53" i="11" s="1"/>
  <c r="CR53" i="11" s="1"/>
  <c r="CH80" i="11"/>
  <c r="CE80" i="11"/>
  <c r="CF80" i="11" s="1"/>
  <c r="CL73" i="11"/>
  <c r="CI73" i="11"/>
  <c r="CJ73" i="11" s="1"/>
  <c r="CD8" i="11"/>
  <c r="CA8" i="11"/>
  <c r="CB8" i="11" s="1"/>
  <c r="CA26" i="11"/>
  <c r="CB26" i="11" s="1"/>
  <c r="CD26" i="11"/>
  <c r="CH27" i="11"/>
  <c r="CE27" i="11"/>
  <c r="CF27" i="11" s="1"/>
  <c r="CA5" i="11"/>
  <c r="CB5" i="11" s="1"/>
  <c r="CD5" i="11"/>
  <c r="CH54" i="11"/>
  <c r="CE54" i="11"/>
  <c r="CF54" i="11" s="1"/>
  <c r="CD62" i="11"/>
  <c r="CA62" i="11"/>
  <c r="CB62" i="11" s="1"/>
  <c r="CH18" i="11"/>
  <c r="CE18" i="11"/>
  <c r="CF18" i="11" s="1"/>
  <c r="CH58" i="11"/>
  <c r="CE58" i="11"/>
  <c r="CF58" i="11" s="1"/>
  <c r="CH19" i="11"/>
  <c r="CE19" i="11"/>
  <c r="CF19" i="11" s="1"/>
  <c r="CD67" i="11"/>
  <c r="CA67" i="11"/>
  <c r="CB67" i="11" s="1"/>
  <c r="CL25" i="11"/>
  <c r="CI25" i="11"/>
  <c r="CJ25" i="11" s="1"/>
  <c r="CH12" i="11"/>
  <c r="CE12" i="11"/>
  <c r="CF12" i="11" s="1"/>
  <c r="CH51" i="11"/>
  <c r="CE51" i="11"/>
  <c r="CF51" i="11" s="1"/>
  <c r="CD2" i="11"/>
  <c r="CA2" i="11"/>
  <c r="CB2" i="11" s="1"/>
  <c r="CA4" i="11"/>
  <c r="CB4" i="11" s="1"/>
  <c r="CD4" i="11"/>
  <c r="CM66" i="11"/>
  <c r="CN66" i="11" s="1"/>
  <c r="CP66" i="11"/>
  <c r="CQ66" i="11" s="1"/>
  <c r="CR66" i="11" s="1"/>
  <c r="CA36" i="11"/>
  <c r="CB36" i="11" s="1"/>
  <c r="CD36" i="11"/>
  <c r="CA38" i="11"/>
  <c r="CB38" i="11" s="1"/>
  <c r="CD38" i="11"/>
  <c r="CE68" i="11"/>
  <c r="CF68" i="11" s="1"/>
  <c r="CH68" i="11"/>
  <c r="CA41" i="11"/>
  <c r="CB41" i="11" s="1"/>
  <c r="CD41" i="11"/>
  <c r="CE70" i="11"/>
  <c r="CF70" i="11" s="1"/>
  <c r="CH70" i="11"/>
  <c r="CH56" i="11"/>
  <c r="CE56" i="11"/>
  <c r="CF56" i="11" s="1"/>
  <c r="CH24" i="11"/>
  <c r="CE24" i="11"/>
  <c r="CF24" i="11" s="1"/>
  <c r="CH9" i="11"/>
  <c r="CE9" i="11"/>
  <c r="CF9" i="11" s="1"/>
  <c r="CH60" i="11"/>
  <c r="CE60" i="11"/>
  <c r="CF60" i="11" s="1"/>
  <c r="CH13" i="11"/>
  <c r="CE13" i="11"/>
  <c r="CF13" i="11" s="1"/>
  <c r="CH57" i="11"/>
  <c r="CE57" i="11"/>
  <c r="CF57" i="11" s="1"/>
  <c r="CH55" i="11"/>
  <c r="CE55" i="11"/>
  <c r="CF55" i="11" s="1"/>
  <c r="CH22" i="11"/>
  <c r="CE22" i="11"/>
  <c r="CF22" i="11" s="1"/>
  <c r="CH48" i="11"/>
  <c r="CE48" i="11"/>
  <c r="CF48" i="11" s="1"/>
  <c r="CE71" i="11"/>
  <c r="CF71" i="11" s="1"/>
  <c r="CH71" i="11"/>
  <c r="CH28" i="11"/>
  <c r="CE28" i="11"/>
  <c r="CF28" i="11" s="1"/>
  <c r="CD44" i="11"/>
  <c r="CA44" i="11"/>
  <c r="CB44" i="11" s="1"/>
  <c r="CH78" i="11"/>
  <c r="CE78" i="11"/>
  <c r="CF78" i="11" s="1"/>
  <c r="CE61" i="11"/>
  <c r="CF61" i="11" s="1"/>
  <c r="CH61" i="11"/>
  <c r="CA77" i="11"/>
  <c r="CB77" i="11" s="1"/>
  <c r="CD77" i="11"/>
  <c r="CA6" i="11"/>
  <c r="CB6" i="11" s="1"/>
  <c r="CD6" i="11"/>
  <c r="CA43" i="11"/>
  <c r="CB43" i="11" s="1"/>
  <c r="CD43" i="11"/>
  <c r="CH79" i="11"/>
  <c r="CE79" i="11"/>
  <c r="CF79" i="11" s="1"/>
  <c r="CH29" i="11"/>
  <c r="CE29" i="11"/>
  <c r="CF29" i="11" s="1"/>
  <c r="CH33" i="11"/>
  <c r="CE33" i="11"/>
  <c r="CF33" i="11" s="1"/>
  <c r="CH30" i="11"/>
  <c r="CE30" i="11"/>
  <c r="CF30" i="11" s="1"/>
  <c r="CL72" i="11"/>
  <c r="CI72" i="11"/>
  <c r="CJ72" i="11" s="1"/>
  <c r="CH16" i="11"/>
  <c r="CE16" i="11"/>
  <c r="CF16" i="11" s="1"/>
  <c r="CH50" i="11"/>
  <c r="CE50" i="11"/>
  <c r="CF50" i="11" s="1"/>
  <c r="CH15" i="11"/>
  <c r="CE15" i="11"/>
  <c r="CF15" i="11" s="1"/>
  <c r="CH45" i="11"/>
  <c r="CE45" i="11"/>
  <c r="CF45" i="11" s="1"/>
  <c r="CH49" i="11"/>
  <c r="CE49" i="11"/>
  <c r="CF49" i="11" s="1"/>
  <c r="CH23" i="11"/>
  <c r="CE23" i="11"/>
  <c r="CF23" i="11" s="1"/>
  <c r="CH14" i="11"/>
  <c r="CE14" i="11"/>
  <c r="CF14" i="11" s="1"/>
  <c r="CH10" i="11"/>
  <c r="CE10" i="11"/>
  <c r="CF10" i="11" s="1"/>
  <c r="CH46" i="11"/>
  <c r="CE46" i="11"/>
  <c r="CF46" i="11" s="1"/>
  <c r="CM7" i="11"/>
  <c r="CN7" i="11" s="1"/>
  <c r="CP7" i="11"/>
  <c r="CQ7" i="11" s="1"/>
  <c r="CR7" i="11" s="1"/>
  <c r="CA74" i="11"/>
  <c r="CB74" i="11" s="1"/>
  <c r="CD74" i="11"/>
  <c r="CA37" i="11"/>
  <c r="CB37" i="11" s="1"/>
  <c r="CD37" i="11"/>
  <c r="CA3" i="11"/>
  <c r="CB3" i="11" s="1"/>
  <c r="CD3" i="11"/>
  <c r="CA42" i="11"/>
  <c r="CB42" i="11" s="1"/>
  <c r="CD42" i="11"/>
  <c r="CA75" i="11"/>
  <c r="CB75" i="11" s="1"/>
  <c r="CD75" i="11"/>
  <c r="CA35" i="11"/>
  <c r="CB35" i="11" s="1"/>
  <c r="CD35" i="11"/>
  <c r="CE69" i="11"/>
  <c r="CF69" i="11" s="1"/>
  <c r="CH69" i="11"/>
  <c r="CH63" i="11"/>
  <c r="CE63" i="11"/>
  <c r="CF63" i="11" s="1"/>
  <c r="CH21" i="11"/>
  <c r="CE21" i="11"/>
  <c r="CF21" i="11" s="1"/>
  <c r="CH64" i="11"/>
  <c r="CE64" i="11"/>
  <c r="CF64" i="11" s="1"/>
  <c r="CH11" i="11"/>
  <c r="CE11" i="11"/>
  <c r="CF11" i="11" s="1"/>
  <c r="CH20" i="11"/>
  <c r="CE20" i="11"/>
  <c r="CF20" i="11" s="1"/>
  <c r="CH47" i="11"/>
  <c r="CE47" i="11"/>
  <c r="CF47" i="11" s="1"/>
  <c r="CH17" i="11"/>
  <c r="CE17" i="11"/>
  <c r="CF17" i="11" s="1"/>
  <c r="CH59" i="11"/>
  <c r="CE59" i="11"/>
  <c r="CF59" i="11" s="1"/>
  <c r="CA40" i="11"/>
  <c r="CB40" i="11" s="1"/>
  <c r="CD40" i="11"/>
  <c r="D24" i="1" l="1"/>
  <c r="CE75" i="11"/>
  <c r="CF75" i="11" s="1"/>
  <c r="CH75" i="11"/>
  <c r="CE74" i="11"/>
  <c r="CF74" i="11" s="1"/>
  <c r="CH74" i="11"/>
  <c r="CH77" i="11"/>
  <c r="CE77" i="11"/>
  <c r="CF77" i="11" s="1"/>
  <c r="CE41" i="11"/>
  <c r="CF41" i="11" s="1"/>
  <c r="CH41" i="11"/>
  <c r="CE5" i="11"/>
  <c r="CF5" i="11" s="1"/>
  <c r="CH5" i="11"/>
  <c r="CL34" i="11"/>
  <c r="CI34" i="11"/>
  <c r="CJ34" i="11" s="1"/>
  <c r="CH76" i="11"/>
  <c r="CE76" i="11"/>
  <c r="CF76" i="11" s="1"/>
  <c r="CI59" i="11"/>
  <c r="CJ59" i="11" s="1"/>
  <c r="CL59" i="11"/>
  <c r="CI47" i="11"/>
  <c r="CJ47" i="11" s="1"/>
  <c r="CL47" i="11"/>
  <c r="CI11" i="11"/>
  <c r="CJ11" i="11" s="1"/>
  <c r="CL11" i="11"/>
  <c r="CI21" i="11"/>
  <c r="CJ21" i="11" s="1"/>
  <c r="CL21" i="11"/>
  <c r="CI46" i="11"/>
  <c r="CJ46" i="11" s="1"/>
  <c r="CL46" i="11"/>
  <c r="CI14" i="11"/>
  <c r="CJ14" i="11" s="1"/>
  <c r="CL14" i="11"/>
  <c r="CI49" i="11"/>
  <c r="CJ49" i="11" s="1"/>
  <c r="CL49" i="11"/>
  <c r="CI15" i="11"/>
  <c r="CJ15" i="11" s="1"/>
  <c r="CL15" i="11"/>
  <c r="CI16" i="11"/>
  <c r="CJ16" i="11" s="1"/>
  <c r="CL16" i="11"/>
  <c r="CL30" i="11"/>
  <c r="CI30" i="11"/>
  <c r="CJ30" i="11" s="1"/>
  <c r="CL29" i="11"/>
  <c r="CI29" i="11"/>
  <c r="CJ29" i="11" s="1"/>
  <c r="CL78" i="11"/>
  <c r="CI78" i="11"/>
  <c r="CJ78" i="11" s="1"/>
  <c r="CL28" i="11"/>
  <c r="CI28" i="11"/>
  <c r="CJ28" i="11" s="1"/>
  <c r="CI48" i="11"/>
  <c r="CJ48" i="11" s="1"/>
  <c r="CL48" i="11"/>
  <c r="CI55" i="11"/>
  <c r="CJ55" i="11" s="1"/>
  <c r="CL55" i="11"/>
  <c r="CI13" i="11"/>
  <c r="CJ13" i="11" s="1"/>
  <c r="CL13" i="11"/>
  <c r="CI9" i="11"/>
  <c r="CJ9" i="11" s="1"/>
  <c r="CL9" i="11"/>
  <c r="CI56" i="11"/>
  <c r="CJ56" i="11" s="1"/>
  <c r="CL56" i="11"/>
  <c r="CE2" i="11"/>
  <c r="CF2" i="11" s="1"/>
  <c r="CH2" i="11"/>
  <c r="CI12" i="11"/>
  <c r="CJ12" i="11" s="1"/>
  <c r="CL12" i="11"/>
  <c r="CE67" i="11"/>
  <c r="CF67" i="11" s="1"/>
  <c r="CH67" i="11"/>
  <c r="CI58" i="11"/>
  <c r="CJ58" i="11" s="1"/>
  <c r="CL58" i="11"/>
  <c r="CH62" i="11"/>
  <c r="CE62" i="11"/>
  <c r="CF62" i="11" s="1"/>
  <c r="CP73" i="11"/>
  <c r="CQ73" i="11" s="1"/>
  <c r="CR73" i="11" s="1"/>
  <c r="CM73" i="11"/>
  <c r="CN73" i="11" s="1"/>
  <c r="CL32" i="11"/>
  <c r="CI32" i="11"/>
  <c r="CJ32" i="11" s="1"/>
  <c r="CI69" i="11"/>
  <c r="CJ69" i="11" s="1"/>
  <c r="CL69" i="11"/>
  <c r="CE3" i="11"/>
  <c r="CF3" i="11" s="1"/>
  <c r="CH3" i="11"/>
  <c r="CH43" i="11"/>
  <c r="CE43" i="11"/>
  <c r="CF43" i="11" s="1"/>
  <c r="CE35" i="11"/>
  <c r="CF35" i="11" s="1"/>
  <c r="CH35" i="11"/>
  <c r="CE37" i="11"/>
  <c r="CF37" i="11" s="1"/>
  <c r="CH37" i="11"/>
  <c r="CH6" i="11"/>
  <c r="CE6" i="11"/>
  <c r="CF6" i="11" s="1"/>
  <c r="CL61" i="11"/>
  <c r="CI61" i="11"/>
  <c r="CJ61" i="11" s="1"/>
  <c r="CI71" i="11"/>
  <c r="CJ71" i="11" s="1"/>
  <c r="CL71" i="11"/>
  <c r="CI70" i="11"/>
  <c r="CJ70" i="11" s="1"/>
  <c r="CL70" i="11"/>
  <c r="CI68" i="11"/>
  <c r="CJ68" i="11" s="1"/>
  <c r="CL68" i="11"/>
  <c r="CE36" i="11"/>
  <c r="CF36" i="11" s="1"/>
  <c r="CH36" i="11"/>
  <c r="CE4" i="11"/>
  <c r="CF4" i="11" s="1"/>
  <c r="CH4" i="11"/>
  <c r="CL52" i="11"/>
  <c r="CI52" i="11"/>
  <c r="CJ52" i="11" s="1"/>
  <c r="CH65" i="11"/>
  <c r="CE65" i="11"/>
  <c r="CF65" i="11" s="1"/>
  <c r="CE39" i="11"/>
  <c r="CF39" i="11" s="1"/>
  <c r="CH39" i="11"/>
  <c r="CE38" i="11"/>
  <c r="CF38" i="11" s="1"/>
  <c r="CH38" i="11"/>
  <c r="CH26" i="11"/>
  <c r="CE26" i="11"/>
  <c r="CF26" i="11" s="1"/>
  <c r="CE40" i="11"/>
  <c r="CF40" i="11" s="1"/>
  <c r="CH40" i="11"/>
  <c r="CE42" i="11"/>
  <c r="CF42" i="11" s="1"/>
  <c r="CH42" i="11"/>
  <c r="CI17" i="11"/>
  <c r="CJ17" i="11" s="1"/>
  <c r="CL17" i="11"/>
  <c r="CI20" i="11"/>
  <c r="CJ20" i="11" s="1"/>
  <c r="CL20" i="11"/>
  <c r="CI64" i="11"/>
  <c r="CJ64" i="11" s="1"/>
  <c r="CL64" i="11"/>
  <c r="CI63" i="11"/>
  <c r="CJ63" i="11" s="1"/>
  <c r="CL63" i="11"/>
  <c r="CI10" i="11"/>
  <c r="CJ10" i="11" s="1"/>
  <c r="CL10" i="11"/>
  <c r="CI23" i="11"/>
  <c r="CJ23" i="11" s="1"/>
  <c r="CL23" i="11"/>
  <c r="CI45" i="11"/>
  <c r="CJ45" i="11" s="1"/>
  <c r="CL45" i="11"/>
  <c r="CI50" i="11"/>
  <c r="CJ50" i="11" s="1"/>
  <c r="CL50" i="11"/>
  <c r="CM72" i="11"/>
  <c r="CN72" i="11" s="1"/>
  <c r="CP72" i="11"/>
  <c r="CQ72" i="11" s="1"/>
  <c r="CR72" i="11" s="1"/>
  <c r="CL33" i="11"/>
  <c r="CI33" i="11"/>
  <c r="CJ33" i="11" s="1"/>
  <c r="CL79" i="11"/>
  <c r="CI79" i="11"/>
  <c r="CJ79" i="11" s="1"/>
  <c r="CH44" i="11"/>
  <c r="CE44" i="11"/>
  <c r="CF44" i="11" s="1"/>
  <c r="CI22" i="11"/>
  <c r="CJ22" i="11" s="1"/>
  <c r="CL22" i="11"/>
  <c r="CI57" i="11"/>
  <c r="CJ57" i="11" s="1"/>
  <c r="CL57" i="11"/>
  <c r="CI60" i="11"/>
  <c r="CJ60" i="11" s="1"/>
  <c r="CL60" i="11"/>
  <c r="CI24" i="11"/>
  <c r="CJ24" i="11" s="1"/>
  <c r="CL24" i="11"/>
  <c r="CI51" i="11"/>
  <c r="CJ51" i="11" s="1"/>
  <c r="CL51" i="11"/>
  <c r="CM25" i="11"/>
  <c r="CN25" i="11" s="1"/>
  <c r="CP25" i="11"/>
  <c r="CQ25" i="11" s="1"/>
  <c r="CR25" i="11" s="1"/>
  <c r="CI19" i="11"/>
  <c r="CJ19" i="11" s="1"/>
  <c r="CL19" i="11"/>
  <c r="CI18" i="11"/>
  <c r="CJ18" i="11" s="1"/>
  <c r="CL18" i="11"/>
  <c r="CI54" i="11"/>
  <c r="CJ54" i="11" s="1"/>
  <c r="CL54" i="11"/>
  <c r="CL27" i="11"/>
  <c r="CI27" i="11"/>
  <c r="CJ27" i="11" s="1"/>
  <c r="CH8" i="11"/>
  <c r="CE8" i="11"/>
  <c r="CF8" i="11" s="1"/>
  <c r="CL80" i="11"/>
  <c r="CI80" i="11"/>
  <c r="CJ80" i="11" s="1"/>
  <c r="CL31" i="11"/>
  <c r="CI31" i="11"/>
  <c r="CJ31" i="11" s="1"/>
  <c r="D25" i="1" l="1"/>
  <c r="CM64" i="11"/>
  <c r="CN64" i="11" s="1"/>
  <c r="CP64" i="11"/>
  <c r="CQ64" i="11" s="1"/>
  <c r="CR64" i="11" s="1"/>
  <c r="CM46" i="11"/>
  <c r="CN46" i="11" s="1"/>
  <c r="CP46" i="11"/>
  <c r="CQ46" i="11" s="1"/>
  <c r="CR46" i="11" s="1"/>
  <c r="CM59" i="11"/>
  <c r="CN59" i="11" s="1"/>
  <c r="CP59" i="11"/>
  <c r="CQ59" i="11" s="1"/>
  <c r="CR59" i="11" s="1"/>
  <c r="CL74" i="11"/>
  <c r="CI74" i="11"/>
  <c r="CJ74" i="11" s="1"/>
  <c r="CP71" i="11"/>
  <c r="CQ71" i="11" s="1"/>
  <c r="CR71" i="11" s="1"/>
  <c r="CM71" i="11"/>
  <c r="CN71" i="11" s="1"/>
  <c r="CL35" i="11"/>
  <c r="CI35" i="11"/>
  <c r="CJ35" i="11" s="1"/>
  <c r="CL3" i="11"/>
  <c r="CI3" i="11"/>
  <c r="CJ3" i="11" s="1"/>
  <c r="CI67" i="11"/>
  <c r="CJ67" i="11" s="1"/>
  <c r="CL67" i="11"/>
  <c r="CM9" i="11"/>
  <c r="CN9" i="11" s="1"/>
  <c r="CP9" i="11"/>
  <c r="CQ9" i="11" s="1"/>
  <c r="CR9" i="11" s="1"/>
  <c r="CM16" i="11"/>
  <c r="CN16" i="11" s="1"/>
  <c r="CP16" i="11"/>
  <c r="CQ16" i="11" s="1"/>
  <c r="CR16" i="11" s="1"/>
  <c r="CM11" i="11"/>
  <c r="CN11" i="11" s="1"/>
  <c r="CP11" i="11"/>
  <c r="CQ11" i="11" s="1"/>
  <c r="CR11" i="11" s="1"/>
  <c r="CM31" i="11"/>
  <c r="CN31" i="11" s="1"/>
  <c r="CP31" i="11"/>
  <c r="CQ31" i="11" s="1"/>
  <c r="CR31" i="11" s="1"/>
  <c r="CI8" i="11"/>
  <c r="CJ8" i="11" s="1"/>
  <c r="CL8" i="11"/>
  <c r="CM79" i="11"/>
  <c r="CN79" i="11" s="1"/>
  <c r="CP79" i="11"/>
  <c r="CQ79" i="11" s="1"/>
  <c r="CR79" i="11" s="1"/>
  <c r="CL65" i="11"/>
  <c r="CI65" i="11"/>
  <c r="CJ65" i="11" s="1"/>
  <c r="CL6" i="11"/>
  <c r="CI6" i="11"/>
  <c r="CJ6" i="11" s="1"/>
  <c r="CM32" i="11"/>
  <c r="CN32" i="11" s="1"/>
  <c r="CP32" i="11"/>
  <c r="CQ32" i="11" s="1"/>
  <c r="CR32" i="11" s="1"/>
  <c r="CI62" i="11"/>
  <c r="CJ62" i="11" s="1"/>
  <c r="CL62" i="11"/>
  <c r="CM28" i="11"/>
  <c r="CN28" i="11" s="1"/>
  <c r="CP28" i="11"/>
  <c r="CQ28" i="11" s="1"/>
  <c r="CR28" i="11" s="1"/>
  <c r="CM29" i="11"/>
  <c r="CN29" i="11" s="1"/>
  <c r="CP29" i="11"/>
  <c r="CQ29" i="11" s="1"/>
  <c r="CR29" i="11" s="1"/>
  <c r="CP34" i="11"/>
  <c r="CQ34" i="11" s="1"/>
  <c r="CR34" i="11" s="1"/>
  <c r="CM34" i="11"/>
  <c r="CN34" i="11" s="1"/>
  <c r="CM54" i="11"/>
  <c r="CN54" i="11" s="1"/>
  <c r="CP54" i="11"/>
  <c r="CQ54" i="11" s="1"/>
  <c r="CR54" i="11" s="1"/>
  <c r="CM51" i="11"/>
  <c r="CN51" i="11" s="1"/>
  <c r="CP51" i="11"/>
  <c r="CQ51" i="11" s="1"/>
  <c r="CR51" i="11" s="1"/>
  <c r="CM22" i="11"/>
  <c r="CN22" i="11" s="1"/>
  <c r="CP22" i="11"/>
  <c r="CQ22" i="11" s="1"/>
  <c r="CR22" i="11" s="1"/>
  <c r="CM10" i="11"/>
  <c r="CN10" i="11" s="1"/>
  <c r="CP10" i="11"/>
  <c r="CQ10" i="11" s="1"/>
  <c r="CR10" i="11" s="1"/>
  <c r="CL40" i="11"/>
  <c r="CI40" i="11"/>
  <c r="CJ40" i="11" s="1"/>
  <c r="CL4" i="11"/>
  <c r="CI4" i="11"/>
  <c r="CJ4" i="11" s="1"/>
  <c r="CI2" i="11"/>
  <c r="CJ2" i="11" s="1"/>
  <c r="CL2" i="11"/>
  <c r="CM55" i="11"/>
  <c r="CN55" i="11" s="1"/>
  <c r="CP55" i="11"/>
  <c r="CQ55" i="11" s="1"/>
  <c r="CR55" i="11" s="1"/>
  <c r="CM49" i="11"/>
  <c r="CN49" i="11" s="1"/>
  <c r="CP49" i="11"/>
  <c r="CQ49" i="11" s="1"/>
  <c r="CR49" i="11" s="1"/>
  <c r="CL41" i="11"/>
  <c r="CI41" i="11"/>
  <c r="CJ41" i="11" s="1"/>
  <c r="CM18" i="11"/>
  <c r="CN18" i="11" s="1"/>
  <c r="CP18" i="11"/>
  <c r="CQ18" i="11" s="1"/>
  <c r="CR18" i="11" s="1"/>
  <c r="CM24" i="11"/>
  <c r="CN24" i="11" s="1"/>
  <c r="CP24" i="11"/>
  <c r="CQ24" i="11" s="1"/>
  <c r="CR24" i="11" s="1"/>
  <c r="CM57" i="11"/>
  <c r="CN57" i="11" s="1"/>
  <c r="CP57" i="11"/>
  <c r="CQ57" i="11" s="1"/>
  <c r="CR57" i="11" s="1"/>
  <c r="CM50" i="11"/>
  <c r="CN50" i="11" s="1"/>
  <c r="CP50" i="11"/>
  <c r="CQ50" i="11" s="1"/>
  <c r="CR50" i="11" s="1"/>
  <c r="CM23" i="11"/>
  <c r="CN23" i="11" s="1"/>
  <c r="CP23" i="11"/>
  <c r="CQ23" i="11" s="1"/>
  <c r="CR23" i="11" s="1"/>
  <c r="CM63" i="11"/>
  <c r="CN63" i="11" s="1"/>
  <c r="CP63" i="11"/>
  <c r="CQ63" i="11" s="1"/>
  <c r="CR63" i="11" s="1"/>
  <c r="CM20" i="11"/>
  <c r="CN20" i="11" s="1"/>
  <c r="CP20" i="11"/>
  <c r="CQ20" i="11" s="1"/>
  <c r="CR20" i="11" s="1"/>
  <c r="CL42" i="11"/>
  <c r="CI42" i="11"/>
  <c r="CJ42" i="11" s="1"/>
  <c r="CL39" i="11"/>
  <c r="CI39" i="11"/>
  <c r="CJ39" i="11" s="1"/>
  <c r="CL36" i="11"/>
  <c r="CI36" i="11"/>
  <c r="CJ36" i="11" s="1"/>
  <c r="CP70" i="11"/>
  <c r="CQ70" i="11" s="1"/>
  <c r="CR70" i="11" s="1"/>
  <c r="CM70" i="11"/>
  <c r="CN70" i="11" s="1"/>
  <c r="CL37" i="11"/>
  <c r="CI37" i="11"/>
  <c r="CJ37" i="11" s="1"/>
  <c r="CP69" i="11"/>
  <c r="CQ69" i="11" s="1"/>
  <c r="CR69" i="11" s="1"/>
  <c r="CM69" i="11"/>
  <c r="CN69" i="11" s="1"/>
  <c r="CM58" i="11"/>
  <c r="CN58" i="11" s="1"/>
  <c r="CP58" i="11"/>
  <c r="CQ58" i="11" s="1"/>
  <c r="CR58" i="11" s="1"/>
  <c r="CM12" i="11"/>
  <c r="CN12" i="11" s="1"/>
  <c r="CP12" i="11"/>
  <c r="CQ12" i="11" s="1"/>
  <c r="CR12" i="11" s="1"/>
  <c r="CM56" i="11"/>
  <c r="CN56" i="11" s="1"/>
  <c r="CP56" i="11"/>
  <c r="CQ56" i="11" s="1"/>
  <c r="CR56" i="11" s="1"/>
  <c r="CM13" i="11"/>
  <c r="CN13" i="11" s="1"/>
  <c r="CP13" i="11"/>
  <c r="CQ13" i="11" s="1"/>
  <c r="CR13" i="11" s="1"/>
  <c r="CM48" i="11"/>
  <c r="CN48" i="11" s="1"/>
  <c r="CP48" i="11"/>
  <c r="CQ48" i="11" s="1"/>
  <c r="CR48" i="11" s="1"/>
  <c r="CM15" i="11"/>
  <c r="CN15" i="11" s="1"/>
  <c r="CP15" i="11"/>
  <c r="CQ15" i="11" s="1"/>
  <c r="CR15" i="11" s="1"/>
  <c r="CM14" i="11"/>
  <c r="CN14" i="11" s="1"/>
  <c r="CP14" i="11"/>
  <c r="CQ14" i="11" s="1"/>
  <c r="CR14" i="11" s="1"/>
  <c r="CM21" i="11"/>
  <c r="CN21" i="11" s="1"/>
  <c r="CP21" i="11"/>
  <c r="CQ21" i="11" s="1"/>
  <c r="CR21" i="11" s="1"/>
  <c r="CM47" i="11"/>
  <c r="CN47" i="11" s="1"/>
  <c r="CP47" i="11"/>
  <c r="CQ47" i="11" s="1"/>
  <c r="CR47" i="11" s="1"/>
  <c r="CL5" i="11"/>
  <c r="CI5" i="11"/>
  <c r="CJ5" i="11" s="1"/>
  <c r="CL75" i="11"/>
  <c r="CI75" i="11"/>
  <c r="CJ75" i="11" s="1"/>
  <c r="CM19" i="11"/>
  <c r="CN19" i="11" s="1"/>
  <c r="CP19" i="11"/>
  <c r="CQ19" i="11" s="1"/>
  <c r="CR19" i="11" s="1"/>
  <c r="CM60" i="11"/>
  <c r="CN60" i="11" s="1"/>
  <c r="CP60" i="11"/>
  <c r="CQ60" i="11" s="1"/>
  <c r="CR60" i="11" s="1"/>
  <c r="CM45" i="11"/>
  <c r="CN45" i="11" s="1"/>
  <c r="CP45" i="11"/>
  <c r="CQ45" i="11" s="1"/>
  <c r="CR45" i="11" s="1"/>
  <c r="CM17" i="11"/>
  <c r="CN17" i="11" s="1"/>
  <c r="CP17" i="11"/>
  <c r="CQ17" i="11" s="1"/>
  <c r="CR17" i="11" s="1"/>
  <c r="CL38" i="11"/>
  <c r="CI38" i="11"/>
  <c r="CJ38" i="11" s="1"/>
  <c r="CP68" i="11"/>
  <c r="CQ68" i="11" s="1"/>
  <c r="CR68" i="11" s="1"/>
  <c r="CM68" i="11"/>
  <c r="CN68" i="11" s="1"/>
  <c r="CM80" i="11"/>
  <c r="CN80" i="11" s="1"/>
  <c r="CP80" i="11"/>
  <c r="CQ80" i="11" s="1"/>
  <c r="CR80" i="11" s="1"/>
  <c r="CM27" i="11"/>
  <c r="CN27" i="11" s="1"/>
  <c r="CP27" i="11"/>
  <c r="CQ27" i="11" s="1"/>
  <c r="CR27" i="11" s="1"/>
  <c r="CI44" i="11"/>
  <c r="CJ44" i="11" s="1"/>
  <c r="CL44" i="11"/>
  <c r="CM33" i="11"/>
  <c r="CN33" i="11" s="1"/>
  <c r="CP33" i="11"/>
  <c r="CQ33" i="11" s="1"/>
  <c r="CR33" i="11" s="1"/>
  <c r="CL26" i="11"/>
  <c r="CI26" i="11"/>
  <c r="CJ26" i="11" s="1"/>
  <c r="CP52" i="11"/>
  <c r="CQ52" i="11" s="1"/>
  <c r="CR52" i="11" s="1"/>
  <c r="CM52" i="11"/>
  <c r="CN52" i="11" s="1"/>
  <c r="CP61" i="11"/>
  <c r="CQ61" i="11" s="1"/>
  <c r="CR61" i="11" s="1"/>
  <c r="CM61" i="11"/>
  <c r="CN61" i="11" s="1"/>
  <c r="CL43" i="11"/>
  <c r="CI43" i="11"/>
  <c r="CJ43" i="11" s="1"/>
  <c r="CM78" i="11"/>
  <c r="CN78" i="11" s="1"/>
  <c r="CP78" i="11"/>
  <c r="CQ78" i="11" s="1"/>
  <c r="CR78" i="11" s="1"/>
  <c r="CM30" i="11"/>
  <c r="CN30" i="11" s="1"/>
  <c r="CP30" i="11"/>
  <c r="CQ30" i="11" s="1"/>
  <c r="CR30" i="11" s="1"/>
  <c r="CL76" i="11"/>
  <c r="CI76" i="11"/>
  <c r="CJ76" i="11" s="1"/>
  <c r="CL77" i="11"/>
  <c r="CI77" i="11"/>
  <c r="CJ77" i="11" s="1"/>
  <c r="D26" i="1" l="1"/>
  <c r="CP2" i="11"/>
  <c r="CQ2" i="11" s="1"/>
  <c r="CR2" i="11" s="1"/>
  <c r="CM2" i="11"/>
  <c r="CN2" i="11" s="1"/>
  <c r="CM62" i="11"/>
  <c r="CN62" i="11" s="1"/>
  <c r="CP62" i="11"/>
  <c r="CQ62" i="11" s="1"/>
  <c r="CR62" i="11" s="1"/>
  <c r="CP67" i="11"/>
  <c r="CQ67" i="11" s="1"/>
  <c r="CR67" i="11" s="1"/>
  <c r="CM67" i="11"/>
  <c r="CN67" i="11" s="1"/>
  <c r="CM44" i="11"/>
  <c r="CN44" i="11" s="1"/>
  <c r="CP44" i="11"/>
  <c r="CQ44" i="11" s="1"/>
  <c r="CR44" i="11" s="1"/>
  <c r="CM76" i="11"/>
  <c r="CN76" i="11" s="1"/>
  <c r="CP76" i="11"/>
  <c r="CQ76" i="11" s="1"/>
  <c r="CR76" i="11" s="1"/>
  <c r="CM26" i="11"/>
  <c r="CN26" i="11" s="1"/>
  <c r="CP26" i="11"/>
  <c r="CQ26" i="11" s="1"/>
  <c r="CR26" i="11" s="1"/>
  <c r="CP38" i="11"/>
  <c r="CQ38" i="11" s="1"/>
  <c r="CR38" i="11" s="1"/>
  <c r="CM38" i="11"/>
  <c r="CN38" i="11" s="1"/>
  <c r="CP5" i="11"/>
  <c r="CQ5" i="11" s="1"/>
  <c r="CR5" i="11" s="1"/>
  <c r="CM5" i="11"/>
  <c r="CN5" i="11" s="1"/>
  <c r="CP39" i="11"/>
  <c r="CQ39" i="11" s="1"/>
  <c r="CR39" i="11" s="1"/>
  <c r="CM39" i="11"/>
  <c r="CN39" i="11" s="1"/>
  <c r="CP40" i="11"/>
  <c r="CQ40" i="11" s="1"/>
  <c r="CR40" i="11" s="1"/>
  <c r="CM40" i="11"/>
  <c r="CN40" i="11" s="1"/>
  <c r="CM6" i="11"/>
  <c r="CN6" i="11" s="1"/>
  <c r="CP6" i="11"/>
  <c r="CQ6" i="11" s="1"/>
  <c r="CR6" i="11" s="1"/>
  <c r="CP35" i="11"/>
  <c r="CQ35" i="11" s="1"/>
  <c r="CR35" i="11" s="1"/>
  <c r="CM35" i="11"/>
  <c r="CN35" i="11" s="1"/>
  <c r="CP74" i="11"/>
  <c r="CQ74" i="11" s="1"/>
  <c r="CR74" i="11" s="1"/>
  <c r="CM74" i="11"/>
  <c r="CN74" i="11" s="1"/>
  <c r="CM8" i="11"/>
  <c r="CN8" i="11" s="1"/>
  <c r="CP8" i="11"/>
  <c r="CQ8" i="11" s="1"/>
  <c r="CR8" i="11" s="1"/>
  <c r="CM77" i="11"/>
  <c r="CN77" i="11" s="1"/>
  <c r="CP77" i="11"/>
  <c r="CQ77" i="11" s="1"/>
  <c r="CR77" i="11" s="1"/>
  <c r="CM43" i="11"/>
  <c r="CN43" i="11" s="1"/>
  <c r="CP43" i="11"/>
  <c r="CQ43" i="11" s="1"/>
  <c r="CR43" i="11" s="1"/>
  <c r="CP75" i="11"/>
  <c r="CQ75" i="11" s="1"/>
  <c r="CR75" i="11" s="1"/>
  <c r="CM75" i="11"/>
  <c r="CN75" i="11" s="1"/>
  <c r="CP37" i="11"/>
  <c r="CQ37" i="11" s="1"/>
  <c r="CR37" i="11" s="1"/>
  <c r="CM37" i="11"/>
  <c r="CN37" i="11" s="1"/>
  <c r="CP36" i="11"/>
  <c r="CQ36" i="11" s="1"/>
  <c r="CR36" i="11" s="1"/>
  <c r="CM36" i="11"/>
  <c r="CN36" i="11" s="1"/>
  <c r="CP42" i="11"/>
  <c r="CQ42" i="11" s="1"/>
  <c r="CR42" i="11" s="1"/>
  <c r="CM42" i="11"/>
  <c r="CN42" i="11" s="1"/>
  <c r="CP41" i="11"/>
  <c r="CQ41" i="11" s="1"/>
  <c r="CR41" i="11" s="1"/>
  <c r="CM41" i="11"/>
  <c r="CN41" i="11" s="1"/>
  <c r="CP4" i="11"/>
  <c r="CQ4" i="11" s="1"/>
  <c r="CR4" i="11" s="1"/>
  <c r="CM4" i="11"/>
  <c r="CN4" i="11" s="1"/>
  <c r="CP65" i="11"/>
  <c r="CQ65" i="11" s="1"/>
  <c r="CR65" i="11" s="1"/>
  <c r="CM65" i="11"/>
  <c r="CN65" i="11" s="1"/>
  <c r="CP3" i="11"/>
  <c r="CQ3" i="11" s="1"/>
  <c r="CR3" i="11" s="1"/>
  <c r="CM3" i="11"/>
  <c r="CN3" i="11" s="1"/>
  <c r="D29" i="1" l="1"/>
  <c r="D28" i="1"/>
  <c r="D27" i="1"/>
</calcChain>
</file>

<file path=xl/sharedStrings.xml><?xml version="1.0" encoding="utf-8"?>
<sst xmlns="http://schemas.openxmlformats.org/spreadsheetml/2006/main" count="2349" uniqueCount="343">
  <si>
    <t>Function:</t>
  </si>
  <si>
    <t>TLM Count:</t>
  </si>
  <si>
    <t>MC TLM Channel:</t>
  </si>
  <si>
    <t>Analog Value: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</si>
  <si>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</si>
  <si>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</si>
  <si>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</si>
  <si>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</si>
  <si>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</si>
  <si>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</si>
  <si>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</si>
  <si>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</si>
  <si>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</si>
  <si>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</si>
  <si>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</si>
  <si>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</si>
  <si>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</si>
  <si>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</si>
  <si>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</si>
  <si>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</si>
  <si>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</si>
  <si>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</si>
  <si>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</si>
  <si>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</si>
  <si>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</si>
  <si>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</si>
  <si>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6C</t>
  </si>
  <si>
    <t>6D</t>
  </si>
  <si>
    <t>Total Array Current</t>
  </si>
  <si>
    <t>+X Quad. Array I</t>
  </si>
  <si>
    <t>-X Quad. Array I</t>
  </si>
  <si>
    <t>+Y Quad. Array I</t>
  </si>
  <si>
    <t>-Y Quad. Array I</t>
  </si>
  <si>
    <t>24 Timer Value</t>
  </si>
  <si>
    <t>Battery Charge/Discharge I</t>
  </si>
  <si>
    <t>Battery Voltage</t>
  </si>
  <si>
    <t>1/2 Battery Voltage</t>
  </si>
  <si>
    <t>Battery Ch. Regulator #1 Voltage</t>
  </si>
  <si>
    <t>Battery Temperature</t>
  </si>
  <si>
    <t>Baseplate Temp.</t>
  </si>
  <si>
    <t xml:space="preserve">2/10 Rptr PA Temp. </t>
  </si>
  <si>
    <t>+X Quad. Array Temp.</t>
  </si>
  <si>
    <t>+Z (S/C Top Plate) Temp.</t>
  </si>
  <si>
    <t>70/2 Rptr PA Temp.</t>
  </si>
  <si>
    <t>2/10 PA Emitter Current</t>
  </si>
  <si>
    <t>70/2 Modulator Temp.</t>
  </si>
  <si>
    <t>Inst. Swithing Regulator Input I</t>
  </si>
  <si>
    <t xml:space="preserve">2/10 Rptr RF Power Output </t>
  </si>
  <si>
    <t xml:space="preserve">70/2 Rptr RF Power Output </t>
  </si>
  <si>
    <t>435MHz Beacon RF Power Out.</t>
  </si>
  <si>
    <t>2304 MHz Beacon RF Pwr. Out.</t>
  </si>
  <si>
    <t>Midrange TLM Calibration Value</t>
  </si>
  <si>
    <t>ma</t>
  </si>
  <si>
    <t>watts</t>
  </si>
  <si>
    <t>hours</t>
  </si>
  <si>
    <t>V</t>
  </si>
  <si>
    <t>Normal for In-sun with Regulator #2 Selected</t>
  </si>
  <si>
    <t>C</t>
  </si>
  <si>
    <t>Probably means "zero" with a 1 count bias error</t>
  </si>
  <si>
    <t>PA is working, this looks right, given other S/C temps.</t>
  </si>
  <si>
    <t>This looks right.</t>
  </si>
  <si>
    <t>Repeater is OFF, Normal</t>
  </si>
  <si>
    <t>Beacon is OFF, Normal</t>
  </si>
  <si>
    <t>Beacon is OFF, Normal - Glad for this as it would be illegal</t>
  </si>
  <si>
    <t>Spec. = 0.50V +/- 0.1 V</t>
  </si>
  <si>
    <t>just reset or channel is broken</t>
  </si>
  <si>
    <t>May have always been broken.  Not sure.</t>
  </si>
  <si>
    <t>Looks on low side of normal.  Not very active on 432 MHz!</t>
  </si>
  <si>
    <t xml:space="preserve">Some biases in this data </t>
  </si>
  <si>
    <t>May be measuring BCR output voltage with no battery load but, with spacecraft load</t>
  </si>
  <si>
    <t>Original G3IOR</t>
  </si>
  <si>
    <t>Units:</t>
  </si>
  <si>
    <t>1A - 1xx</t>
  </si>
  <si>
    <t>1B - 1xx</t>
  </si>
  <si>
    <t>1C - 1xx</t>
  </si>
  <si>
    <t>1D - 1xx</t>
  </si>
  <si>
    <t>2A - 1xx</t>
  </si>
  <si>
    <t>2B - 2xx</t>
  </si>
  <si>
    <t>2C - 2xx</t>
  </si>
  <si>
    <t>2D - 2xx</t>
  </si>
  <si>
    <t>3A - 3xx</t>
  </si>
  <si>
    <t>3C - 3xx</t>
  </si>
  <si>
    <t>3B - 3xx</t>
  </si>
  <si>
    <t>3D - 3xx</t>
  </si>
  <si>
    <t>4A - 4xx</t>
  </si>
  <si>
    <t>4B - 4xx</t>
  </si>
  <si>
    <t>4C - 4xx</t>
  </si>
  <si>
    <t>4D - 4xx</t>
  </si>
  <si>
    <t>5A - 5xx</t>
  </si>
  <si>
    <t>5B - 5xx</t>
  </si>
  <si>
    <t>5C - 5xx</t>
  </si>
  <si>
    <t>5D - 5xx</t>
  </si>
  <si>
    <t>6A - 6xx</t>
  </si>
  <si>
    <t>6B - 6xx</t>
  </si>
  <si>
    <t>6C - 6xx</t>
  </si>
  <si>
    <t>6D - 6xx</t>
  </si>
  <si>
    <t>W3GEY/WD0E</t>
  </si>
  <si>
    <t xml:space="preserve">                   Comments:</t>
  </si>
  <si>
    <t>Morse Code Telemetry Frame Decoder for AMSAT-OSCAR-7</t>
  </si>
  <si>
    <t>4</t>
  </si>
  <si>
    <t>5</t>
  </si>
  <si>
    <t>6</t>
  </si>
  <si>
    <t>3</t>
  </si>
  <si>
    <t>2</t>
  </si>
  <si>
    <t>1</t>
  </si>
  <si>
    <t>Total Array Current (mA)</t>
  </si>
  <si>
    <t xml:space="preserve"> </t>
  </si>
  <si>
    <t>+X Quad. Array I (mA)</t>
  </si>
  <si>
    <t>-X Quad. Array I (mA)</t>
  </si>
  <si>
    <t>Battery Ch. Regulator #1 Voltag</t>
  </si>
  <si>
    <t>+Z Current</t>
  </si>
  <si>
    <t>+Y Current</t>
  </si>
  <si>
    <t>+X Current</t>
  </si>
  <si>
    <t>Battery Current</t>
  </si>
  <si>
    <t>Temp</t>
  </si>
  <si>
    <t>Frame</t>
  </si>
  <si>
    <t>ROW:</t>
  </si>
  <si>
    <t>-X Current</t>
  </si>
  <si>
    <t>-Y Current</t>
  </si>
  <si>
    <t>+Z Quad. Array I</t>
  </si>
  <si>
    <t>-Z Current</t>
  </si>
  <si>
    <t>17:32:44$ fm KU2Y-1 to CQ-1 UI PID=F0</t>
  </si>
  <si>
    <t>hi hi 114 199 199 199 299 299 299 264 320 350 300 300 446 400 400 400 500 500 500 500 600 600 600 650</t>
  </si>
  <si>
    <t>17:32:46$ fm KU2Y-1 to CQ-1 UI PID=F0</t>
  </si>
  <si>
    <t>hi hi 113 199 199 199 299 299 299 264 320 350 300 300 446 400 400 400 500 500 500 500 600 600 600 650</t>
  </si>
  <si>
    <t>17:32:49$ fm KU2Y-1 to CQ-1 UI PID=F0</t>
  </si>
  <si>
    <t>hi hi 114 199 199 199 299 299 299 264 320 350 300 300 446 400 400 400 500 500 500 500 600 600 600 649</t>
  </si>
  <si>
    <t>17:32:52$ fm KU2Y-1 to CQ-1 UI PID=F0</t>
  </si>
  <si>
    <t>17:32:55$ fm KU2Y-1 to CQ-1 UI PID=F0</t>
  </si>
  <si>
    <t>hi hi 114 199 199 199 299 299 299 264 319 350 300 300 446 400 400 400 500 500 500 500 600 600 600 651</t>
  </si>
  <si>
    <t>17:32:58$ fm KU2Y-1 to CQ-1 UI PID=F0</t>
  </si>
  <si>
    <t>hi hi 114 199 199 199 299 299 299 264 319 350 300 300 446 400 400 400 500 500 500 500 600 600 600 649</t>
  </si>
  <si>
    <t>17:33:01$ fm KU2Y-1 to CQ-1 UI PID=F0</t>
  </si>
  <si>
    <t>17:33:03$ fm KU2Y-1 to CQ-1 UI PID=F0</t>
  </si>
  <si>
    <t>hi hi 114 197 199 199 293 295 299 260 320 350 300 300 446 400 400 400 500 500 500 500 600 600 600 651</t>
  </si>
  <si>
    <t>17:33:06$ fm KU2Y-1 to CQ-1 UI PID=F0</t>
  </si>
  <si>
    <t>hi hi 114 199 199 199 291 293 299 259 320 350 300 300 446 400 400 400 500 500 500 500 600 600 600 650</t>
  </si>
  <si>
    <t>17:33:09$ fm KU2Y-1 to CQ-1 UI PID=F0</t>
  </si>
  <si>
    <t>hi hi 113 199 195 199 293 295 299 260 320 350 300 300 446 400 400 400 500 500 500 500 600 600 600 649</t>
  </si>
  <si>
    <t>17:33:12$ fm KU2Y-1 to CQ-1 UI PID=F0</t>
  </si>
  <si>
    <t>hi hi 113 199 189 199 298 298 299 260 320 350 300 300 446 400 400 400 500 500 500 500 600 600 600 650</t>
  </si>
  <si>
    <t>17:33:15$ fm KU2Y-1 to CQ-1 UI PID=F0</t>
  </si>
  <si>
    <t>hi hi 114 199 185 199 299 299 298 259 320 350 300 300 446 400 400 400 500 500 500 500 600 600 600 651</t>
  </si>
  <si>
    <t>17:33:18$ fm KU2Y-1 to CQ-1 UI PID=F0</t>
  </si>
  <si>
    <t>hi hi 114 199 184 199 299 299 297 258 320 350 300 300 446 400 400 400 500 500 500 500 600 600 600 649</t>
  </si>
  <si>
    <t>17:33:20$ fm KU2Y-1 to CQ-1 UI PID=F0</t>
  </si>
  <si>
    <t>hi hi 114 199 190 196 299 299 297 259 320 350 300 300 446 400 400 400 500 500 500 500 600 600 600 649</t>
  </si>
  <si>
    <t>17:33:23$ fm KU2Y-1 to CQ-1 UI PID=F0</t>
  </si>
  <si>
    <t>hi hi 114 199 195 193 299 299 297 260 320 350 300 300 446 400 400 400 500 500 500 500 600 600 600 649</t>
  </si>
  <si>
    <t>17:33:26$ fm KU2Y-1 to CQ-1 UI PID=F0</t>
  </si>
  <si>
    <t>hi hi 114 199 199 192 299 299 293 260 320 350 300 300 446 400 400 400 500 500 500 500 600 600 600 649</t>
  </si>
  <si>
    <t>17:33:29$ fm KU2Y-1 to CQ-1 UI PID=F0</t>
  </si>
  <si>
    <t>hi hi 114 199 199 192 299 299 294 260 320 350 300 300 446 400 400 400 500 500 500 500 600 600 600 651</t>
  </si>
  <si>
    <t>17:33:32$ fm KU2Y-1 to CQ-1 UI PID=F0</t>
  </si>
  <si>
    <t>hi hi 113 196 199 193 299 299 295 260 320 350 300 300 446 400 400 400 500 500 500 500 600 600 600 649</t>
  </si>
  <si>
    <t>17:33:34$ fm KU2Y-1 to CQ-1 UI PID=F0</t>
  </si>
  <si>
    <t>hi hi 114 191 199 196 299 299 297 260 320 350 300 300 446 400 400 400 500 500 500 500 600 600 600 651</t>
  </si>
  <si>
    <t>17:33:37$ fm KU2Y-1 to CQ-1 UI PID=F0</t>
  </si>
  <si>
    <t>hi hi 113 183 199 199 299 299 298 259 320 350 300 300 446 400 400 400 500 500 500 500 600 600 600 651</t>
  </si>
  <si>
    <t>17:33:40$ fm KU2Y-1 to CQ-1 UI PID=F0</t>
  </si>
  <si>
    <t>hi hi 114 182 199 199 299 299 299 258 320 350 300 300 446 400 400 400 500 500 500 500 600 600 600 649</t>
  </si>
  <si>
    <t>17:33:43$ fm KU2Y-1 to CQ-1 UI PID=F0</t>
  </si>
  <si>
    <t>hi hi 113 187 199 199 297 298 299 259 320 350 300 300 446 400 400 400 500 500 500 500 600 600 600 651</t>
  </si>
  <si>
    <t>17:33:46$ fm KU2Y-1 to CQ-1 UI PID=F0</t>
  </si>
  <si>
    <t>hi hi 114 196 199 199 293 295 299 260 319 350 300 300 446 400 400 400 500 500 500 500 600 600 600 650</t>
  </si>
  <si>
    <t>17:33:49$ fm KU2Y-1 to CQ-1 UI PID=F0</t>
  </si>
  <si>
    <t>hi hi 114 199 199 199 290 292 299 260 319 350 300 300 446 400 400 400 500 500 500 500 600 600 600 649</t>
  </si>
  <si>
    <t>17:33:51$ fm KU2Y-1 to CQ-1 UI PID=F0</t>
  </si>
  <si>
    <t>hi hi 114 199 198 199 291 294 299 259 319 350 300 300 446 400 400 400 500 500 500 500 600 600 600 649</t>
  </si>
  <si>
    <t>17:33:54$ fm KU2Y-1 to CQ-1 UI PID=F0</t>
  </si>
  <si>
    <t>hi hi 112 199 191 199 295 297 299 260 319 350 300 300 446 400 400 400 500 500 500 500 600 600 600 651</t>
  </si>
  <si>
    <t>17:33:57$ fm KU2Y-1 to CQ-1 UI PID=F0</t>
  </si>
  <si>
    <t>hi hi 114 199 186 199 299 299 299 260 319 350 300 300 446 400 400 400 500 500 500 500 600 600 600 651</t>
  </si>
  <si>
    <t>17:34:00$ fm KU2Y-1 to CQ-1 UI PID=F0</t>
  </si>
  <si>
    <t>hi hi 114 199 184 199 299 299 298 259 319 350 300 300 446 400 400 400 500 500 500 500 600 600 600 649</t>
  </si>
  <si>
    <t>17:34:03$ fm KU2Y-1 to CQ-1 UI PID=F0</t>
  </si>
  <si>
    <t>hi hi 114 199 188 198 299 299 297 259 319 350 300 300 446 400 400 400 500 500 500 500 600 600 600 649</t>
  </si>
  <si>
    <t>17:34:06$ fm KU2Y-1 to CQ-1 UI PID=F0</t>
  </si>
  <si>
    <t>hi hi 114 199 194 194 299 299 297 260 319 350 300 300 446 400 400 400 500 500 500 500 600 600 600 651</t>
  </si>
  <si>
    <t>17:34:09$ fm KU2Y-1 to CQ-1 UI PID=F0</t>
  </si>
  <si>
    <t>hi hi 113 199 198 192 299 299 293 260 319 350 300 300 446 400 400 400 500 500 500 500 600 600 600 651</t>
  </si>
  <si>
    <t>17:34:11$ fm KU2Y-1 to CQ-1 UI PID=F0</t>
  </si>
  <si>
    <t>hi hi 114 199 199 192 299 299 293 259 319 350 300 300 446 400 400 400 500 500 500 500 600 600 600 650</t>
  </si>
  <si>
    <t>17:34:14$ fm KU2Y-1 to CQ-1 UI PID=F0</t>
  </si>
  <si>
    <t>hi hi 114 197 199 193 299 299 299 260 319 350 300 300 446 400 400 400 500 500 500 500 600 600 600 649</t>
  </si>
  <si>
    <t>17:34:17$ fm KU2Y-1 to CQ-1 UI PID=F0</t>
  </si>
  <si>
    <t>hi hi 114 193 199 195 299 299 297 260 319 350 300 300 446 400 400 400 500 500 500 500 600 600 600 649</t>
  </si>
  <si>
    <t>17:34:20$ fm KU2Y-1 to CQ-1 UI PID=F0</t>
  </si>
  <si>
    <t>hi hi 114 186 199 198 299 299 297 259 319 350 300 300 446 400 400 400 500 500 500 500 600 600 600 651</t>
  </si>
  <si>
    <t>17:34:23$ fm KU2Y-1 to CQ-1 UI PID=F0</t>
  </si>
  <si>
    <t>hi hi 114 181 199 199 299 299 298 258 319 350 300 300 446 400 400 400 500 500 500 500 600 600 600 649</t>
  </si>
  <si>
    <t>17:34:25$ fm KU2Y-1 to CQ-1 UI PID=F0</t>
  </si>
  <si>
    <t>hi hi 114 184 199 199 298 298 299 259 319 350 300 300 446 400 400 400 500 500 500 500 600 600 600 650</t>
  </si>
  <si>
    <t>17:34:28$ fm KU2Y-1 to CQ-1 UI PID=F0</t>
  </si>
  <si>
    <t>hi hi 113 198 199 199 294 296 299 261 318 350 300 300 446 400 400 400 500 500 500 500 600 600 600 650</t>
  </si>
  <si>
    <t>17:34:31$ fm KU2Y-1 to CQ-1 UI PID=F0</t>
  </si>
  <si>
    <t>hi hi 114 199 199 199 289 297 299 260 318 350 300 300 446 400 400 400 500 500 500 500 600 600 600 650</t>
  </si>
  <si>
    <t>17:34:34$ fm KU2Y-1 to CQ-1 UI PID=F0</t>
  </si>
  <si>
    <t>hi hi 114 199 199 199 290 292 299 259 318 350 300 300 446 400 400 400 500 500 500 500 600 600 600 649</t>
  </si>
  <si>
    <t>17:34:37$ fm KU2Y-1 to CQ-1 UI PID=F0</t>
  </si>
  <si>
    <t>hi hi 113 199 197 199 293 295 299 260 318 350 300 300 445 400 400 400 500 500 500 500 600 600 600 649</t>
  </si>
  <si>
    <t>17:34:40$ fm KU2Y-1 to CQ-1 UI PID=F0</t>
  </si>
  <si>
    <t>hi hi 114 199 190 199 297 298 299 260 318 350 300 300 445 400 400 400 500 500 500 500 600 600 600 651</t>
  </si>
  <si>
    <t>17:34:42$ fm KU2Y-1 to CQ-1 UI PID=F0</t>
  </si>
  <si>
    <t>hi hi 113 199 185 199 299 299 298 259 318 350 300 300 445 400 400 400 500 500 500 500 600 600 600 649</t>
  </si>
  <si>
    <t>17:34:45$ fm KU2Y-1 to CQ-1 UI PID=F0</t>
  </si>
  <si>
    <t>hi hi 114 199 182 199 299 299 298 258 319 350 300 300 445 400 400 400 500 500 500 500 600 600 600 650</t>
  </si>
  <si>
    <t>17:34:48$ fm KU2Y-1 to CQ-1 UI PID=F0</t>
  </si>
  <si>
    <t>hi hi 114 199 189 197 299 299 297 259 318 350 300 300 445 400 400 400 500 500 500 500 600 600 600 651</t>
  </si>
  <si>
    <t>17:34:51$ fm KU2Y-1 to CQ-1 UI PID=F0</t>
  </si>
  <si>
    <t>hi hi 114 199 195 193 299 299 297 260 318 350 300 300 445 400 400 400 500 500 500 500 600 600 600 650</t>
  </si>
  <si>
    <t>17:34:54$ fm KU2Y-1 to CQ-1 UI PID=F0</t>
  </si>
  <si>
    <t>hi hi 114 199 199 191 299 299 291 259 318 350 300 300 445 400 400 400 500 500 500 500 600 600 600 651</t>
  </si>
  <si>
    <t>17:34:56$ fm KU2Y-1 to CQ-1 UI PID=F0</t>
  </si>
  <si>
    <t>hi hi 114 199 199 191 299 299 294 260 318 350 300 300 445 400 400 400 500 500 500 500 600 600 600 649</t>
  </si>
  <si>
    <t>17:34:59$ fm KU2Y-1 to CQ-1 UI PID=F0</t>
  </si>
  <si>
    <t>hi hi 113 196 199 193 299 299 295 260 318 350 300 300 445 400 400 400 500 500 500 500 600 600 600 651</t>
  </si>
  <si>
    <t>17:35:02$ fm KU2Y-1 to CQ-1 UI PID=F0</t>
  </si>
  <si>
    <t>hi hi 114 191 199 196 299 299 297 259 318 350 300 300 445 400 400 400 500 500 500 500 600 600 600 651</t>
  </si>
  <si>
    <t>17:35:05$ fm KU2Y-1 to CQ-1 UI PID=F0</t>
  </si>
  <si>
    <t>hi hi 114 185 199 199 299 299 298 259 318 350 300 300 445 400 400 400 500 500 500 500 600 600 600 649</t>
  </si>
  <si>
    <t>17:35:08$ fm KU2Y-1 to CQ-1 UI PID=F0</t>
  </si>
  <si>
    <t>hi hi 113 183 199 199 299 299 298 259 318 350 300 300 445 400 400 400 500 500 500 500 600 600 600 649</t>
  </si>
  <si>
    <t>17:35:10$ fm KU2Y-1 to CQ-1 UI PID=F0</t>
  </si>
  <si>
    <t>hi hi 114 187 199 199 297 298 299 259 318 350 300 300 445 400 400 400 500 500 500 500 600 600 600 650</t>
  </si>
  <si>
    <t>17:35:13$ fm KU2Y-1 to CQ-1 UI PID=F0</t>
  </si>
  <si>
    <t>hi hi 114 193 199 199 293 296 299 259 318 350 300 300 445 400 400 400 500 500 500 500 600 600 600 651</t>
  </si>
  <si>
    <t>17:35:16$ fm KU2Y-1 to CQ-1 UI PID=F0</t>
  </si>
  <si>
    <t>hi hi 114 199 199 199 290 293 299 259 318 350 300 300 445 400 400 400 500 500 500 500 600 600 600 650</t>
  </si>
  <si>
    <t>17:35:19$ fm KU2Y-1 to CQ-1 UI PID=F0</t>
  </si>
  <si>
    <t>hi hi 114 199 199 199 290 292 299 259 318 350 300 300 445 400 400 400 500 500 500 500 600 600 600 651</t>
  </si>
  <si>
    <t>17:35:22$ fm KU2Y-1 to CQ-1 UI PID=F0</t>
  </si>
  <si>
    <t>hi hi 113 199 194 199 294 296 299 260 317 350 300 300 445 400 400 400 500 500 500 500 600 600 600 651</t>
  </si>
  <si>
    <t>17:35:25$ fm KU2Y-1 to CQ-1 UI PID=F0</t>
  </si>
  <si>
    <t>hi hi 113 199 186 199 299 298 299 260 317 350 300 300 445 400 400 400 500 500 500 500 600 600 600 650</t>
  </si>
  <si>
    <t>17:35:27$ fm KU2Y-1 to CQ-1 UI PID=F0</t>
  </si>
  <si>
    <t>hi hi 114 199 182 199 299 299 298 259 318 350 300 300 445 400 400 400 500 500 500 500 600 600 600 649</t>
  </si>
  <si>
    <t>17:35:30$ fm KU2Y-1 to CQ-1 UI PID=F0</t>
  </si>
  <si>
    <t>hi hi 114 199 182 198 299 299 297 258 318 350 300 300 445 400 400 400 500 500 500 500 600 600 600 651</t>
  </si>
  <si>
    <t>17:35:33$ fm KU2Y-1 to CQ-1 UI PID=F0</t>
  </si>
  <si>
    <t>hi hi 115 199 190 195 299 299 297 259 317 350 300 300 445 400 400 400 500 500 500 500 600 600 600 650</t>
  </si>
  <si>
    <t>17:35:36$ fm KU2Y-1 to CQ-1 UI PID=F0</t>
  </si>
  <si>
    <t>hi hi 114 199 197 192 299 299 295 260 317 350 300 300 445 400 400 400 500 500 500 500 600 600 600 651</t>
  </si>
  <si>
    <t>17:35:39$ fm KU2Y-1 to CQ-1 UI PID=F0</t>
  </si>
  <si>
    <t>hi hi 114 199 199 191 299 299 293 260 317 350 300 300 445 400 400 400 500 500 500 500 600 600 600 650</t>
  </si>
  <si>
    <t>17:35:41$ fm KU2Y-1 to CQ-1 UI PID=F0</t>
  </si>
  <si>
    <t>hi hi 114 198 199 191 299 299 293 260 317 350 300 300 445 400 400 400 500 500 500 500 600 600 600 649</t>
  </si>
  <si>
    <t>17:35:44$ fm KU2Y-1 to CQ-1 UI PID=F0</t>
  </si>
  <si>
    <t>hi hi 114 195 199 193 299 299 295 260 317 350 300 300 445 400 400 400 500 500 500 500 600 600 600 649</t>
  </si>
  <si>
    <t>17:35:47$ fm KU2Y-1 to CQ-1 UI PID=F0</t>
  </si>
  <si>
    <t>hi hi 114 189 199 197 299 299 297 259 317 350 300 300 445 400 400 400 500 500 500 500 600 600 600 650</t>
  </si>
  <si>
    <t>17:35:50$ fm KU2Y-1 to CQ-1 UI PID=F0</t>
  </si>
  <si>
    <t>hi hi 114 180 199 199 299 299 298 258 318 350 300 300 445 400 400 400 500 500 500 500 600 600 600 649</t>
  </si>
  <si>
    <t>17:35:53$ fm KU2Y-1 to CQ-1 UI PID=F0</t>
  </si>
  <si>
    <t>hi hi 114 182 199 199 299 299 299 258 318 350 300 300 445 400 400 400 500 500 500 500 600 600 600 651</t>
  </si>
  <si>
    <t>17:35:55$ fm KU2Y-1 to CQ-1 UI PID=F0</t>
  </si>
  <si>
    <t>hi hi 114 188 199 199 295 297 299 259 317 350 300 300 445 400 400 400 500 500 500 500 600 600 600 649</t>
  </si>
  <si>
    <t>17:35:58$ fm KU2Y-1 to CQ-1 UI PID=F0</t>
  </si>
  <si>
    <t>hi hi 114 196 199 199 291 295 299 259 317 350 300 300 445 400 400 400 500 500 500 500 600 600 600 651</t>
  </si>
  <si>
    <t>17:36:01$ fm KU2Y-1 to CQ-1 UI PID=F0</t>
  </si>
  <si>
    <t>hi hi 114 199 199 199 290 291 299 259 317 350 300 300 445 400 400 400 500 500 500 500 600 600 600 649</t>
  </si>
  <si>
    <t>17:36:04$ fm KU2Y-1 to CQ-1 UI PID=F0</t>
  </si>
  <si>
    <t>hi hi 114 199 198 199 291 294 299 259 317 350 300 300 445 400 400 400 500 500 500 500 600 600 600 650</t>
  </si>
  <si>
    <t>17:36:07$ fm KU2Y-1 to CQ-1 UI PID=F0</t>
  </si>
  <si>
    <t>hi hi 114 199 191 199 295 297 299 260 317 350 300 300 445 400 400 400 500 500 500 500 600 600 600 649</t>
  </si>
  <si>
    <t>17:36:09$ fm KU2Y-1 to CQ-1 UI PID=F0</t>
  </si>
  <si>
    <t>hi hi 114 199 185 199 299 299 299 259 317 350 300 300 445 400 400 400 500 500 500 500 600 600 600 650</t>
  </si>
  <si>
    <t>17:36:12$ fm KU2Y-1 to CQ-1 UI PID=F0</t>
  </si>
  <si>
    <t>hi hi 113 199 182 199 299 299 298 258 317 350 300 300 445 400 400 400 500 500 500 500 600 600 600 651</t>
  </si>
  <si>
    <t>17:36:15$ fm KU2Y-1 to CQ-1 UI PID=F0</t>
  </si>
  <si>
    <t>hi hi 114 199 185 197 299 299 297 258 317 350 300 300 444 400 400 400 500 500 500 500 600 600 600 649</t>
  </si>
  <si>
    <t>17:36:18$ fm KU2Y-1 to CQ-1 UI PID=F0</t>
  </si>
  <si>
    <t>hi hi 113 199 193 194 299 299 297 260 317 350 300 300 444 400 400 400 500 500 500 500 600 600 600 649</t>
  </si>
  <si>
    <t>17:36:21$ fm KU2Y-1 to CQ-1 UI PID=F0</t>
  </si>
  <si>
    <t>hi hi 114 199 198 192 299 299 294 260 316 350 300 300 444 400 400 400 500 500 500 500 600 600 600 651</t>
  </si>
  <si>
    <t>17:36:23$ fm KU2Y-1 to CQ-1 UI PID=F0</t>
  </si>
  <si>
    <t>hi hi 113 199 199 191 299 299 293 260 316 350 300 300 444 400 400 400 500 500 500 500 600 600 600 650</t>
  </si>
  <si>
    <t>17:36:26$ fm KU2Y-1 to CQ-1 UI PID=F0</t>
  </si>
  <si>
    <t>hi hi 114 197 199 192 299 299 294 260 316 350 300 300 444 400 400 400 500 500 500 500 600 600 600 651</t>
  </si>
  <si>
    <t>17:36:29$ fm KU2Y-1 to CQ-1 UI PID=F0</t>
  </si>
  <si>
    <t>hi hi 114 192 199 195 299 299 295 260 316 350 300 300 444 400 400 400 500 500 500 500 600 600 600 651</t>
  </si>
  <si>
    <t>17:36:32$ fm KU2Y-1 to CQ-1 UI PID=F0</t>
  </si>
  <si>
    <t>hi hi 114 186 199 198 299 299 297 259 317 350 300 300 444 400 400 400 500 500 500 500 600 600 600 651</t>
  </si>
  <si>
    <t>17:36:35$ fm KU2Y-1 to CQ-1 UI PID=F0</t>
  </si>
  <si>
    <t>hi hi 114 181 199 199 299 299 298 258 317 350 300 300 444 400 400 400 500 500 500 500 600 600 600 650</t>
  </si>
  <si>
    <t>17:36:38$ fm KU2Y-1 to CQ-1 UI PID=F0</t>
  </si>
  <si>
    <t>hi hi 114 183 199 199 298 298 299 259 317 350 300 300 444 400 400 400 500 500 500 500 600 600 600 649</t>
  </si>
  <si>
    <t>17:36:40$ fm KU2Y-1 to CQ-1 UI PID=F0</t>
  </si>
  <si>
    <t>hi hi 113 191 199 199 294 296 299 259 316 350 300 300 444 400 400 400 500 500 500 500 600 600 600 651</t>
  </si>
  <si>
    <t>17:36:43$ fm KU2Y-1 to CQ-1 UI PID=F0</t>
  </si>
  <si>
    <t>hi hi 113 198 199 199 290 293 299 260 316 350 300 300 444 400 400 400 500 500 500 500 600 600 600 651</t>
  </si>
  <si>
    <t>17:36:46$ fm KU2Y-1 to CQ-1 UI PID=F0</t>
  </si>
  <si>
    <t>hi hi 113 199 199 199 290 291 299 259 316 350 300 300 444 400 400 400 500 500 500 500 600 600 600 649</t>
  </si>
  <si>
    <t>17:36:49$ fm KU2Y-1 to CQ-1 UI PID=F0</t>
  </si>
  <si>
    <t>hi hi 113 199 195 199 293 295 299 260 316 350 300 300 444 400 400 400 500 500 500 500 600 600 600 651</t>
  </si>
  <si>
    <t>17:36:51$ fm KU2Y-1 to CQ-1 UI PID=F0</t>
  </si>
  <si>
    <t>hi hi 114 199 189 199 299 298 299 260 316 350 300 300 444 400 400 400 500 500 500 500 600 600 600 649</t>
  </si>
  <si>
    <t>17:36:54$ fm KU2Y-1 to CQ-1 UI PID=F0</t>
  </si>
  <si>
    <t>hi hi 113 199 182 199 299 299 298 259 316 350 300 300 444 400 400 400 500 500 500 500 600 600 600 649</t>
  </si>
  <si>
    <t>17:36:57$ fm KU2Y-1 to CQ-1 UI PID=F0</t>
  </si>
  <si>
    <t>hi hi 113 199 182 199 299 299 297 258 316 350 300 300 444 400 400 400 500 500 500 500 600 600 600 650</t>
  </si>
  <si>
    <t>17:37:00$ fm KU2Y-1 to CQ-1 UI PID=F0</t>
  </si>
  <si>
    <t>hi hi 114 199 189 196 299 299 297 259 316 350 300 300 444 400 400 400 500 500 500 500 600 600 600 651</t>
  </si>
  <si>
    <t>17:37:03$ fm KU2Y-1 to CQ-1 UI PID=F0</t>
  </si>
  <si>
    <t>hi hi 114 199 195 193 299 299 297 260 316 350 300 300 444 400 400 400 500 500 500 500 600 600 600 650</t>
  </si>
  <si>
    <t>17:37:06$ fm KU2Y-1 to CQ-1 UI PID=F0</t>
  </si>
  <si>
    <t>hi hi 114 199 199 191 299 299 293 260 316 350 300 300 444 400 400 400 500 500 500 500 600 600 600 649</t>
  </si>
  <si>
    <t>17:37:08$ fm KU2Y-1 to CQ-1 UI PID=F0</t>
  </si>
  <si>
    <t>hi hi 113 199 199 191 299 299 299 260 316 350 300 300 444 400 400 400 500 500 500 500 600 600 600 649</t>
  </si>
  <si>
    <t>hi hi 100 199 199 199 299 299 299 272 382 350 300 300 441 400 400 400 500 500 500 500 600 600 600 649</t>
  </si>
  <si>
    <t>hi hi 100 199 199 199 299 299 299 273 379 350 300 300 441 400 400 400 500 500 500 500 600 600 600 649</t>
  </si>
  <si>
    <t>AMSAT</t>
  </si>
  <si>
    <t>hi hi 100 199 199 199 299 299 299 274 379 350 300 300 441 400 400 400 500 500 500 500 600 600 600 649</t>
  </si>
  <si>
    <t>hi hi 100 199 199 199 299 299 299 273 379 350 300 300 442 400 400 400 500 500 500 500 600 600 600 651</t>
  </si>
  <si>
    <t>hi hi 100 199 199 199 299 299 299 273 379 350 300 300 441 400 400 400 500 500 500 500 600 600 600 651</t>
  </si>
  <si>
    <t>hi hi 100 199 199 199 299 299 299 274 378 350 300 300 441 400 400 400 500 500 500 500 600 600 600 651</t>
  </si>
  <si>
    <t>hi hi 100 199 199 199 299 299 299 274 377 350 300 300 442 400 400 400 500 500 500 500 600 600 600 650</t>
  </si>
  <si>
    <t>hi hi 100 199 199 199 299 299 299 275 376 350 300 300 442 400 400 400 500 500 500 500 600 600 600 649</t>
  </si>
  <si>
    <t>hi hi 100 199 199 199 299 299 299 276 376 350 300 300 441 400 400 400 500 500 500 500 600 600 600 650</t>
  </si>
  <si>
    <t>hi hi 100 199 199 199 299 299 299 277 375 350 300 300 442 400 400 400 500 500 500 500 600 600 600 649</t>
  </si>
  <si>
    <t>hi hi 100 199 199 199 299 299 299 276 374 350 300 300 442 400 400 400 500 500 500 500 600 600 600 649</t>
  </si>
  <si>
    <t>hi hi 100 199 199 199 299 299 299 277 374 350 300 300 441 400 400 400 500 500 500 500 600 600 600 649</t>
  </si>
  <si>
    <t>hi hi 100 199 199 199 299 299 299 277 374 350 300 300 444 400 400 400 500 500 500 500 600 600 600 651</t>
  </si>
  <si>
    <t>hi hi 100 199 198 199 285 299 299 255 374 350 300 300 444 400 400 400 500 500 500 500 600 600 600 651</t>
  </si>
  <si>
    <t>hi hi 100 199 188 199 288 298 299 255 374 350 300 300 443 400 400 400 500 500 500 500 600 600 600 651</t>
  </si>
  <si>
    <t>hi hi 100 199 182 199 293 298 299 255 374 350 300 300 443 400 400 400 500 500 500 500 600 600 600 651</t>
  </si>
  <si>
    <t>hi hi 100 199 181 197 299 299 299 253 374 350 300 300 443 400 400 400 500 500 500 500 600 600 600 649</t>
  </si>
  <si>
    <t>hi hi 100 199 185 190 299 299 299 255 374 350 300 300 442 400 400 400 500 500 500 500 600 600 600 651</t>
  </si>
  <si>
    <t>hi hi 100 199 193 186 299 299 299 254 374 350 300 300 442 400 400 400 500 500 500 500 600 600 600 650</t>
  </si>
  <si>
    <t>hi hi 100 196 199 185 299 299 298 254 374 350 300 300 442 400 400 400 500 500 500 500 600 600 600 650</t>
  </si>
  <si>
    <t>hi hi 100 187 199 188 299 299 299 254 374 350 300 300 442 400 400 400 500 500 500 500 600 600 600 650</t>
  </si>
  <si>
    <t>hi hi 100 182 199 195 299 299 298 254 374 350 300 300 441 400 400 400 500 500 500 500 600 600 600 650</t>
  </si>
  <si>
    <t>hi hi 100 181 199 199 296 299 299 254 374 350 300 300 441 400 400 400 500 500 500 500 600 600 600 650</t>
  </si>
  <si>
    <t>hi hi 100 186 199 199 289 299 299 255 374 350 300 300 441 400 400 400 500 500 500 500 600 600 600 649</t>
  </si>
  <si>
    <t>hi hi 100 194 199 199 285 299 299 255 374 350 300 300 441 400 400 400 500 500 500 500 600 600 600 649</t>
  </si>
  <si>
    <t>hi hi 100 199 194 199 286 298 299 255 374 350 300 300 440 400 400 400 500 500 500 500 600 600 600 650</t>
  </si>
  <si>
    <t>hi hi 100 199 186 199 289 298 299 255 374 350 300 300 440 400 400 400 500 500 500 500 600 600 600 649</t>
  </si>
  <si>
    <t>hi hi 100 199 181 199 296 298 299 254 374 350 300 300 441 400 400 400 500 500 500 500 600 600 600 650</t>
  </si>
  <si>
    <t>hi hi 100 199 182 195 299 299 299 255 374 350 300 300 441 400 400 400 500 500 500 500 600 600 600 651</t>
  </si>
  <si>
    <t>hi hi 100 199 187 188 299 299 299 255 374 350 300 300 440 400 400 400 500 500 500 500 600 600 600 649</t>
  </si>
  <si>
    <t>hi hi 100 199 196 185 299 299 298 255 374 350 300 300 439 400 400 400 500 500 500 500 600 600 600 649</t>
  </si>
  <si>
    <t>hi hi 100 193 199 186 299 299 299 254 374 350 300 300 439 400 400 400 500 500 500 500 600 600 600 649</t>
  </si>
  <si>
    <t>hi hi 100 185 199 190 299 299 298 254 374 350 300 300 438 400 400 400 500 500 500 500 600 600 600 650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</si>
</sst>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b/>
      <sz val="10"/>
      <name val="Arial"/>
      <family val="2"/>
    </font>
    <font>
      <sz val="14"/>
      <color indexed="12"/>
      <name val="Arial"/>
      <family val="2"/>
    </font>
    <font>
      <b/>
      <sz val="10"/>
      <color indexed="10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quotePrefix="1" applyFill="1" applyBorder="1"/>
    <xf numFmtId="0" fontId="0" fillId="3" borderId="2" xfId="0" quotePrefix="1" applyFill="1" applyBorder="1"/>
    <xf numFmtId="0" fontId="0" fillId="3" borderId="3" xfId="0" quotePrefix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3" borderId="0" xfId="0" applyFont="1" applyFill="1"/>
    <xf numFmtId="0" fontId="0" fillId="3" borderId="0" xfId="0" applyFill="1"/>
    <xf numFmtId="0" fontId="3" fillId="3" borderId="0" xfId="0" applyFont="1" applyFill="1" applyAlignment="1">
      <alignment horizontal="center"/>
    </xf>
    <xf numFmtId="15" fontId="4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1" fillId="5" borderId="0" xfId="0" applyFont="1" applyFill="1" applyAlignment="1">
      <alignment horizontal="center"/>
    </xf>
    <xf numFmtId="0" fontId="5" fillId="0" borderId="0" xfId="0" quotePrefix="1" applyFont="1"/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5" xfId="0" applyBorder="1"/>
    <xf numFmtId="1" fontId="0" fillId="0" borderId="5" xfId="0" applyNumberFormat="1" applyBorder="1" applyAlignment="1">
      <alignment horizontal="center"/>
    </xf>
    <xf numFmtId="0" fontId="0" fillId="0" borderId="5" xfId="0" quotePrefix="1" applyBorder="1"/>
    <xf numFmtId="2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5" fillId="0" borderId="5" xfId="0" quotePrefix="1" applyFont="1" applyBorder="1"/>
    <xf numFmtId="0" fontId="5" fillId="0" borderId="5" xfId="0" applyFont="1" applyBorder="1"/>
    <xf numFmtId="0" fontId="1" fillId="0" borderId="0" xfId="0" applyFont="1"/>
    <xf numFmtId="0" fontId="1" fillId="0" borderId="0" xfId="0" quotePrefix="1" applyFont="1"/>
    <xf numFmtId="0" fontId="6" fillId="0" borderId="0" xfId="0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5" xfId="0" quotePrefix="1" applyFont="1" applyBorder="1" applyAlignment="1">
      <alignment horizontal="center"/>
    </xf>
    <xf numFmtId="2" fontId="0" fillId="0" borderId="5" xfId="0" quotePrefix="1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2" fontId="0" fillId="0" borderId="12" xfId="0" quotePrefix="1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 sz="2000"/>
              <a:t>Solar Panel and Battery Currents (mA)</a:t>
            </a:r>
          </a:p>
        </c:rich>
      </c:tx>
      <c:layout>
        <c:manualLayout>
          <c:xMode val="edge"/>
          <c:yMode val="edge"/>
          <c:x val="0.3043753166082222"/>
          <c:y val="8.01398997976452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78937007874016"/>
          <c:y val="0.18737314085739282"/>
          <c:w val="0.86354396325459315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+X Current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120</c:v>
                </c:pt>
                <c:pt idx="24">
                  <c:v>170</c:v>
                </c:pt>
                <c:pt idx="25">
                  <c:v>180</c:v>
                </c:pt>
                <c:pt idx="26">
                  <c:v>130</c:v>
                </c:pt>
                <c:pt idx="27">
                  <c:v>50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60</c:v>
                </c:pt>
                <c:pt idx="35">
                  <c:v>140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1E-49A0-A2E8-F77C4F42FECF}"/>
            </c:ext>
          </c:extLst>
        </c:ser>
        <c:ser>
          <c:idx val="1"/>
          <c:order val="1"/>
          <c:tx>
            <c:strRef>
              <c:f>Graphs!$D$1</c:f>
              <c:strCache>
                <c:ptCount val="1"/>
                <c:pt idx="0">
                  <c:v>+Y 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  <c:pt idx="20">
                  <c:v>90</c:v>
                </c:pt>
                <c:pt idx="21">
                  <c:v>130</c:v>
                </c:pt>
                <c:pt idx="22">
                  <c:v>140</c:v>
                </c:pt>
                <c:pt idx="23">
                  <c:v>110</c:v>
                </c:pt>
                <c:pt idx="24">
                  <c:v>40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40</c:v>
                </c:pt>
                <c:pt idx="32">
                  <c:v>110</c:v>
                </c:pt>
                <c:pt idx="33">
                  <c:v>140</c:v>
                </c:pt>
                <c:pt idx="34">
                  <c:v>130</c:v>
                </c:pt>
                <c:pt idx="35">
                  <c:v>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1E-49A0-A2E8-F77C4F42FECF}"/>
            </c:ext>
          </c:extLst>
        </c:ser>
        <c:ser>
          <c:idx val="2"/>
          <c:order val="2"/>
          <c:tx>
            <c:strRef>
              <c:f>Graphs!$F$1</c:f>
              <c:strCache>
                <c:ptCount val="1"/>
                <c:pt idx="0">
                  <c:v>+Z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Graphs!$F$2:$F$80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1E-49A0-A2E8-F77C4F42FECF}"/>
            </c:ext>
          </c:extLst>
        </c:ser>
        <c:ser>
          <c:idx val="4"/>
          <c:order val="3"/>
          <c:tx>
            <c:strRef>
              <c:f>Graphs!$C$1</c:f>
              <c:strCache>
                <c:ptCount val="1"/>
                <c:pt idx="0">
                  <c:v>-X Current</c:v>
                </c:pt>
              </c:strCache>
            </c:strRef>
          </c:tx>
          <c:spPr>
            <a:ln>
              <a:solidFill>
                <a:srgbClr val="7030A0"/>
              </a:solidFill>
              <a:prstDash val="sysDash"/>
            </a:ln>
          </c:spPr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Graphs!$C$2:$C$80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110</c:v>
                </c:pt>
                <c:pt idx="18">
                  <c:v>170</c:v>
                </c:pt>
                <c:pt idx="19">
                  <c:v>180</c:v>
                </c:pt>
                <c:pt idx="20">
                  <c:v>140</c:v>
                </c:pt>
                <c:pt idx="21">
                  <c:v>60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50</c:v>
                </c:pt>
                <c:pt idx="29">
                  <c:v>130</c:v>
                </c:pt>
                <c:pt idx="30">
                  <c:v>180</c:v>
                </c:pt>
                <c:pt idx="31">
                  <c:v>170</c:v>
                </c:pt>
                <c:pt idx="32">
                  <c:v>120</c:v>
                </c:pt>
                <c:pt idx="33">
                  <c:v>30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5C-46CB-A82C-2CE022C104BD}"/>
            </c:ext>
          </c:extLst>
        </c:ser>
        <c:ser>
          <c:idx val="5"/>
          <c:order val="4"/>
          <c:tx>
            <c:strRef>
              <c:f>Graphs!$E$1</c:f>
              <c:strCache>
                <c:ptCount val="1"/>
                <c:pt idx="0">
                  <c:v>-Y Current</c:v>
                </c:pt>
              </c:strCache>
            </c:strRef>
          </c:tx>
          <c:spPr>
            <a:ln>
              <a:prstDash val="dash"/>
            </a:ln>
          </c:spPr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Graphs!$E$2:$E$80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</c:v>
                </c:pt>
                <c:pt idx="17">
                  <c:v>110</c:v>
                </c:pt>
                <c:pt idx="18">
                  <c:v>60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30</c:v>
                </c:pt>
                <c:pt idx="26">
                  <c:v>100</c:v>
                </c:pt>
                <c:pt idx="27">
                  <c:v>140</c:v>
                </c:pt>
                <c:pt idx="28">
                  <c:v>130</c:v>
                </c:pt>
                <c:pt idx="29">
                  <c:v>100</c:v>
                </c:pt>
                <c:pt idx="30">
                  <c:v>30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5C-46CB-A82C-2CE022C104BD}"/>
            </c:ext>
          </c:extLst>
        </c:ser>
        <c:ser>
          <c:idx val="6"/>
          <c:order val="5"/>
          <c:tx>
            <c:strRef>
              <c:f>Graphs!$G$1</c:f>
              <c:strCache>
                <c:ptCount val="1"/>
                <c:pt idx="0">
                  <c:v>-Z Current</c:v>
                </c:pt>
              </c:strCache>
            </c:strRef>
          </c:tx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Graphs!$G$2:$G$80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0</c:v>
                </c:pt>
                <c:pt idx="35">
                  <c:v>10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80-4379-B2AB-020437AF76C6}"/>
            </c:ext>
          </c:extLst>
        </c:ser>
        <c:ser>
          <c:idx val="3"/>
          <c:order val="6"/>
          <c:tx>
            <c:strRef>
              <c:f>Graphs!$H$1</c:f>
              <c:strCache>
                <c:ptCount val="1"/>
                <c:pt idx="0">
                  <c:v>Battery Current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Graphs!$H$2:$H$80</c:f>
              <c:numCache>
                <c:formatCode>General</c:formatCode>
                <c:ptCount val="79"/>
                <c:pt idx="0">
                  <c:v>220</c:v>
                </c:pt>
                <c:pt idx="1">
                  <c:v>230</c:v>
                </c:pt>
                <c:pt idx="2">
                  <c:v>230</c:v>
                </c:pt>
                <c:pt idx="3">
                  <c:v>240</c:v>
                </c:pt>
                <c:pt idx="4">
                  <c:v>230</c:v>
                </c:pt>
                <c:pt idx="5">
                  <c:v>230</c:v>
                </c:pt>
                <c:pt idx="6">
                  <c:v>230</c:v>
                </c:pt>
                <c:pt idx="7">
                  <c:v>230</c:v>
                </c:pt>
                <c:pt idx="8">
                  <c:v>240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  <c:pt idx="12">
                  <c:v>270</c:v>
                </c:pt>
                <c:pt idx="13">
                  <c:v>260</c:v>
                </c:pt>
                <c:pt idx="14">
                  <c:v>270</c:v>
                </c:pt>
                <c:pt idx="15">
                  <c:v>270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30</c:v>
                </c:pt>
                <c:pt idx="20">
                  <c:v>50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40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40</c:v>
                </c:pt>
                <c:pt idx="35">
                  <c:v>40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1E-49A0-A2E8-F77C4F42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32816"/>
        <c:axId val="1"/>
      </c:scatterChart>
      <c:valAx>
        <c:axId val="47663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66328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4852884370604597E-2"/>
          <c:y val="0.8186898682765742"/>
          <c:w val="0.88645032371827315"/>
          <c:h val="0.179971059216353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153606243269327E-2"/>
          <c:y val="1.7057514549811709E-2"/>
          <c:w val="0.94632774366792072"/>
          <c:h val="0.8127693549175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Graphs!$J$1</c:f>
              <c:strCache>
                <c:ptCount val="1"/>
                <c:pt idx="0">
                  <c:v>Battery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Graphs!$J$2:$J$80</c:f>
              <c:numCache>
                <c:formatCode>General</c:formatCode>
                <c:ptCount val="79"/>
                <c:pt idx="0">
                  <c:v>3.8000000000000007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3.4000000000000004</c:v>
                </c:pt>
                <c:pt idx="9">
                  <c:v>3.3</c:v>
                </c:pt>
                <c:pt idx="10">
                  <c:v>3.2</c:v>
                </c:pt>
                <c:pt idx="11">
                  <c:v>3.2</c:v>
                </c:pt>
                <c:pt idx="12">
                  <c:v>3.0999999999999996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5-476A-9C43-128BE70B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39160"/>
        <c:axId val="1"/>
      </c:scatterChart>
      <c:valAx>
        <c:axId val="47603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60391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Temperature in Degrees Celcuis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080271216097981E-2"/>
          <c:y val="0.19486111111111112"/>
          <c:w val="0.8951069553805773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Graphs!$I$1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Graphs!$I$2:$I$80</c:f>
              <c:numCache>
                <c:formatCode>General</c:formatCode>
                <c:ptCount val="79"/>
                <c:pt idx="0">
                  <c:v>35.119999999999997</c:v>
                </c:pt>
                <c:pt idx="1">
                  <c:v>35.119999999999997</c:v>
                </c:pt>
                <c:pt idx="2">
                  <c:v>35.119999999999997</c:v>
                </c:pt>
                <c:pt idx="3">
                  <c:v>35.119999999999997</c:v>
                </c:pt>
                <c:pt idx="4">
                  <c:v>35.119999999999997</c:v>
                </c:pt>
                <c:pt idx="5">
                  <c:v>33.64</c:v>
                </c:pt>
                <c:pt idx="6">
                  <c:v>35.119999999999997</c:v>
                </c:pt>
                <c:pt idx="7">
                  <c:v>35.119999999999997</c:v>
                </c:pt>
                <c:pt idx="8">
                  <c:v>35.119999999999997</c:v>
                </c:pt>
                <c:pt idx="9">
                  <c:v>33.64</c:v>
                </c:pt>
                <c:pt idx="10">
                  <c:v>33.64</c:v>
                </c:pt>
                <c:pt idx="11">
                  <c:v>35.119999999999997</c:v>
                </c:pt>
                <c:pt idx="12">
                  <c:v>33.64</c:v>
                </c:pt>
                <c:pt idx="13">
                  <c:v>33.64</c:v>
                </c:pt>
                <c:pt idx="14">
                  <c:v>35.119999999999997</c:v>
                </c:pt>
                <c:pt idx="15">
                  <c:v>30.679999999999993</c:v>
                </c:pt>
                <c:pt idx="16">
                  <c:v>30.679999999999993</c:v>
                </c:pt>
                <c:pt idx="17">
                  <c:v>32.159999999999997</c:v>
                </c:pt>
                <c:pt idx="18">
                  <c:v>32.159999999999997</c:v>
                </c:pt>
                <c:pt idx="19">
                  <c:v>32.159999999999997</c:v>
                </c:pt>
                <c:pt idx="20">
                  <c:v>33.64</c:v>
                </c:pt>
                <c:pt idx="21">
                  <c:v>33.64</c:v>
                </c:pt>
                <c:pt idx="22">
                  <c:v>33.64</c:v>
                </c:pt>
                <c:pt idx="23">
                  <c:v>33.64</c:v>
                </c:pt>
                <c:pt idx="24">
                  <c:v>35.119999999999997</c:v>
                </c:pt>
                <c:pt idx="25">
                  <c:v>35.119999999999997</c:v>
                </c:pt>
                <c:pt idx="26">
                  <c:v>35.119999999999997</c:v>
                </c:pt>
                <c:pt idx="27">
                  <c:v>35.119999999999997</c:v>
                </c:pt>
                <c:pt idx="28">
                  <c:v>36.599999999999994</c:v>
                </c:pt>
                <c:pt idx="29">
                  <c:v>36.599999999999994</c:v>
                </c:pt>
                <c:pt idx="30">
                  <c:v>35.119999999999997</c:v>
                </c:pt>
                <c:pt idx="31">
                  <c:v>35.119999999999997</c:v>
                </c:pt>
                <c:pt idx="32">
                  <c:v>36.599999999999994</c:v>
                </c:pt>
                <c:pt idx="33">
                  <c:v>38.08</c:v>
                </c:pt>
                <c:pt idx="34">
                  <c:v>38.08</c:v>
                </c:pt>
                <c:pt idx="35">
                  <c:v>39.559999999999995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E-413D-8859-8479B8F61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65712"/>
        <c:axId val="1"/>
      </c:scatterChart>
      <c:valAx>
        <c:axId val="4782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8265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Solar Panel Currents</a:t>
            </a:r>
          </a:p>
        </c:rich>
      </c:tx>
      <c:layout>
        <c:manualLayout>
          <c:xMode val="edge"/>
          <c:yMode val="edge"/>
          <c:x val="0.44486883235073005"/>
          <c:y val="1.388907071212675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+X 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120</c:v>
                </c:pt>
                <c:pt idx="24">
                  <c:v>170</c:v>
                </c:pt>
                <c:pt idx="25">
                  <c:v>180</c:v>
                </c:pt>
                <c:pt idx="26">
                  <c:v>130</c:v>
                </c:pt>
                <c:pt idx="27">
                  <c:v>50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60</c:v>
                </c:pt>
                <c:pt idx="35">
                  <c:v>140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36-412A-89B1-D4EF0CBF2217}"/>
            </c:ext>
          </c:extLst>
        </c:ser>
        <c:ser>
          <c:idx val="1"/>
          <c:order val="1"/>
          <c:tx>
            <c:strRef>
              <c:f>Graphs!$D$1</c:f>
              <c:strCache>
                <c:ptCount val="1"/>
                <c:pt idx="0">
                  <c:v>+Y 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  <c:pt idx="20">
                  <c:v>90</c:v>
                </c:pt>
                <c:pt idx="21">
                  <c:v>130</c:v>
                </c:pt>
                <c:pt idx="22">
                  <c:v>140</c:v>
                </c:pt>
                <c:pt idx="23">
                  <c:v>110</c:v>
                </c:pt>
                <c:pt idx="24">
                  <c:v>40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40</c:v>
                </c:pt>
                <c:pt idx="32">
                  <c:v>110</c:v>
                </c:pt>
                <c:pt idx="33">
                  <c:v>140</c:v>
                </c:pt>
                <c:pt idx="34">
                  <c:v>130</c:v>
                </c:pt>
                <c:pt idx="35">
                  <c:v>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36-412A-89B1-D4EF0CBF2217}"/>
            </c:ext>
          </c:extLst>
        </c:ser>
        <c:ser>
          <c:idx val="2"/>
          <c:order val="2"/>
          <c:tx>
            <c:strRef>
              <c:f>Graphs!$F$1</c:f>
              <c:strCache>
                <c:ptCount val="1"/>
                <c:pt idx="0">
                  <c:v>+Z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Graphs!$F$2:$F$80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36-412A-89B1-D4EF0CBF2217}"/>
            </c:ext>
          </c:extLst>
        </c:ser>
        <c:ser>
          <c:idx val="3"/>
          <c:order val="3"/>
          <c:tx>
            <c:v>Battery Current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Lit>
              <c:ptCount val="32000"/>
              <c:pt idx="0">
                <c:v>Battery Current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140</c:v>
              </c:pt>
              <c:pt idx="40">
                <c:v>160</c:v>
              </c:pt>
              <c:pt idx="41">
                <c:v>150</c:v>
              </c:pt>
              <c:pt idx="42">
                <c:v>160</c:v>
              </c:pt>
              <c:pt idx="43">
                <c:v>150</c:v>
              </c:pt>
              <c:pt idx="44">
                <c:v>140</c:v>
              </c:pt>
              <c:pt idx="45">
                <c:v>130</c:v>
              </c:pt>
              <c:pt idx="46">
                <c:v>150</c:v>
              </c:pt>
              <c:pt idx="47">
                <c:v>150</c:v>
              </c:pt>
              <c:pt idx="48">
                <c:v>160</c:v>
              </c:pt>
              <c:pt idx="49">
                <c:v>150</c:v>
              </c:pt>
              <c:pt idx="50">
                <c:v>160</c:v>
              </c:pt>
              <c:pt idx="51">
                <c:v>140</c:v>
              </c:pt>
              <c:pt idx="52">
                <c:v>150</c:v>
              </c:pt>
              <c:pt idx="53">
                <c:v>150</c:v>
              </c:pt>
              <c:pt idx="54">
                <c:v>140</c:v>
              </c:pt>
              <c:pt idx="55">
                <c:v>150</c:v>
              </c:pt>
              <c:pt idx="56">
                <c:v>140</c:v>
              </c:pt>
              <c:pt idx="57">
                <c:v>140</c:v>
              </c:pt>
              <c:pt idx="58">
                <c:v>140</c:v>
              </c:pt>
              <c:pt idx="59">
                <c:v>150</c:v>
              </c:pt>
              <c:pt idx="60">
                <c:v>140</c:v>
              </c:pt>
              <c:pt idx="61">
                <c:v>130</c:v>
              </c:pt>
              <c:pt idx="62">
                <c:v>150</c:v>
              </c:pt>
              <c:pt idx="63">
                <c:v>150</c:v>
              </c:pt>
              <c:pt idx="64">
                <c:v>180</c:v>
              </c:pt>
              <c:pt idx="65">
                <c:v>160</c:v>
              </c:pt>
              <c:pt idx="66">
                <c:v>150</c:v>
              </c:pt>
              <c:pt idx="67">
                <c:v>150</c:v>
              </c:pt>
              <c:pt idx="68">
                <c:v>150</c:v>
              </c:pt>
              <c:pt idx="69">
                <c:v>180</c:v>
              </c:pt>
              <c:pt idx="70">
                <c:v>140</c:v>
              </c:pt>
              <c:pt idx="71">
                <c:v>160</c:v>
              </c:pt>
              <c:pt idx="72">
                <c:v>160</c:v>
              </c:pt>
              <c:pt idx="73">
                <c:v>160</c:v>
              </c:pt>
              <c:pt idx="74">
                <c:v>140</c:v>
              </c:pt>
              <c:pt idx="75">
                <c:v>140</c:v>
              </c:pt>
              <c:pt idx="76">
                <c:v>140</c:v>
              </c:pt>
              <c:pt idx="77">
                <c:v>150</c:v>
              </c:pt>
              <c:pt idx="78">
                <c:v>160</c:v>
              </c:pt>
              <c:pt idx="79">
                <c:v>140</c:v>
              </c:pt>
              <c:pt idx="80">
                <c:v>160</c:v>
              </c:pt>
              <c:pt idx="81">
                <c:v>160</c:v>
              </c:pt>
              <c:pt idx="82">
                <c:v>160</c:v>
              </c:pt>
              <c:pt idx="83">
                <c:v>150</c:v>
              </c:pt>
              <c:pt idx="84">
                <c:v>140</c:v>
              </c:pt>
              <c:pt idx="85">
                <c:v>140</c:v>
              </c:pt>
              <c:pt idx="86">
                <c:v>150</c:v>
              </c:pt>
              <c:pt idx="87">
                <c:v>160</c:v>
              </c:pt>
              <c:pt idx="88">
                <c:v>150</c:v>
              </c:pt>
              <c:pt idx="89">
                <c:v>160</c:v>
              </c:pt>
              <c:pt idx="90">
                <c:v>140</c:v>
              </c:pt>
              <c:pt idx="91">
                <c:v>170</c:v>
              </c:pt>
              <c:pt idx="92">
                <c:v>160</c:v>
              </c:pt>
              <c:pt idx="93">
                <c:v>160</c:v>
              </c:pt>
              <c:pt idx="94">
                <c:v>160</c:v>
              </c:pt>
              <c:pt idx="95">
                <c:v>180</c:v>
              </c:pt>
              <c:pt idx="96">
                <c:v>140</c:v>
              </c:pt>
              <c:pt idx="97">
                <c:v>150</c:v>
              </c:pt>
              <c:pt idx="98">
                <c:v>150</c:v>
              </c:pt>
            </c:str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836-412A-89B1-D4EF0CBF2217}"/>
            </c:ext>
          </c:extLst>
        </c:ser>
        <c:ser>
          <c:idx val="4"/>
          <c:order val="4"/>
          <c:tx>
            <c:strRef>
              <c:f>Graphs!$C$1</c:f>
              <c:strCache>
                <c:ptCount val="1"/>
                <c:pt idx="0">
                  <c:v>-X Current</c:v>
                </c:pt>
              </c:strCache>
            </c:strRef>
          </c:tx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Graphs!$C$2:$C$80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110</c:v>
                </c:pt>
                <c:pt idx="18">
                  <c:v>170</c:v>
                </c:pt>
                <c:pt idx="19">
                  <c:v>180</c:v>
                </c:pt>
                <c:pt idx="20">
                  <c:v>140</c:v>
                </c:pt>
                <c:pt idx="21">
                  <c:v>60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50</c:v>
                </c:pt>
                <c:pt idx="29">
                  <c:v>130</c:v>
                </c:pt>
                <c:pt idx="30">
                  <c:v>180</c:v>
                </c:pt>
                <c:pt idx="31">
                  <c:v>170</c:v>
                </c:pt>
                <c:pt idx="32">
                  <c:v>120</c:v>
                </c:pt>
                <c:pt idx="33">
                  <c:v>30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76-4BAB-B52C-C848D5BB0F53}"/>
            </c:ext>
          </c:extLst>
        </c:ser>
        <c:ser>
          <c:idx val="5"/>
          <c:order val="5"/>
          <c:tx>
            <c:strRef>
              <c:f>Graphs!$E$1</c:f>
              <c:strCache>
                <c:ptCount val="1"/>
                <c:pt idx="0">
                  <c:v>-Y Current</c:v>
                </c:pt>
              </c:strCache>
            </c:strRef>
          </c:tx>
          <c:xVal>
            <c:strRef>
              <c:f>Graphs!$A$2:$A$80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strCache>
            </c:strRef>
          </c:xVal>
          <c:yVal>
            <c:numRef>
              <c:f>Graphs!$E$2:$E$80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</c:v>
                </c:pt>
                <c:pt idx="17">
                  <c:v>110</c:v>
                </c:pt>
                <c:pt idx="18">
                  <c:v>60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30</c:v>
                </c:pt>
                <c:pt idx="26">
                  <c:v>100</c:v>
                </c:pt>
                <c:pt idx="27">
                  <c:v>140</c:v>
                </c:pt>
                <c:pt idx="28">
                  <c:v>130</c:v>
                </c:pt>
                <c:pt idx="29">
                  <c:v>100</c:v>
                </c:pt>
                <c:pt idx="30">
                  <c:v>30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76-4BAB-B52C-C848D5BB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66040"/>
        <c:axId val="1"/>
      </c:scatterChart>
      <c:valAx>
        <c:axId val="47826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82660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199369551167912"/>
          <c:y val="0.88753325760930257"/>
          <c:w val="0.11946200955649774"/>
          <c:h val="0.1124667064491245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3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74930</xdr:colOff>
      <xdr:row>0</xdr:row>
      <xdr:rowOff>190500</xdr:rowOff>
    </xdr:from>
    <xdr:ext cx="4109720" cy="37557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646041-BEF3-074D-B580-0B05A8F3B632}"/>
            </a:ext>
          </a:extLst>
        </xdr:cNvPr>
        <xdr:cNvSpPr txBox="1"/>
      </xdr:nvSpPr>
      <xdr:spPr>
        <a:xfrm>
          <a:off x="7720330" y="190500"/>
          <a:ext cx="4109720" cy="375577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Instructions:</a:t>
          </a:r>
        </a:p>
        <a:p>
          <a:endParaRPr lang="en-US" sz="1200">
            <a:effectLst/>
          </a:endParaRPr>
        </a:p>
        <a:p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Copy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your raw telemetry data into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Input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 If you don't have any data, copy data from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Sample Data 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</a:p>
        <a:p>
          <a:endParaRPr lang="en-US" sz="1200">
            <a:effectLst/>
          </a:endParaRPr>
        </a:p>
        <a:p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odd rows should be a time timestamp (which is ignored) while the even rows should contain frames of telemetry data (beginning with "hi hi" then a series of 3 digit numbers).  If this isn't the case, you will need to edit until even lines starting at row 2 contain frames of telemetry.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telemetry starting in Row 2 will be automatically calculated and plotted.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See plots in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Voltage Graphs, Current Graphs,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Temperature Graph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tabs.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see raw data or create a new plot, go to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Graphs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  <a:endParaRPr lang="en-US" sz="1200" b="0">
            <a:effectLst/>
          </a:endParaRPr>
        </a:p>
        <a:p>
          <a:endParaRPr lang="en-US" sz="1400">
            <a:solidFill>
              <a:schemeClr val="tx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3</xdr:row>
      <xdr:rowOff>119380</xdr:rowOff>
    </xdr:from>
    <xdr:to>
      <xdr:col>19</xdr:col>
      <xdr:colOff>330200</xdr:colOff>
      <xdr:row>32</xdr:row>
      <xdr:rowOff>157480</xdr:rowOff>
    </xdr:to>
    <xdr:graphicFrame macro="">
      <xdr:nvGraphicFramePr>
        <xdr:cNvPr id="4126" name="Chart 1">
          <a:extLst>
            <a:ext uri="{FF2B5EF4-FFF2-40B4-BE49-F238E27FC236}">
              <a16:creationId xmlns:a16="http://schemas.microsoft.com/office/drawing/2014/main" id="{049EE496-5C1E-4E49-BE0C-F6784864D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1</xdr:row>
      <xdr:rowOff>88900</xdr:rowOff>
    </xdr:from>
    <xdr:to>
      <xdr:col>12</xdr:col>
      <xdr:colOff>438150</xdr:colOff>
      <xdr:row>26</xdr:row>
      <xdr:rowOff>50800</xdr:rowOff>
    </xdr:to>
    <xdr:graphicFrame macro="">
      <xdr:nvGraphicFramePr>
        <xdr:cNvPr id="3102" name="Chart 2">
          <a:extLst>
            <a:ext uri="{FF2B5EF4-FFF2-40B4-BE49-F238E27FC236}">
              <a16:creationId xmlns:a16="http://schemas.microsoft.com/office/drawing/2014/main" id="{EFD9A49A-A79B-4EC6-A9D9-5AC84368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3</xdr:row>
      <xdr:rowOff>12700</xdr:rowOff>
    </xdr:from>
    <xdr:to>
      <xdr:col>11</xdr:col>
      <xdr:colOff>285750</xdr:colOff>
      <xdr:row>27</xdr:row>
      <xdr:rowOff>107950</xdr:rowOff>
    </xdr:to>
    <xdr:graphicFrame macro="">
      <xdr:nvGraphicFramePr>
        <xdr:cNvPr id="20506" name="Chart 1">
          <a:extLst>
            <a:ext uri="{FF2B5EF4-FFF2-40B4-BE49-F238E27FC236}">
              <a16:creationId xmlns:a16="http://schemas.microsoft.com/office/drawing/2014/main" id="{7A9CD8E0-90CF-4F90-BBD5-2C6D821A7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8</xdr:row>
      <xdr:rowOff>120650</xdr:rowOff>
    </xdr:from>
    <xdr:to>
      <xdr:col>20</xdr:col>
      <xdr:colOff>76200</xdr:colOff>
      <xdr:row>25</xdr:row>
      <xdr:rowOff>19050</xdr:rowOff>
    </xdr:to>
    <xdr:graphicFrame macro="">
      <xdr:nvGraphicFramePr>
        <xdr:cNvPr id="2078" name="Chart 10">
          <a:extLst>
            <a:ext uri="{FF2B5EF4-FFF2-40B4-BE49-F238E27FC236}">
              <a16:creationId xmlns:a16="http://schemas.microsoft.com/office/drawing/2014/main" id="{B181CDA2-389D-4DBA-BC87-49F789F8E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33</xdr:row>
      <xdr:rowOff>101600</xdr:rowOff>
    </xdr:from>
    <xdr:to>
      <xdr:col>2</xdr:col>
      <xdr:colOff>25400</xdr:colOff>
      <xdr:row>33</xdr:row>
      <xdr:rowOff>101600</xdr:rowOff>
    </xdr:to>
    <xdr:sp macro="" textlink="">
      <xdr:nvSpPr>
        <xdr:cNvPr id="1286" name="Line 1">
          <a:extLst>
            <a:ext uri="{FF2B5EF4-FFF2-40B4-BE49-F238E27FC236}">
              <a16:creationId xmlns:a16="http://schemas.microsoft.com/office/drawing/2014/main" id="{09409E33-7E79-49B0-A3D0-366934D11A9D}"/>
            </a:ext>
          </a:extLst>
        </xdr:cNvPr>
        <xdr:cNvSpPr>
          <a:spLocks noChangeShapeType="1"/>
        </xdr:cNvSpPr>
      </xdr:nvSpPr>
      <xdr:spPr bwMode="auto">
        <a:xfrm flipH="1">
          <a:off x="546100" y="5499100"/>
          <a:ext cx="2590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546100</xdr:colOff>
      <xdr:row>29</xdr:row>
      <xdr:rowOff>0</xdr:rowOff>
    </xdr:from>
    <xdr:to>
      <xdr:col>0</xdr:col>
      <xdr:colOff>546100</xdr:colOff>
      <xdr:row>33</xdr:row>
      <xdr:rowOff>101600</xdr:rowOff>
    </xdr:to>
    <xdr:sp macro="" textlink="">
      <xdr:nvSpPr>
        <xdr:cNvPr id="1287" name="Line 2">
          <a:extLst>
            <a:ext uri="{FF2B5EF4-FFF2-40B4-BE49-F238E27FC236}">
              <a16:creationId xmlns:a16="http://schemas.microsoft.com/office/drawing/2014/main" id="{38A5CE6A-DF5E-4C05-BF92-816B0CBE781C}"/>
            </a:ext>
          </a:extLst>
        </xdr:cNvPr>
        <xdr:cNvSpPr>
          <a:spLocks noChangeShapeType="1"/>
        </xdr:cNvSpPr>
      </xdr:nvSpPr>
      <xdr:spPr bwMode="auto">
        <a:xfrm flipV="1">
          <a:off x="546100" y="4749800"/>
          <a:ext cx="0" cy="749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444500</xdr:colOff>
      <xdr:row>29</xdr:row>
      <xdr:rowOff>19050</xdr:rowOff>
    </xdr:from>
    <xdr:to>
      <xdr:col>2</xdr:col>
      <xdr:colOff>444500</xdr:colOff>
      <xdr:row>33</xdr:row>
      <xdr:rowOff>19050</xdr:rowOff>
    </xdr:to>
    <xdr:sp macro="" textlink="">
      <xdr:nvSpPr>
        <xdr:cNvPr id="1288" name="Line 3">
          <a:extLst>
            <a:ext uri="{FF2B5EF4-FFF2-40B4-BE49-F238E27FC236}">
              <a16:creationId xmlns:a16="http://schemas.microsoft.com/office/drawing/2014/main" id="{AA9AD6DE-E54B-4A21-9462-59CA92AAB9BC}"/>
            </a:ext>
          </a:extLst>
        </xdr:cNvPr>
        <xdr:cNvSpPr>
          <a:spLocks noChangeShapeType="1"/>
        </xdr:cNvSpPr>
      </xdr:nvSpPr>
      <xdr:spPr bwMode="auto">
        <a:xfrm flipV="1">
          <a:off x="3556000" y="4768850"/>
          <a:ext cx="0" cy="647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27940</xdr:colOff>
      <xdr:row>34</xdr:row>
      <xdr:rowOff>12700</xdr:rowOff>
    </xdr:from>
    <xdr:ext cx="2819233" cy="608372"/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BBEF72D4-CE14-AF4D-8500-E862F1714869}"/>
            </a:ext>
          </a:extLst>
        </xdr:cNvPr>
        <xdr:cNvSpPr txBox="1">
          <a:spLocks noChangeArrowheads="1"/>
        </xdr:cNvSpPr>
      </xdr:nvSpPr>
      <xdr:spPr bwMode="auto">
        <a:xfrm>
          <a:off x="27940" y="5568950"/>
          <a:ext cx="2819233" cy="608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Write your telemetry down in rows and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columns as shown to the right. From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the telemetry matrix formated as shown here,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find the appropriate row (1A thru 6D).</a:t>
          </a:r>
        </a:p>
      </xdr:txBody>
    </xdr:sp>
    <xdr:clientData/>
  </xdr:oneCellAnchor>
  <xdr:oneCellAnchor>
    <xdr:from>
      <xdr:col>2</xdr:col>
      <xdr:colOff>451485</xdr:colOff>
      <xdr:row>31</xdr:row>
      <xdr:rowOff>12700</xdr:rowOff>
    </xdr:from>
    <xdr:ext cx="4131259" cy="313419"/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76E3AD72-E15E-684B-ABC0-7B97CABB2F36}"/>
            </a:ext>
          </a:extLst>
        </xdr:cNvPr>
        <xdr:cNvSpPr txBox="1">
          <a:spLocks noChangeArrowheads="1"/>
        </xdr:cNvSpPr>
      </xdr:nvSpPr>
      <xdr:spPr bwMode="auto">
        <a:xfrm>
          <a:off x="3562985" y="5080000"/>
          <a:ext cx="4131259" cy="313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Insert the "xx" value into this column for the correct "channel" row.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Enter data into the </a:t>
          </a:r>
          <a:r>
            <a:rPr lang="en-US" sz="1000" b="1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blue</a:t>
          </a: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cells only.</a:t>
          </a:r>
        </a:p>
      </xdr:txBody>
    </xdr:sp>
    <xdr:clientData/>
  </xdr:oneCellAnchor>
  <xdr:oneCellAnchor>
    <xdr:from>
      <xdr:col>4</xdr:col>
      <xdr:colOff>68580</xdr:colOff>
      <xdr:row>29</xdr:row>
      <xdr:rowOff>106045</xdr:rowOff>
    </xdr:from>
    <xdr:ext cx="2242024" cy="165943"/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8C1273E3-0C9B-724A-A3FC-E19F97AEC37A}"/>
            </a:ext>
          </a:extLst>
        </xdr:cNvPr>
        <xdr:cNvSpPr txBox="1">
          <a:spLocks noChangeArrowheads="1"/>
        </xdr:cNvSpPr>
      </xdr:nvSpPr>
      <xdr:spPr bwMode="auto">
        <a:xfrm>
          <a:off x="5059680" y="4855845"/>
          <a:ext cx="2242024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The results are given in this column.</a:t>
          </a:r>
        </a:p>
      </xdr:txBody>
    </xdr:sp>
    <xdr:clientData/>
  </xdr:oneCellAnchor>
  <xdr:twoCellAnchor>
    <xdr:from>
      <xdr:col>3</xdr:col>
      <xdr:colOff>533400</xdr:colOff>
      <xdr:row>30</xdr:row>
      <xdr:rowOff>50800</xdr:rowOff>
    </xdr:from>
    <xdr:to>
      <xdr:col>4</xdr:col>
      <xdr:colOff>76200</xdr:colOff>
      <xdr:row>30</xdr:row>
      <xdr:rowOff>50800</xdr:rowOff>
    </xdr:to>
    <xdr:sp macro="" textlink="">
      <xdr:nvSpPr>
        <xdr:cNvPr id="1292" name="Line 7">
          <a:extLst>
            <a:ext uri="{FF2B5EF4-FFF2-40B4-BE49-F238E27FC236}">
              <a16:creationId xmlns:a16="http://schemas.microsoft.com/office/drawing/2014/main" id="{3E3C80EE-2553-444D-9913-83768EACC8FC}"/>
            </a:ext>
          </a:extLst>
        </xdr:cNvPr>
        <xdr:cNvSpPr>
          <a:spLocks noChangeShapeType="1"/>
        </xdr:cNvSpPr>
      </xdr:nvSpPr>
      <xdr:spPr bwMode="auto">
        <a:xfrm flipH="1">
          <a:off x="4514850" y="4959350"/>
          <a:ext cx="5524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520700</xdr:colOff>
      <xdr:row>29</xdr:row>
      <xdr:rowOff>19050</xdr:rowOff>
    </xdr:from>
    <xdr:to>
      <xdr:col>3</xdr:col>
      <xdr:colOff>533400</xdr:colOff>
      <xdr:row>30</xdr:row>
      <xdr:rowOff>50800</xdr:rowOff>
    </xdr:to>
    <xdr:sp macro="" textlink="">
      <xdr:nvSpPr>
        <xdr:cNvPr id="1293" name="Line 8">
          <a:extLst>
            <a:ext uri="{FF2B5EF4-FFF2-40B4-BE49-F238E27FC236}">
              <a16:creationId xmlns:a16="http://schemas.microsoft.com/office/drawing/2014/main" id="{97DA4E52-A249-4576-A679-C0E7BF4CA9C1}"/>
            </a:ext>
          </a:extLst>
        </xdr:cNvPr>
        <xdr:cNvSpPr>
          <a:spLocks noChangeShapeType="1"/>
        </xdr:cNvSpPr>
      </xdr:nvSpPr>
      <xdr:spPr bwMode="auto">
        <a:xfrm flipH="1" flipV="1">
          <a:off x="4502150" y="4768850"/>
          <a:ext cx="1270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104140</xdr:colOff>
      <xdr:row>30</xdr:row>
      <xdr:rowOff>140970</xdr:rowOff>
    </xdr:from>
    <xdr:ext cx="1022972" cy="185090"/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9DB292A1-99D8-494D-BCCB-8123DAD17F7A}"/>
            </a:ext>
          </a:extLst>
        </xdr:cNvPr>
        <xdr:cNvSpPr txBox="1">
          <a:spLocks noChangeArrowheads="1"/>
        </xdr:cNvSpPr>
      </xdr:nvSpPr>
      <xdr:spPr bwMode="auto">
        <a:xfrm>
          <a:off x="1253490" y="5049520"/>
          <a:ext cx="1022972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1" u="sng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INSTRUCTIONS: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82550</xdr:colOff>
      <xdr:row>1</xdr:row>
      <xdr:rowOff>139700</xdr:rowOff>
    </xdr:from>
    <xdr:ext cx="4109720" cy="37557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4FF990-397F-43CA-809A-80DF7799AA5C}"/>
            </a:ext>
          </a:extLst>
        </xdr:cNvPr>
        <xdr:cNvSpPr txBox="1"/>
      </xdr:nvSpPr>
      <xdr:spPr>
        <a:xfrm>
          <a:off x="7893050" y="304800"/>
          <a:ext cx="4109720" cy="375577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Instructions:</a:t>
          </a:r>
        </a:p>
        <a:p>
          <a:endParaRPr lang="en-US" sz="1200">
            <a:effectLst/>
          </a:endParaRPr>
        </a:p>
        <a:p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Copy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your raw telemetry data into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Input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 If you don't have any data, copy data from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Sample Data 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</a:p>
        <a:p>
          <a:endParaRPr lang="en-US" sz="1200">
            <a:effectLst/>
          </a:endParaRPr>
        </a:p>
        <a:p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odd rows should be a time timestamp (which is ignored) while the even rows should contain frames of telemetry data (beginning with "hi hi" then a series of 3 digit numbers).  If this isn't the case, you will need to edit until even lines starting at row 2 contain frames of telemetry.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telemetry starting in Row 2 will be automatically calculated and plotted.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See plots in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Voltage Graphs, Current Graphs,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Temperature Graph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tabs.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see raw data or create a new plot, go to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Graphs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  <a:endParaRPr lang="en-US" sz="1200" b="0">
            <a:effectLst/>
          </a:endParaRPr>
        </a:p>
        <a:p>
          <a:endParaRPr lang="en-US" sz="1400">
            <a:solidFill>
              <a:schemeClr val="tx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40"/>
  <sheetViews>
    <sheetView topLeftCell="A5" workbookViewId="0">
      <selection activeCell="A36" sqref="A36"/>
    </sheetView>
  </sheetViews>
  <sheetFormatPr baseColWidth="10" defaultColWidth="8.6640625" defaultRowHeight="16" x14ac:dyDescent="0.2"/>
  <cols>
    <col min="1" max="1" width="100.33203125" style="31" customWidth="1"/>
    <col min="2" max="16384" width="8.6640625" style="31"/>
  </cols>
  <sheetData>
    <row r="1" spans="1:10" x14ac:dyDescent="0.2">
      <c r="A1" t="s">
        <v>311</v>
      </c>
    </row>
    <row r="2" spans="1:10" x14ac:dyDescent="0.2">
      <c r="A2" t="s">
        <v>309</v>
      </c>
      <c r="B2"/>
      <c r="C2"/>
      <c r="D2"/>
      <c r="E2"/>
      <c r="F2"/>
      <c r="G2"/>
      <c r="H2"/>
      <c r="I2"/>
      <c r="J2"/>
    </row>
    <row r="3" spans="1:10" x14ac:dyDescent="0.2">
      <c r="A3" t="s">
        <v>311</v>
      </c>
      <c r="B3"/>
      <c r="C3"/>
      <c r="D3"/>
      <c r="E3"/>
      <c r="F3"/>
      <c r="G3"/>
      <c r="H3"/>
      <c r="I3"/>
      <c r="J3"/>
    </row>
    <row r="4" spans="1:10" x14ac:dyDescent="0.2">
      <c r="A4" t="s">
        <v>310</v>
      </c>
      <c r="B4"/>
      <c r="C4"/>
      <c r="D4"/>
      <c r="E4"/>
      <c r="F4"/>
      <c r="G4"/>
      <c r="H4"/>
      <c r="I4"/>
      <c r="J4"/>
    </row>
    <row r="5" spans="1:10" x14ac:dyDescent="0.2">
      <c r="A5" t="s">
        <v>311</v>
      </c>
      <c r="B5"/>
      <c r="C5"/>
      <c r="D5"/>
      <c r="E5"/>
      <c r="F5"/>
      <c r="G5"/>
      <c r="H5"/>
      <c r="I5"/>
      <c r="J5"/>
    </row>
    <row r="6" spans="1:10" x14ac:dyDescent="0.2">
      <c r="A6" t="s">
        <v>310</v>
      </c>
      <c r="B6"/>
      <c r="C6"/>
      <c r="D6"/>
      <c r="E6"/>
      <c r="F6"/>
      <c r="G6"/>
      <c r="H6"/>
      <c r="I6"/>
      <c r="J6"/>
    </row>
    <row r="7" spans="1:10" x14ac:dyDescent="0.2">
      <c r="A7" t="s">
        <v>311</v>
      </c>
      <c r="B7"/>
      <c r="C7"/>
      <c r="D7"/>
      <c r="E7"/>
      <c r="F7"/>
      <c r="G7"/>
      <c r="H7"/>
      <c r="I7"/>
      <c r="J7"/>
    </row>
    <row r="8" spans="1:10" x14ac:dyDescent="0.2">
      <c r="A8" t="s">
        <v>312</v>
      </c>
      <c r="B8"/>
      <c r="C8"/>
      <c r="D8"/>
      <c r="E8"/>
      <c r="F8"/>
      <c r="G8"/>
      <c r="H8"/>
      <c r="I8"/>
      <c r="J8"/>
    </row>
    <row r="9" spans="1:10" x14ac:dyDescent="0.2">
      <c r="A9" t="s">
        <v>311</v>
      </c>
      <c r="B9"/>
      <c r="C9"/>
      <c r="D9"/>
      <c r="E9"/>
      <c r="F9"/>
      <c r="G9"/>
      <c r="H9"/>
      <c r="I9"/>
      <c r="J9"/>
    </row>
    <row r="10" spans="1:10" x14ac:dyDescent="0.2">
      <c r="A10" t="s">
        <v>310</v>
      </c>
      <c r="B10"/>
      <c r="C10"/>
      <c r="D10"/>
      <c r="E10"/>
      <c r="F10"/>
      <c r="G10"/>
      <c r="H10"/>
      <c r="I10"/>
      <c r="J10"/>
    </row>
    <row r="11" spans="1:10" x14ac:dyDescent="0.2">
      <c r="A11" t="s">
        <v>311</v>
      </c>
      <c r="B11"/>
      <c r="C11"/>
      <c r="D11"/>
      <c r="E11"/>
      <c r="F11"/>
      <c r="G11"/>
      <c r="H11"/>
      <c r="I11"/>
      <c r="J11"/>
    </row>
    <row r="12" spans="1:10" x14ac:dyDescent="0.2">
      <c r="A12" t="s">
        <v>313</v>
      </c>
      <c r="B12"/>
      <c r="C12"/>
      <c r="D12"/>
      <c r="E12"/>
      <c r="F12"/>
      <c r="G12"/>
      <c r="H12"/>
      <c r="I12"/>
      <c r="J12"/>
    </row>
    <row r="13" spans="1:10" x14ac:dyDescent="0.2">
      <c r="A13" t="s">
        <v>311</v>
      </c>
      <c r="B13"/>
      <c r="C13"/>
      <c r="D13"/>
      <c r="E13"/>
      <c r="F13"/>
      <c r="G13"/>
      <c r="H13"/>
      <c r="I13"/>
      <c r="J13"/>
    </row>
    <row r="14" spans="1:10" x14ac:dyDescent="0.2">
      <c r="A14" t="s">
        <v>314</v>
      </c>
      <c r="B14"/>
      <c r="C14"/>
      <c r="D14"/>
      <c r="E14"/>
      <c r="F14"/>
      <c r="G14"/>
      <c r="H14"/>
      <c r="I14"/>
      <c r="J14"/>
    </row>
    <row r="15" spans="1:10" x14ac:dyDescent="0.2">
      <c r="A15" t="s">
        <v>311</v>
      </c>
      <c r="B15"/>
      <c r="C15"/>
      <c r="D15"/>
      <c r="E15"/>
      <c r="F15"/>
      <c r="G15"/>
      <c r="H15"/>
      <c r="I15"/>
      <c r="J15"/>
    </row>
    <row r="16" spans="1:10" x14ac:dyDescent="0.2">
      <c r="A16" t="s">
        <v>310</v>
      </c>
      <c r="B16"/>
      <c r="C16"/>
      <c r="D16"/>
      <c r="E16"/>
      <c r="F16"/>
      <c r="G16"/>
      <c r="H16"/>
      <c r="I16"/>
      <c r="J16"/>
    </row>
    <row r="17" spans="1:10" x14ac:dyDescent="0.2">
      <c r="A17" t="s">
        <v>311</v>
      </c>
      <c r="B17"/>
      <c r="C17"/>
      <c r="D17"/>
      <c r="E17"/>
      <c r="F17"/>
      <c r="G17"/>
      <c r="H17"/>
      <c r="I17"/>
      <c r="J17"/>
    </row>
    <row r="18" spans="1:10" x14ac:dyDescent="0.2">
      <c r="A18" t="s">
        <v>315</v>
      </c>
      <c r="B18"/>
      <c r="C18"/>
      <c r="D18"/>
      <c r="E18"/>
      <c r="F18"/>
      <c r="G18"/>
      <c r="H18"/>
      <c r="I18"/>
      <c r="J18"/>
    </row>
    <row r="19" spans="1:10" x14ac:dyDescent="0.2">
      <c r="A19" t="s">
        <v>311</v>
      </c>
      <c r="B19"/>
      <c r="C19"/>
      <c r="D19"/>
      <c r="E19"/>
      <c r="F19"/>
      <c r="G19"/>
      <c r="H19"/>
      <c r="I19"/>
      <c r="J19"/>
    </row>
    <row r="20" spans="1:10" x14ac:dyDescent="0.2">
      <c r="A20" t="s">
        <v>316</v>
      </c>
      <c r="B20"/>
      <c r="C20"/>
      <c r="D20"/>
      <c r="E20"/>
      <c r="F20"/>
      <c r="G20"/>
      <c r="H20"/>
      <c r="I20"/>
      <c r="J20"/>
    </row>
    <row r="21" spans="1:10" x14ac:dyDescent="0.2">
      <c r="A21" t="s">
        <v>311</v>
      </c>
      <c r="B21"/>
      <c r="C21"/>
      <c r="D21"/>
      <c r="E21"/>
      <c r="F21"/>
      <c r="G21"/>
      <c r="H21"/>
      <c r="I21"/>
      <c r="J21"/>
    </row>
    <row r="22" spans="1:10" x14ac:dyDescent="0.2">
      <c r="A22" t="s">
        <v>317</v>
      </c>
      <c r="B22"/>
      <c r="C22"/>
      <c r="D22"/>
      <c r="E22"/>
      <c r="F22"/>
      <c r="G22"/>
      <c r="H22"/>
      <c r="I22"/>
      <c r="J22"/>
    </row>
    <row r="23" spans="1:10" x14ac:dyDescent="0.2">
      <c r="A23" t="s">
        <v>311</v>
      </c>
      <c r="B23"/>
      <c r="C23"/>
      <c r="D23"/>
      <c r="E23"/>
      <c r="F23"/>
      <c r="G23"/>
      <c r="H23"/>
      <c r="I23"/>
      <c r="J23"/>
    </row>
    <row r="24" spans="1:10" x14ac:dyDescent="0.2">
      <c r="A24" t="s">
        <v>318</v>
      </c>
      <c r="B24"/>
      <c r="C24"/>
      <c r="D24"/>
      <c r="E24"/>
      <c r="F24"/>
      <c r="G24"/>
      <c r="H24"/>
      <c r="I24"/>
      <c r="J24"/>
    </row>
    <row r="25" spans="1:10" x14ac:dyDescent="0.2">
      <c r="A25" t="s">
        <v>311</v>
      </c>
      <c r="B25"/>
      <c r="C25"/>
      <c r="D25"/>
      <c r="E25"/>
      <c r="F25"/>
      <c r="G25"/>
      <c r="H25"/>
      <c r="I25"/>
      <c r="J25"/>
    </row>
    <row r="26" spans="1:10" x14ac:dyDescent="0.2">
      <c r="A26" t="s">
        <v>319</v>
      </c>
      <c r="B26"/>
      <c r="C26"/>
      <c r="D26"/>
      <c r="E26"/>
      <c r="F26"/>
      <c r="G26"/>
      <c r="H26"/>
      <c r="I26"/>
      <c r="J26"/>
    </row>
    <row r="27" spans="1:10" x14ac:dyDescent="0.2">
      <c r="A27" t="s">
        <v>311</v>
      </c>
      <c r="B27"/>
      <c r="C27"/>
      <c r="D27"/>
      <c r="E27"/>
      <c r="F27"/>
      <c r="G27"/>
      <c r="H27"/>
      <c r="I27"/>
      <c r="J27"/>
    </row>
    <row r="28" spans="1:10" x14ac:dyDescent="0.2">
      <c r="A28" t="s">
        <v>320</v>
      </c>
      <c r="B28"/>
      <c r="C28"/>
      <c r="D28"/>
      <c r="E28"/>
      <c r="F28"/>
      <c r="G28"/>
      <c r="H28"/>
      <c r="I28"/>
      <c r="J28"/>
    </row>
    <row r="29" spans="1:10" x14ac:dyDescent="0.2">
      <c r="A29" t="s">
        <v>311</v>
      </c>
      <c r="B29"/>
      <c r="C29"/>
      <c r="D29"/>
      <c r="E29"/>
      <c r="F29"/>
      <c r="G29"/>
      <c r="H29"/>
      <c r="I29"/>
      <c r="J29"/>
    </row>
    <row r="30" spans="1:10" x14ac:dyDescent="0.2">
      <c r="A30" t="s">
        <v>321</v>
      </c>
      <c r="B30"/>
      <c r="C30"/>
      <c r="D30"/>
      <c r="E30"/>
      <c r="F30"/>
      <c r="G30"/>
      <c r="H30"/>
      <c r="I30"/>
      <c r="J30"/>
    </row>
    <row r="31" spans="1:10" x14ac:dyDescent="0.2">
      <c r="A31" t="s">
        <v>311</v>
      </c>
      <c r="B31"/>
      <c r="C31"/>
      <c r="D31"/>
      <c r="E31"/>
      <c r="F31"/>
      <c r="G31"/>
      <c r="H31"/>
      <c r="I31"/>
      <c r="J31"/>
    </row>
    <row r="32" spans="1:10" x14ac:dyDescent="0.2">
      <c r="A32" t="s">
        <v>322</v>
      </c>
      <c r="B32"/>
      <c r="C32"/>
      <c r="D32"/>
      <c r="E32"/>
      <c r="F32"/>
      <c r="G32"/>
      <c r="H32"/>
      <c r="I32"/>
      <c r="J32"/>
    </row>
    <row r="33" spans="1:10" x14ac:dyDescent="0.2">
      <c r="A33" t="s">
        <v>311</v>
      </c>
      <c r="B33"/>
      <c r="C33"/>
      <c r="D33"/>
      <c r="E33"/>
      <c r="F33"/>
      <c r="G33"/>
      <c r="H33"/>
      <c r="I33"/>
      <c r="J33"/>
    </row>
    <row r="34" spans="1:10" x14ac:dyDescent="0.2">
      <c r="A34" t="s">
        <v>323</v>
      </c>
      <c r="B34"/>
      <c r="C34"/>
      <c r="D34"/>
      <c r="E34"/>
      <c r="F34"/>
      <c r="G34"/>
      <c r="H34"/>
      <c r="I34"/>
      <c r="J34"/>
    </row>
    <row r="35" spans="1:10" x14ac:dyDescent="0.2">
      <c r="A35" t="s">
        <v>311</v>
      </c>
      <c r="B35"/>
      <c r="C35"/>
      <c r="D35"/>
      <c r="E35"/>
      <c r="F35"/>
      <c r="G35"/>
      <c r="H35"/>
      <c r="I35"/>
      <c r="J35"/>
    </row>
    <row r="36" spans="1:10" x14ac:dyDescent="0.2">
      <c r="A36" t="s">
        <v>324</v>
      </c>
      <c r="B36"/>
      <c r="C36"/>
      <c r="D36"/>
      <c r="E36"/>
      <c r="F36"/>
      <c r="G36"/>
      <c r="H36"/>
      <c r="I36"/>
      <c r="J36"/>
    </row>
    <row r="37" spans="1:10" x14ac:dyDescent="0.2">
      <c r="A37" t="s">
        <v>311</v>
      </c>
      <c r="B37"/>
      <c r="C37"/>
      <c r="D37"/>
      <c r="E37"/>
      <c r="F37"/>
      <c r="G37"/>
      <c r="H37"/>
      <c r="I37"/>
      <c r="J37"/>
    </row>
    <row r="38" spans="1:10" x14ac:dyDescent="0.2">
      <c r="A38" t="s">
        <v>325</v>
      </c>
      <c r="B38"/>
      <c r="C38"/>
      <c r="D38"/>
      <c r="E38"/>
      <c r="F38"/>
      <c r="G38"/>
      <c r="H38"/>
      <c r="I38"/>
      <c r="J38"/>
    </row>
    <row r="39" spans="1:10" x14ac:dyDescent="0.2">
      <c r="A39" t="s">
        <v>311</v>
      </c>
      <c r="B39"/>
      <c r="C39"/>
      <c r="D39"/>
      <c r="E39"/>
      <c r="F39"/>
      <c r="G39"/>
      <c r="H39"/>
      <c r="I39"/>
      <c r="J39"/>
    </row>
    <row r="40" spans="1:10" x14ac:dyDescent="0.2">
      <c r="A40" t="s">
        <v>326</v>
      </c>
      <c r="B40"/>
      <c r="C40"/>
      <c r="D40"/>
      <c r="E40"/>
      <c r="F40"/>
      <c r="G40"/>
      <c r="H40"/>
      <c r="I40"/>
      <c r="J40"/>
    </row>
    <row r="41" spans="1:10" x14ac:dyDescent="0.2">
      <c r="A41" t="s">
        <v>311</v>
      </c>
      <c r="B41"/>
      <c r="C41"/>
      <c r="D41"/>
      <c r="E41"/>
      <c r="F41"/>
      <c r="G41"/>
      <c r="H41"/>
      <c r="I41"/>
      <c r="J41"/>
    </row>
    <row r="42" spans="1:10" x14ac:dyDescent="0.2">
      <c r="A42" t="s">
        <v>327</v>
      </c>
      <c r="B42"/>
      <c r="C42"/>
      <c r="D42"/>
      <c r="E42"/>
      <c r="F42"/>
      <c r="G42"/>
      <c r="H42"/>
      <c r="I42"/>
      <c r="J42"/>
    </row>
    <row r="43" spans="1:10" x14ac:dyDescent="0.2">
      <c r="A43" t="s">
        <v>311</v>
      </c>
      <c r="B43"/>
      <c r="C43"/>
      <c r="D43"/>
      <c r="E43"/>
      <c r="F43"/>
      <c r="G43"/>
      <c r="H43"/>
      <c r="I43"/>
      <c r="J43"/>
    </row>
    <row r="44" spans="1:10" x14ac:dyDescent="0.2">
      <c r="A44" t="s">
        <v>328</v>
      </c>
      <c r="B44"/>
      <c r="C44"/>
      <c r="D44"/>
      <c r="E44"/>
      <c r="F44"/>
      <c r="G44"/>
      <c r="H44"/>
      <c r="I44"/>
      <c r="J44"/>
    </row>
    <row r="45" spans="1:10" x14ac:dyDescent="0.2">
      <c r="A45" t="s">
        <v>311</v>
      </c>
      <c r="B45"/>
      <c r="C45"/>
      <c r="D45"/>
      <c r="E45"/>
      <c r="F45"/>
      <c r="G45"/>
      <c r="H45"/>
      <c r="I45"/>
      <c r="J45"/>
    </row>
    <row r="46" spans="1:10" x14ac:dyDescent="0.2">
      <c r="A46" t="s">
        <v>329</v>
      </c>
      <c r="B46"/>
      <c r="C46"/>
      <c r="D46"/>
      <c r="E46"/>
      <c r="F46"/>
      <c r="G46"/>
      <c r="H46"/>
      <c r="I46"/>
      <c r="J46"/>
    </row>
    <row r="47" spans="1:10" x14ac:dyDescent="0.2">
      <c r="A47" t="s">
        <v>311</v>
      </c>
      <c r="B47"/>
      <c r="C47"/>
      <c r="D47"/>
      <c r="E47"/>
      <c r="F47"/>
      <c r="G47"/>
      <c r="H47"/>
      <c r="I47"/>
      <c r="J47"/>
    </row>
    <row r="48" spans="1:10" x14ac:dyDescent="0.2">
      <c r="A48" t="s">
        <v>330</v>
      </c>
      <c r="B48"/>
      <c r="C48"/>
      <c r="D48"/>
      <c r="E48"/>
      <c r="F48"/>
      <c r="G48"/>
      <c r="H48"/>
      <c r="I48"/>
      <c r="J48"/>
    </row>
    <row r="49" spans="1:10" x14ac:dyDescent="0.2">
      <c r="A49" t="s">
        <v>311</v>
      </c>
      <c r="B49"/>
      <c r="C49"/>
      <c r="D49"/>
      <c r="E49"/>
      <c r="F49"/>
      <c r="G49"/>
      <c r="H49"/>
      <c r="I49"/>
      <c r="J49"/>
    </row>
    <row r="50" spans="1:10" x14ac:dyDescent="0.2">
      <c r="A50" t="s">
        <v>331</v>
      </c>
      <c r="B50"/>
      <c r="C50"/>
      <c r="D50"/>
      <c r="E50"/>
      <c r="F50"/>
      <c r="G50"/>
      <c r="H50"/>
      <c r="I50"/>
      <c r="J50"/>
    </row>
    <row r="51" spans="1:10" x14ac:dyDescent="0.2">
      <c r="A51" t="s">
        <v>311</v>
      </c>
      <c r="B51"/>
      <c r="C51"/>
      <c r="D51"/>
      <c r="E51"/>
      <c r="F51"/>
      <c r="G51"/>
      <c r="H51"/>
      <c r="I51"/>
      <c r="J51"/>
    </row>
    <row r="52" spans="1:10" x14ac:dyDescent="0.2">
      <c r="A52" t="s">
        <v>332</v>
      </c>
      <c r="B52"/>
      <c r="C52"/>
      <c r="D52"/>
      <c r="E52"/>
      <c r="F52"/>
      <c r="G52"/>
      <c r="H52"/>
      <c r="I52"/>
      <c r="J52"/>
    </row>
    <row r="53" spans="1:10" x14ac:dyDescent="0.2">
      <c r="A53" t="s">
        <v>311</v>
      </c>
      <c r="B53"/>
      <c r="C53"/>
      <c r="D53"/>
      <c r="E53"/>
      <c r="F53"/>
      <c r="G53"/>
      <c r="H53"/>
      <c r="I53"/>
      <c r="J53"/>
    </row>
    <row r="54" spans="1:10" x14ac:dyDescent="0.2">
      <c r="A54" t="s">
        <v>333</v>
      </c>
      <c r="B54"/>
      <c r="C54"/>
      <c r="D54"/>
      <c r="E54"/>
      <c r="F54"/>
      <c r="G54"/>
      <c r="H54"/>
      <c r="I54"/>
      <c r="J54"/>
    </row>
    <row r="55" spans="1:10" x14ac:dyDescent="0.2">
      <c r="A55" t="s">
        <v>311</v>
      </c>
      <c r="B55"/>
      <c r="C55"/>
      <c r="D55"/>
      <c r="E55"/>
      <c r="F55"/>
      <c r="G55"/>
      <c r="H55"/>
      <c r="I55"/>
      <c r="J55"/>
    </row>
    <row r="56" spans="1:10" x14ac:dyDescent="0.2">
      <c r="A56" t="s">
        <v>334</v>
      </c>
      <c r="B56"/>
      <c r="C56"/>
      <c r="D56"/>
      <c r="E56"/>
      <c r="F56"/>
      <c r="G56"/>
      <c r="H56"/>
      <c r="I56"/>
      <c r="J56"/>
    </row>
    <row r="57" spans="1:10" x14ac:dyDescent="0.2">
      <c r="A57" t="s">
        <v>311</v>
      </c>
      <c r="B57"/>
      <c r="C57"/>
      <c r="D57"/>
      <c r="E57"/>
      <c r="F57"/>
      <c r="G57"/>
      <c r="H57"/>
      <c r="I57"/>
      <c r="J57"/>
    </row>
    <row r="58" spans="1:10" x14ac:dyDescent="0.2">
      <c r="A58" t="s">
        <v>335</v>
      </c>
      <c r="B58"/>
      <c r="C58"/>
      <c r="D58"/>
      <c r="E58"/>
      <c r="F58"/>
      <c r="G58"/>
      <c r="H58"/>
      <c r="I58"/>
      <c r="J58"/>
    </row>
    <row r="59" spans="1:10" x14ac:dyDescent="0.2">
      <c r="A59" t="s">
        <v>311</v>
      </c>
      <c r="B59"/>
      <c r="C59"/>
      <c r="D59"/>
      <c r="E59"/>
      <c r="F59"/>
      <c r="G59"/>
      <c r="H59"/>
      <c r="I59"/>
      <c r="J59"/>
    </row>
    <row r="60" spans="1:10" x14ac:dyDescent="0.2">
      <c r="A60" t="s">
        <v>336</v>
      </c>
      <c r="B60"/>
      <c r="C60"/>
      <c r="D60"/>
      <c r="E60"/>
      <c r="F60"/>
      <c r="G60"/>
      <c r="H60"/>
      <c r="I60"/>
      <c r="J60"/>
    </row>
    <row r="61" spans="1:10" x14ac:dyDescent="0.2">
      <c r="A61" t="s">
        <v>311</v>
      </c>
      <c r="B61"/>
      <c r="C61"/>
      <c r="D61"/>
      <c r="E61"/>
      <c r="F61"/>
      <c r="G61"/>
      <c r="H61"/>
      <c r="I61"/>
      <c r="J61"/>
    </row>
    <row r="62" spans="1:10" x14ac:dyDescent="0.2">
      <c r="A62" t="s">
        <v>337</v>
      </c>
      <c r="B62"/>
      <c r="C62"/>
      <c r="D62"/>
      <c r="E62"/>
      <c r="F62"/>
      <c r="G62"/>
      <c r="H62"/>
      <c r="I62"/>
      <c r="J62"/>
    </row>
    <row r="63" spans="1:10" x14ac:dyDescent="0.2">
      <c r="A63" t="s">
        <v>311</v>
      </c>
      <c r="B63"/>
      <c r="C63"/>
      <c r="D63"/>
      <c r="E63"/>
      <c r="F63"/>
      <c r="G63"/>
      <c r="H63"/>
      <c r="I63"/>
      <c r="J63"/>
    </row>
    <row r="64" spans="1:10" x14ac:dyDescent="0.2">
      <c r="A64" t="s">
        <v>338</v>
      </c>
      <c r="B64"/>
      <c r="C64"/>
      <c r="D64"/>
      <c r="E64"/>
      <c r="F64"/>
      <c r="G64"/>
      <c r="H64"/>
      <c r="I64"/>
      <c r="J64"/>
    </row>
    <row r="65" spans="1:10" x14ac:dyDescent="0.2">
      <c r="A65" t="s">
        <v>311</v>
      </c>
      <c r="B65"/>
      <c r="C65"/>
      <c r="D65"/>
      <c r="E65"/>
      <c r="F65"/>
      <c r="G65"/>
      <c r="H65"/>
      <c r="I65"/>
      <c r="J65"/>
    </row>
    <row r="66" spans="1:10" x14ac:dyDescent="0.2">
      <c r="A66" t="s">
        <v>339</v>
      </c>
      <c r="B66"/>
      <c r="C66"/>
      <c r="D66"/>
      <c r="E66"/>
      <c r="F66"/>
      <c r="G66"/>
      <c r="H66"/>
      <c r="I66"/>
      <c r="J66"/>
    </row>
    <row r="67" spans="1:10" x14ac:dyDescent="0.2">
      <c r="A67" t="s">
        <v>311</v>
      </c>
      <c r="B67"/>
      <c r="C67"/>
      <c r="D67"/>
      <c r="E67"/>
      <c r="F67"/>
      <c r="G67"/>
      <c r="H67"/>
      <c r="I67"/>
      <c r="J67"/>
    </row>
    <row r="68" spans="1:10" x14ac:dyDescent="0.2">
      <c r="A68" t="s">
        <v>340</v>
      </c>
      <c r="B68"/>
      <c r="C68"/>
      <c r="D68"/>
      <c r="E68"/>
      <c r="F68"/>
      <c r="G68"/>
      <c r="H68"/>
      <c r="I68"/>
      <c r="J68"/>
    </row>
    <row r="69" spans="1:10" x14ac:dyDescent="0.2">
      <c r="A69" t="s">
        <v>311</v>
      </c>
      <c r="B69"/>
      <c r="C69"/>
      <c r="D69"/>
      <c r="E69"/>
      <c r="F69"/>
      <c r="G69"/>
      <c r="H69"/>
      <c r="I69"/>
      <c r="J69"/>
    </row>
    <row r="70" spans="1:10" x14ac:dyDescent="0.2">
      <c r="A70" t="s">
        <v>341</v>
      </c>
    </row>
    <row r="71" spans="1:10" x14ac:dyDescent="0.2">
      <c r="A71" t="s">
        <v>311</v>
      </c>
    </row>
    <row r="72" spans="1:10" x14ac:dyDescent="0.2">
      <c r="A72" t="s">
        <v>342</v>
      </c>
    </row>
    <row r="73" spans="1:10" x14ac:dyDescent="0.2">
      <c r="A73"/>
    </row>
    <row r="74" spans="1:10" x14ac:dyDescent="0.2">
      <c r="A74"/>
    </row>
    <row r="75" spans="1:10" x14ac:dyDescent="0.2">
      <c r="A75"/>
    </row>
    <row r="76" spans="1:10" x14ac:dyDescent="0.2">
      <c r="A76"/>
    </row>
    <row r="77" spans="1:10" x14ac:dyDescent="0.2">
      <c r="A77"/>
    </row>
    <row r="78" spans="1:10" x14ac:dyDescent="0.2">
      <c r="A78"/>
    </row>
    <row r="79" spans="1:10" x14ac:dyDescent="0.2">
      <c r="A79"/>
    </row>
    <row r="80" spans="1:10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</sheetData>
  <phoneticPr fontId="0" type="noConversion"/>
  <pageMargins left="0.75" right="0.75" top="1" bottom="1" header="0.5" footer="0.5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"/>
  <sheetViews>
    <sheetView zoomScaleNormal="100" workbookViewId="0">
      <selection activeCell="V34" sqref="V34"/>
    </sheetView>
  </sheetViews>
  <sheetFormatPr baseColWidth="10" defaultColWidth="8.6640625" defaultRowHeight="13" x14ac:dyDescent="0.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"/>
  <sheetViews>
    <sheetView workbookViewId="0">
      <selection activeCell="K19" sqref="K19"/>
    </sheetView>
  </sheetViews>
  <sheetFormatPr baseColWidth="10" defaultColWidth="8.6640625" defaultRowHeight="13" x14ac:dyDescent="0.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"/>
  <sheetViews>
    <sheetView tabSelected="1" topLeftCell="A5" workbookViewId="0">
      <selection activeCell="M16" sqref="M16"/>
    </sheetView>
  </sheetViews>
  <sheetFormatPr baseColWidth="10" defaultColWidth="11.5" defaultRowHeight="13" x14ac:dyDescent="0.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260"/>
  <sheetViews>
    <sheetView workbookViewId="0">
      <selection activeCell="G3" sqref="G3:G260"/>
    </sheetView>
  </sheetViews>
  <sheetFormatPr baseColWidth="10" defaultColWidth="11.5" defaultRowHeight="13" x14ac:dyDescent="0.15"/>
  <sheetData>
    <row r="1" spans="1:27" s="29" customFormat="1" x14ac:dyDescent="0.15">
      <c r="A1" s="30" t="s">
        <v>115</v>
      </c>
      <c r="B1" s="30" t="s">
        <v>112</v>
      </c>
      <c r="C1" s="30" t="s">
        <v>117</v>
      </c>
      <c r="D1" s="30" t="s">
        <v>111</v>
      </c>
      <c r="E1" s="30" t="s">
        <v>118</v>
      </c>
      <c r="F1" s="30" t="s">
        <v>110</v>
      </c>
      <c r="G1" s="30" t="s">
        <v>120</v>
      </c>
      <c r="H1" s="30" t="s">
        <v>113</v>
      </c>
      <c r="I1" s="30" t="s">
        <v>114</v>
      </c>
      <c r="J1" s="30" t="s">
        <v>35</v>
      </c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spans="1:27" x14ac:dyDescent="0.15">
      <c r="A2" s="20">
        <v>1</v>
      </c>
      <c r="B2" s="19">
        <f>IFERROR(TLM!$H:$H,"")</f>
        <v>0</v>
      </c>
      <c r="C2" s="19">
        <f>IFERROR(TLM!$L:$L,"")</f>
        <v>0</v>
      </c>
      <c r="D2" s="19">
        <f>IFERROR(TLM!$P:$P,"")</f>
        <v>0</v>
      </c>
      <c r="E2" s="19">
        <f>IFERROR(TLM!$T:$T,"")</f>
        <v>0</v>
      </c>
      <c r="F2" s="19">
        <f>IFERROR(TLM!$X:$X,"")</f>
        <v>0</v>
      </c>
      <c r="G2" s="19">
        <f>IFERROR(TLM!$AB:$AB,"")</f>
        <v>0</v>
      </c>
      <c r="H2" s="19">
        <f>IFERROR(TLM!AF:AF,"")</f>
        <v>220</v>
      </c>
      <c r="I2" s="19">
        <f>IFERROR(TLM!AZ:AZ,"")</f>
        <v>35.119999999999997</v>
      </c>
      <c r="J2" s="19">
        <f>IFERROR(TLM!AJ:AJ,"")</f>
        <v>3.8000000000000007</v>
      </c>
    </row>
    <row r="3" spans="1:27" x14ac:dyDescent="0.15">
      <c r="A3" s="20">
        <f t="shared" ref="A3:A66" si="0">IF(B3&lt;&gt;"",A2+1,"")</f>
        <v>2</v>
      </c>
      <c r="B3" s="19">
        <f>IFERROR(TLM!$H:$H,"")</f>
        <v>0</v>
      </c>
      <c r="C3" s="19">
        <f>IFERROR(TLM!$L:$L,"")</f>
        <v>0</v>
      </c>
      <c r="D3" s="19">
        <f>IFERROR(TLM!$P:$P,"")</f>
        <v>0</v>
      </c>
      <c r="E3" s="19">
        <f>IFERROR(TLM!$T:$T,"")</f>
        <v>0</v>
      </c>
      <c r="F3" s="19">
        <f>IFERROR(TLM!$X:$X,"")</f>
        <v>0</v>
      </c>
      <c r="G3" s="19">
        <f>IFERROR(TLM!$AB:$AB,"")</f>
        <v>0</v>
      </c>
      <c r="H3" s="19">
        <f>IFERROR(TLM!AF:AF,"")</f>
        <v>230</v>
      </c>
      <c r="I3" s="19">
        <f>IFERROR(TLM!AZ:AZ,"")</f>
        <v>35.119999999999997</v>
      </c>
      <c r="J3" s="19">
        <f>IFERROR(TLM!AJ:AJ,"")</f>
        <v>3.5</v>
      </c>
    </row>
    <row r="4" spans="1:27" x14ac:dyDescent="0.15">
      <c r="A4" s="20">
        <f t="shared" si="0"/>
        <v>3</v>
      </c>
      <c r="B4" s="19">
        <f>IFERROR(TLM!$H:$H,"")</f>
        <v>0</v>
      </c>
      <c r="C4" s="19">
        <f>IFERROR(TLM!$L:$L,"")</f>
        <v>0</v>
      </c>
      <c r="D4" s="19">
        <f>IFERROR(TLM!$P:$P,"")</f>
        <v>0</v>
      </c>
      <c r="E4" s="19">
        <f>IFERROR(TLM!$T:$T,"")</f>
        <v>0</v>
      </c>
      <c r="F4" s="19">
        <f>IFERROR(TLM!$X:$X,"")</f>
        <v>0</v>
      </c>
      <c r="G4" s="19">
        <f>IFERROR(TLM!$AB:$AB,"")</f>
        <v>0</v>
      </c>
      <c r="H4" s="19">
        <f>IFERROR(TLM!AF:AF,"")</f>
        <v>230</v>
      </c>
      <c r="I4" s="19">
        <f>IFERROR(TLM!AZ:AZ,"")</f>
        <v>35.119999999999997</v>
      </c>
      <c r="J4" s="19">
        <f>IFERROR(TLM!AJ:AJ,"")</f>
        <v>3.5</v>
      </c>
    </row>
    <row r="5" spans="1:27" x14ac:dyDescent="0.15">
      <c r="A5" s="20">
        <f t="shared" si="0"/>
        <v>4</v>
      </c>
      <c r="B5" s="19">
        <f>IFERROR(TLM!$H:$H,"")</f>
        <v>0</v>
      </c>
      <c r="C5" s="19">
        <f>IFERROR(TLM!$L:$L,"")</f>
        <v>0</v>
      </c>
      <c r="D5" s="19">
        <f>IFERROR(TLM!$P:$P,"")</f>
        <v>0</v>
      </c>
      <c r="E5" s="19">
        <f>IFERROR(TLM!$T:$T,"")</f>
        <v>0</v>
      </c>
      <c r="F5" s="19">
        <f>IFERROR(TLM!$X:$X,"")</f>
        <v>0</v>
      </c>
      <c r="G5" s="19">
        <f>IFERROR(TLM!$AB:$AB,"")</f>
        <v>0</v>
      </c>
      <c r="H5" s="19">
        <f>IFERROR(TLM!AF:AF,"")</f>
        <v>240</v>
      </c>
      <c r="I5" s="19">
        <f>IFERROR(TLM!AZ:AZ,"")</f>
        <v>35.119999999999997</v>
      </c>
      <c r="J5" s="19">
        <f>IFERROR(TLM!AJ:AJ,"")</f>
        <v>3.5</v>
      </c>
    </row>
    <row r="6" spans="1:27" x14ac:dyDescent="0.15">
      <c r="A6" s="20">
        <f t="shared" si="0"/>
        <v>5</v>
      </c>
      <c r="B6" s="19">
        <f>IFERROR(TLM!$H:$H,"")</f>
        <v>0</v>
      </c>
      <c r="C6" s="19">
        <f>IFERROR(TLM!$L:$L,"")</f>
        <v>0</v>
      </c>
      <c r="D6" s="19">
        <f>IFERROR(TLM!$P:$P,"")</f>
        <v>0</v>
      </c>
      <c r="E6" s="19">
        <f>IFERROR(TLM!$T:$T,"")</f>
        <v>0</v>
      </c>
      <c r="F6" s="19">
        <f>IFERROR(TLM!$X:$X,"")</f>
        <v>0</v>
      </c>
      <c r="G6" s="19">
        <f>IFERROR(TLM!$AB:$AB,"")</f>
        <v>0</v>
      </c>
      <c r="H6" s="19">
        <f>IFERROR(TLM!AF:AF,"")</f>
        <v>230</v>
      </c>
      <c r="I6" s="19">
        <f>IFERROR(TLM!AZ:AZ,"")</f>
        <v>35.119999999999997</v>
      </c>
      <c r="J6" s="19">
        <f>IFERROR(TLM!AJ:AJ,"")</f>
        <v>3.5</v>
      </c>
    </row>
    <row r="7" spans="1:27" x14ac:dyDescent="0.15">
      <c r="A7" s="20">
        <f t="shared" si="0"/>
        <v>6</v>
      </c>
      <c r="B7" s="19">
        <f>IFERROR(TLM!$H:$H,"")</f>
        <v>0</v>
      </c>
      <c r="C7" s="19">
        <f>IFERROR(TLM!$L:$L,"")</f>
        <v>0</v>
      </c>
      <c r="D7" s="19">
        <f>IFERROR(TLM!$P:$P,"")</f>
        <v>0</v>
      </c>
      <c r="E7" s="19">
        <f>IFERROR(TLM!$T:$T,"")</f>
        <v>0</v>
      </c>
      <c r="F7" s="19">
        <f>IFERROR(TLM!$X:$X,"")</f>
        <v>0</v>
      </c>
      <c r="G7" s="19">
        <f>IFERROR(TLM!$AB:$AB,"")</f>
        <v>0</v>
      </c>
      <c r="H7" s="19">
        <f>IFERROR(TLM!AF:AF,"")</f>
        <v>230</v>
      </c>
      <c r="I7" s="19">
        <f>IFERROR(TLM!AZ:AZ,"")</f>
        <v>33.64</v>
      </c>
      <c r="J7" s="19">
        <f>IFERROR(TLM!AJ:AJ,"")</f>
        <v>3.5</v>
      </c>
    </row>
    <row r="8" spans="1:27" x14ac:dyDescent="0.15">
      <c r="A8" s="20">
        <f t="shared" si="0"/>
        <v>7</v>
      </c>
      <c r="B8" s="19">
        <f>IFERROR(TLM!$H:$H,"")</f>
        <v>0</v>
      </c>
      <c r="C8" s="19">
        <f>IFERROR(TLM!$L:$L,"")</f>
        <v>0</v>
      </c>
      <c r="D8" s="19">
        <f>IFERROR(TLM!$P:$P,"")</f>
        <v>0</v>
      </c>
      <c r="E8" s="19">
        <f>IFERROR(TLM!$T:$T,"")</f>
        <v>0</v>
      </c>
      <c r="F8" s="19">
        <f>IFERROR(TLM!$X:$X,"")</f>
        <v>0</v>
      </c>
      <c r="G8" s="19">
        <f>IFERROR(TLM!$AB:$AB,"")</f>
        <v>0</v>
      </c>
      <c r="H8" s="19">
        <f>IFERROR(TLM!AF:AF,"")</f>
        <v>230</v>
      </c>
      <c r="I8" s="19">
        <f>IFERROR(TLM!AZ:AZ,"")</f>
        <v>35.119999999999997</v>
      </c>
      <c r="J8" s="19">
        <f>IFERROR(TLM!AJ:AJ,"")</f>
        <v>3.5</v>
      </c>
    </row>
    <row r="9" spans="1:27" x14ac:dyDescent="0.15">
      <c r="A9" s="20">
        <f t="shared" si="0"/>
        <v>8</v>
      </c>
      <c r="B9" s="19">
        <f>IFERROR(TLM!$H:$H,"")</f>
        <v>0</v>
      </c>
      <c r="C9" s="19">
        <f>IFERROR(TLM!$L:$L,"")</f>
        <v>0</v>
      </c>
      <c r="D9" s="19">
        <f>IFERROR(TLM!$P:$P,"")</f>
        <v>0</v>
      </c>
      <c r="E9" s="19">
        <f>IFERROR(TLM!$T:$T,"")</f>
        <v>0</v>
      </c>
      <c r="F9" s="19">
        <f>IFERROR(TLM!$X:$X,"")</f>
        <v>0</v>
      </c>
      <c r="G9" s="19">
        <f>IFERROR(TLM!$AB:$AB,"")</f>
        <v>0</v>
      </c>
      <c r="H9" s="19">
        <f>IFERROR(TLM!AF:AF,"")</f>
        <v>230</v>
      </c>
      <c r="I9" s="19">
        <f>IFERROR(TLM!AZ:AZ,"")</f>
        <v>35.119999999999997</v>
      </c>
      <c r="J9" s="19">
        <f>IFERROR(TLM!AJ:AJ,"")</f>
        <v>3.5</v>
      </c>
    </row>
    <row r="10" spans="1:27" x14ac:dyDescent="0.15">
      <c r="A10" s="20">
        <f t="shared" si="0"/>
        <v>9</v>
      </c>
      <c r="B10" s="19">
        <f>IFERROR(TLM!$H:$H,"")</f>
        <v>0</v>
      </c>
      <c r="C10" s="19">
        <f>IFERROR(TLM!$L:$L,"")</f>
        <v>0</v>
      </c>
      <c r="D10" s="19">
        <f>IFERROR(TLM!$P:$P,"")</f>
        <v>0</v>
      </c>
      <c r="E10" s="19">
        <f>IFERROR(TLM!$T:$T,"")</f>
        <v>0</v>
      </c>
      <c r="F10" s="19">
        <f>IFERROR(TLM!$X:$X,"")</f>
        <v>0</v>
      </c>
      <c r="G10" s="19">
        <f>IFERROR(TLM!$AB:$AB,"")</f>
        <v>0</v>
      </c>
      <c r="H10" s="19">
        <f>IFERROR(TLM!AF:AF,"")</f>
        <v>240</v>
      </c>
      <c r="I10" s="19">
        <f>IFERROR(TLM!AZ:AZ,"")</f>
        <v>35.119999999999997</v>
      </c>
      <c r="J10" s="19">
        <f>IFERROR(TLM!AJ:AJ,"")</f>
        <v>3.4000000000000004</v>
      </c>
    </row>
    <row r="11" spans="1:27" x14ac:dyDescent="0.15">
      <c r="A11" s="20">
        <f t="shared" si="0"/>
        <v>10</v>
      </c>
      <c r="B11" s="19">
        <f>IFERROR(TLM!$H:$H,"")</f>
        <v>0</v>
      </c>
      <c r="C11" s="19">
        <f>IFERROR(TLM!$L:$L,"")</f>
        <v>0</v>
      </c>
      <c r="D11" s="19">
        <f>IFERROR(TLM!$P:$P,"")</f>
        <v>0</v>
      </c>
      <c r="E11" s="19">
        <f>IFERROR(TLM!$T:$T,"")</f>
        <v>0</v>
      </c>
      <c r="F11" s="19">
        <f>IFERROR(TLM!$X:$X,"")</f>
        <v>0</v>
      </c>
      <c r="G11" s="19">
        <f>IFERROR(TLM!$AB:$AB,"")</f>
        <v>0</v>
      </c>
      <c r="H11" s="19">
        <f>IFERROR(TLM!AF:AF,"")</f>
        <v>240</v>
      </c>
      <c r="I11" s="19">
        <f>IFERROR(TLM!AZ:AZ,"")</f>
        <v>33.64</v>
      </c>
      <c r="J11" s="19">
        <f>IFERROR(TLM!AJ:AJ,"")</f>
        <v>3.3</v>
      </c>
    </row>
    <row r="12" spans="1:27" x14ac:dyDescent="0.15">
      <c r="A12" s="20">
        <f t="shared" si="0"/>
        <v>11</v>
      </c>
      <c r="B12" s="19">
        <f>IFERROR(TLM!$H:$H,"")</f>
        <v>0</v>
      </c>
      <c r="C12" s="19">
        <f>IFERROR(TLM!$L:$L,"")</f>
        <v>0</v>
      </c>
      <c r="D12" s="19">
        <f>IFERROR(TLM!$P:$P,"")</f>
        <v>0</v>
      </c>
      <c r="E12" s="19">
        <f>IFERROR(TLM!$T:$T,"")</f>
        <v>0</v>
      </c>
      <c r="F12" s="19">
        <f>IFERROR(TLM!$X:$X,"")</f>
        <v>0</v>
      </c>
      <c r="G12" s="19">
        <f>IFERROR(TLM!$AB:$AB,"")</f>
        <v>0</v>
      </c>
      <c r="H12" s="19">
        <f>IFERROR(TLM!AF:AF,"")</f>
        <v>250</v>
      </c>
      <c r="I12" s="19">
        <f>IFERROR(TLM!AZ:AZ,"")</f>
        <v>33.64</v>
      </c>
      <c r="J12" s="19">
        <f>IFERROR(TLM!AJ:AJ,"")</f>
        <v>3.2</v>
      </c>
    </row>
    <row r="13" spans="1:27" x14ac:dyDescent="0.15">
      <c r="A13" s="20">
        <f t="shared" si="0"/>
        <v>12</v>
      </c>
      <c r="B13" s="19">
        <f>IFERROR(TLM!$H:$H,"")</f>
        <v>0</v>
      </c>
      <c r="C13" s="19">
        <f>IFERROR(TLM!$L:$L,"")</f>
        <v>0</v>
      </c>
      <c r="D13" s="19">
        <f>IFERROR(TLM!$P:$P,"")</f>
        <v>0</v>
      </c>
      <c r="E13" s="19">
        <f>IFERROR(TLM!$T:$T,"")</f>
        <v>0</v>
      </c>
      <c r="F13" s="19">
        <f>IFERROR(TLM!$X:$X,"")</f>
        <v>0</v>
      </c>
      <c r="G13" s="19">
        <f>IFERROR(TLM!$AB:$AB,"")</f>
        <v>0</v>
      </c>
      <c r="H13" s="19">
        <f>IFERROR(TLM!AF:AF,"")</f>
        <v>260</v>
      </c>
      <c r="I13" s="19">
        <f>IFERROR(TLM!AZ:AZ,"")</f>
        <v>35.119999999999997</v>
      </c>
      <c r="J13" s="19">
        <f>IFERROR(TLM!AJ:AJ,"")</f>
        <v>3.2</v>
      </c>
    </row>
    <row r="14" spans="1:27" x14ac:dyDescent="0.15">
      <c r="A14" s="20">
        <f t="shared" si="0"/>
        <v>13</v>
      </c>
      <c r="B14" s="19">
        <f>IFERROR(TLM!$H:$H,"")</f>
        <v>0</v>
      </c>
      <c r="C14" s="19">
        <f>IFERROR(TLM!$L:$L,"")</f>
        <v>0</v>
      </c>
      <c r="D14" s="19">
        <f>IFERROR(TLM!$P:$P,"")</f>
        <v>0</v>
      </c>
      <c r="E14" s="19">
        <f>IFERROR(TLM!$T:$T,"")</f>
        <v>0</v>
      </c>
      <c r="F14" s="19">
        <f>IFERROR(TLM!$X:$X,"")</f>
        <v>0</v>
      </c>
      <c r="G14" s="19">
        <f>IFERROR(TLM!$AB:$AB,"")</f>
        <v>0</v>
      </c>
      <c r="H14" s="19">
        <f>IFERROR(TLM!AF:AF,"")</f>
        <v>270</v>
      </c>
      <c r="I14" s="19">
        <f>IFERROR(TLM!AZ:AZ,"")</f>
        <v>33.64</v>
      </c>
      <c r="J14" s="19">
        <f>IFERROR(TLM!AJ:AJ,"")</f>
        <v>3.0999999999999996</v>
      </c>
    </row>
    <row r="15" spans="1:27" x14ac:dyDescent="0.15">
      <c r="A15" s="20">
        <f t="shared" si="0"/>
        <v>14</v>
      </c>
      <c r="B15" s="19">
        <f>IFERROR(TLM!$H:$H,"")</f>
        <v>0</v>
      </c>
      <c r="C15" s="19">
        <f>IFERROR(TLM!$L:$L,"")</f>
        <v>0</v>
      </c>
      <c r="D15" s="19">
        <f>IFERROR(TLM!$P:$P,"")</f>
        <v>0</v>
      </c>
      <c r="E15" s="19">
        <f>IFERROR(TLM!$T:$T,"")</f>
        <v>0</v>
      </c>
      <c r="F15" s="19">
        <f>IFERROR(TLM!$X:$X,"")</f>
        <v>0</v>
      </c>
      <c r="G15" s="19">
        <f>IFERROR(TLM!$AB:$AB,"")</f>
        <v>0</v>
      </c>
      <c r="H15" s="19">
        <f>IFERROR(TLM!AF:AF,"")</f>
        <v>260</v>
      </c>
      <c r="I15" s="19">
        <f>IFERROR(TLM!AZ:AZ,"")</f>
        <v>33.64</v>
      </c>
      <c r="J15" s="19">
        <f>IFERROR(TLM!AJ:AJ,"")</f>
        <v>3</v>
      </c>
    </row>
    <row r="16" spans="1:27" x14ac:dyDescent="0.15">
      <c r="A16" s="20">
        <f t="shared" si="0"/>
        <v>15</v>
      </c>
      <c r="B16" s="19">
        <f>IFERROR(TLM!$H:$H,"")</f>
        <v>0</v>
      </c>
      <c r="C16" s="19">
        <f>IFERROR(TLM!$L:$L,"")</f>
        <v>0</v>
      </c>
      <c r="D16" s="19">
        <f>IFERROR(TLM!$P:$P,"")</f>
        <v>0</v>
      </c>
      <c r="E16" s="19">
        <f>IFERROR(TLM!$T:$T,"")</f>
        <v>0</v>
      </c>
      <c r="F16" s="19">
        <f>IFERROR(TLM!$X:$X,"")</f>
        <v>0</v>
      </c>
      <c r="G16" s="19">
        <f>IFERROR(TLM!$AB:$AB,"")</f>
        <v>0</v>
      </c>
      <c r="H16" s="19">
        <f>IFERROR(TLM!AF:AF,"")</f>
        <v>270</v>
      </c>
      <c r="I16" s="19">
        <f>IFERROR(TLM!AZ:AZ,"")</f>
        <v>35.119999999999997</v>
      </c>
      <c r="J16" s="19">
        <f>IFERROR(TLM!AJ:AJ,"")</f>
        <v>3</v>
      </c>
    </row>
    <row r="17" spans="1:10" x14ac:dyDescent="0.15">
      <c r="A17" s="20">
        <f t="shared" si="0"/>
        <v>16</v>
      </c>
      <c r="B17" s="19">
        <f>IFERROR(TLM!$H:$H,"")</f>
        <v>0</v>
      </c>
      <c r="C17" s="19">
        <f>IFERROR(TLM!$L:$L,"")</f>
        <v>0</v>
      </c>
      <c r="D17" s="19">
        <f>IFERROR(TLM!$P:$P,"")</f>
        <v>0</v>
      </c>
      <c r="E17" s="19">
        <f>IFERROR(TLM!$T:$T,"")</f>
        <v>0</v>
      </c>
      <c r="F17" s="19">
        <f>IFERROR(TLM!$X:$X,"")</f>
        <v>0</v>
      </c>
      <c r="G17" s="19">
        <f>IFERROR(TLM!$AB:$AB,"")</f>
        <v>0</v>
      </c>
      <c r="H17" s="19">
        <f>IFERROR(TLM!AF:AF,"")</f>
        <v>270</v>
      </c>
      <c r="I17" s="19">
        <f>IFERROR(TLM!AZ:AZ,"")</f>
        <v>30.679999999999993</v>
      </c>
      <c r="J17" s="19">
        <f>IFERROR(TLM!AJ:AJ,"")</f>
        <v>3</v>
      </c>
    </row>
    <row r="18" spans="1:10" x14ac:dyDescent="0.15">
      <c r="A18" s="20">
        <f t="shared" si="0"/>
        <v>17</v>
      </c>
      <c r="B18" s="19">
        <f>IFERROR(TLM!$H:$H,"")</f>
        <v>0</v>
      </c>
      <c r="C18" s="19">
        <f>IFERROR(TLM!$L:$L,"")</f>
        <v>10</v>
      </c>
      <c r="D18" s="19">
        <f>IFERROR(TLM!$P:$P,"")</f>
        <v>0</v>
      </c>
      <c r="E18" s="19">
        <f>IFERROR(TLM!$T:$T,"")</f>
        <v>140</v>
      </c>
      <c r="F18" s="19">
        <f>IFERROR(TLM!$X:$X,"")</f>
        <v>0</v>
      </c>
      <c r="G18" s="19">
        <f>IFERROR(TLM!$AB:$AB,"")</f>
        <v>0</v>
      </c>
      <c r="H18" s="19">
        <f>IFERROR(TLM!AF:AF,"")</f>
        <v>50</v>
      </c>
      <c r="I18" s="19">
        <f>IFERROR(TLM!AZ:AZ,"")</f>
        <v>30.679999999999993</v>
      </c>
      <c r="J18" s="19">
        <f>IFERROR(TLM!AJ:AJ,"")</f>
        <v>3</v>
      </c>
    </row>
    <row r="19" spans="1:10" x14ac:dyDescent="0.15">
      <c r="A19" s="20">
        <f t="shared" si="0"/>
        <v>18</v>
      </c>
      <c r="B19" s="19">
        <f>IFERROR(TLM!$H:$H,"")</f>
        <v>0</v>
      </c>
      <c r="C19" s="19">
        <f>IFERROR(TLM!$L:$L,"")</f>
        <v>110</v>
      </c>
      <c r="D19" s="19">
        <f>IFERROR(TLM!$P:$P,"")</f>
        <v>0</v>
      </c>
      <c r="E19" s="19">
        <f>IFERROR(TLM!$T:$T,"")</f>
        <v>110</v>
      </c>
      <c r="F19" s="19">
        <f>IFERROR(TLM!$X:$X,"")</f>
        <v>10</v>
      </c>
      <c r="G19" s="19">
        <f>IFERROR(TLM!$AB:$AB,"")</f>
        <v>0</v>
      </c>
      <c r="H19" s="19">
        <f>IFERROR(TLM!AF:AF,"")</f>
        <v>50</v>
      </c>
      <c r="I19" s="19">
        <f>IFERROR(TLM!AZ:AZ,"")</f>
        <v>32.159999999999997</v>
      </c>
      <c r="J19" s="19">
        <f>IFERROR(TLM!AJ:AJ,"")</f>
        <v>3</v>
      </c>
    </row>
    <row r="20" spans="1:10" x14ac:dyDescent="0.15">
      <c r="A20" s="20">
        <f t="shared" si="0"/>
        <v>19</v>
      </c>
      <c r="B20" s="19">
        <f>IFERROR(TLM!$H:$H,"")</f>
        <v>0</v>
      </c>
      <c r="C20" s="19">
        <f>IFERROR(TLM!$L:$L,"")</f>
        <v>170</v>
      </c>
      <c r="D20" s="19">
        <f>IFERROR(TLM!$P:$P,"")</f>
        <v>0</v>
      </c>
      <c r="E20" s="19">
        <f>IFERROR(TLM!$T:$T,"")</f>
        <v>60</v>
      </c>
      <c r="F20" s="19">
        <f>IFERROR(TLM!$X:$X,"")</f>
        <v>10</v>
      </c>
      <c r="G20" s="19">
        <f>IFERROR(TLM!$AB:$AB,"")</f>
        <v>0</v>
      </c>
      <c r="H20" s="19">
        <f>IFERROR(TLM!AF:AF,"")</f>
        <v>50</v>
      </c>
      <c r="I20" s="19">
        <f>IFERROR(TLM!AZ:AZ,"")</f>
        <v>32.159999999999997</v>
      </c>
      <c r="J20" s="19">
        <f>IFERROR(TLM!AJ:AJ,"")</f>
        <v>3</v>
      </c>
    </row>
    <row r="21" spans="1:10" x14ac:dyDescent="0.15">
      <c r="A21" s="20">
        <f t="shared" si="0"/>
        <v>20</v>
      </c>
      <c r="B21" s="19">
        <f>IFERROR(TLM!$H:$H,"")</f>
        <v>0</v>
      </c>
      <c r="C21" s="19">
        <f>IFERROR(TLM!$L:$L,"")</f>
        <v>180</v>
      </c>
      <c r="D21" s="19">
        <f>IFERROR(TLM!$P:$P,"")</f>
        <v>20</v>
      </c>
      <c r="E21" s="19">
        <f>IFERROR(TLM!$T:$T,"")</f>
        <v>0</v>
      </c>
      <c r="F21" s="19">
        <f>IFERROR(TLM!$X:$X,"")</f>
        <v>0</v>
      </c>
      <c r="G21" s="19">
        <f>IFERROR(TLM!$AB:$AB,"")</f>
        <v>0</v>
      </c>
      <c r="H21" s="19">
        <f>IFERROR(TLM!AF:AF,"")</f>
        <v>30</v>
      </c>
      <c r="I21" s="19">
        <f>IFERROR(TLM!AZ:AZ,"")</f>
        <v>32.159999999999997</v>
      </c>
      <c r="J21" s="19">
        <f>IFERROR(TLM!AJ:AJ,"")</f>
        <v>3</v>
      </c>
    </row>
    <row r="22" spans="1:10" x14ac:dyDescent="0.15">
      <c r="A22" s="20">
        <f t="shared" si="0"/>
        <v>21</v>
      </c>
      <c r="B22" s="19">
        <f>IFERROR(TLM!$H:$H,"")</f>
        <v>0</v>
      </c>
      <c r="C22" s="19">
        <f>IFERROR(TLM!$L:$L,"")</f>
        <v>140</v>
      </c>
      <c r="D22" s="19">
        <f>IFERROR(TLM!$P:$P,"")</f>
        <v>90</v>
      </c>
      <c r="E22" s="19">
        <f>IFERROR(TLM!$T:$T,"")</f>
        <v>0</v>
      </c>
      <c r="F22" s="19">
        <f>IFERROR(TLM!$X:$X,"")</f>
        <v>0</v>
      </c>
      <c r="G22" s="19">
        <f>IFERROR(TLM!$AB:$AB,"")</f>
        <v>0</v>
      </c>
      <c r="H22" s="19">
        <f>IFERROR(TLM!AF:AF,"")</f>
        <v>50</v>
      </c>
      <c r="I22" s="19">
        <f>IFERROR(TLM!AZ:AZ,"")</f>
        <v>33.64</v>
      </c>
      <c r="J22" s="19">
        <f>IFERROR(TLM!AJ:AJ,"")</f>
        <v>3</v>
      </c>
    </row>
    <row r="23" spans="1:10" x14ac:dyDescent="0.15">
      <c r="A23" s="20">
        <f t="shared" si="0"/>
        <v>22</v>
      </c>
      <c r="B23" s="19">
        <f>IFERROR(TLM!$H:$H,"")</f>
        <v>0</v>
      </c>
      <c r="C23" s="19">
        <f>IFERROR(TLM!$L:$L,"")</f>
        <v>60</v>
      </c>
      <c r="D23" s="19">
        <f>IFERROR(TLM!$P:$P,"")</f>
        <v>130</v>
      </c>
      <c r="E23" s="19">
        <f>IFERROR(TLM!$T:$T,"")</f>
        <v>0</v>
      </c>
      <c r="F23" s="19">
        <f>IFERROR(TLM!$X:$X,"")</f>
        <v>0</v>
      </c>
      <c r="G23" s="19">
        <f>IFERROR(TLM!$AB:$AB,"")</f>
        <v>0</v>
      </c>
      <c r="H23" s="19">
        <f>IFERROR(TLM!AF:AF,"")</f>
        <v>40</v>
      </c>
      <c r="I23" s="19">
        <f>IFERROR(TLM!AZ:AZ,"")</f>
        <v>33.64</v>
      </c>
      <c r="J23" s="19">
        <f>IFERROR(TLM!AJ:AJ,"")</f>
        <v>3</v>
      </c>
    </row>
    <row r="24" spans="1:10" x14ac:dyDescent="0.15">
      <c r="A24" s="20">
        <f t="shared" si="0"/>
        <v>23</v>
      </c>
      <c r="B24" s="19">
        <f>IFERROR(TLM!$H:$H,"")</f>
        <v>30</v>
      </c>
      <c r="C24" s="19">
        <f>IFERROR(TLM!$L:$L,"")</f>
        <v>0</v>
      </c>
      <c r="D24" s="19">
        <f>IFERROR(TLM!$P:$P,"")</f>
        <v>140</v>
      </c>
      <c r="E24" s="19">
        <f>IFERROR(TLM!$T:$T,"")</f>
        <v>0</v>
      </c>
      <c r="F24" s="19">
        <f>IFERROR(TLM!$X:$X,"")</f>
        <v>0</v>
      </c>
      <c r="G24" s="19">
        <f>IFERROR(TLM!$AB:$AB,"")</f>
        <v>10</v>
      </c>
      <c r="H24" s="19">
        <f>IFERROR(TLM!AF:AF,"")</f>
        <v>40</v>
      </c>
      <c r="I24" s="19">
        <f>IFERROR(TLM!AZ:AZ,"")</f>
        <v>33.64</v>
      </c>
      <c r="J24" s="19">
        <f>IFERROR(TLM!AJ:AJ,"")</f>
        <v>3</v>
      </c>
    </row>
    <row r="25" spans="1:10" x14ac:dyDescent="0.15">
      <c r="A25" s="20">
        <f t="shared" si="0"/>
        <v>24</v>
      </c>
      <c r="B25" s="19">
        <f>IFERROR(TLM!$H:$H,"")</f>
        <v>120</v>
      </c>
      <c r="C25" s="19">
        <f>IFERROR(TLM!$L:$L,"")</f>
        <v>0</v>
      </c>
      <c r="D25" s="19">
        <f>IFERROR(TLM!$P:$P,"")</f>
        <v>110</v>
      </c>
      <c r="E25" s="19">
        <f>IFERROR(TLM!$T:$T,"")</f>
        <v>0</v>
      </c>
      <c r="F25" s="19">
        <f>IFERROR(TLM!$X:$X,"")</f>
        <v>0</v>
      </c>
      <c r="G25" s="19">
        <f>IFERROR(TLM!$AB:$AB,"")</f>
        <v>0</v>
      </c>
      <c r="H25" s="19">
        <f>IFERROR(TLM!AF:AF,"")</f>
        <v>40</v>
      </c>
      <c r="I25" s="19">
        <f>IFERROR(TLM!AZ:AZ,"")</f>
        <v>33.64</v>
      </c>
      <c r="J25" s="19">
        <f>IFERROR(TLM!AJ:AJ,"")</f>
        <v>3</v>
      </c>
    </row>
    <row r="26" spans="1:10" x14ac:dyDescent="0.15">
      <c r="A26" s="20">
        <f t="shared" si="0"/>
        <v>25</v>
      </c>
      <c r="B26" s="19">
        <f>IFERROR(TLM!$H:$H,"")</f>
        <v>170</v>
      </c>
      <c r="C26" s="19">
        <f>IFERROR(TLM!$L:$L,"")</f>
        <v>0</v>
      </c>
      <c r="D26" s="19">
        <f>IFERROR(TLM!$P:$P,"")</f>
        <v>40</v>
      </c>
      <c r="E26" s="19">
        <f>IFERROR(TLM!$T:$T,"")</f>
        <v>0</v>
      </c>
      <c r="F26" s="19">
        <f>IFERROR(TLM!$X:$X,"")</f>
        <v>0</v>
      </c>
      <c r="G26" s="19">
        <f>IFERROR(TLM!$AB:$AB,"")</f>
        <v>10</v>
      </c>
      <c r="H26" s="19">
        <f>IFERROR(TLM!AF:AF,"")</f>
        <v>40</v>
      </c>
      <c r="I26" s="19">
        <f>IFERROR(TLM!AZ:AZ,"")</f>
        <v>35.119999999999997</v>
      </c>
      <c r="J26" s="19">
        <f>IFERROR(TLM!AJ:AJ,"")</f>
        <v>3</v>
      </c>
    </row>
    <row r="27" spans="1:10" x14ac:dyDescent="0.15">
      <c r="A27" s="20">
        <f t="shared" si="0"/>
        <v>26</v>
      </c>
      <c r="B27" s="19">
        <f>IFERROR(TLM!$H:$H,"")</f>
        <v>180</v>
      </c>
      <c r="C27" s="19">
        <f>IFERROR(TLM!$L:$L,"")</f>
        <v>0</v>
      </c>
      <c r="D27" s="19">
        <f>IFERROR(TLM!$P:$P,"")</f>
        <v>0</v>
      </c>
      <c r="E27" s="19">
        <f>IFERROR(TLM!$T:$T,"")</f>
        <v>30</v>
      </c>
      <c r="F27" s="19">
        <f>IFERROR(TLM!$X:$X,"")</f>
        <v>0</v>
      </c>
      <c r="G27" s="19">
        <f>IFERROR(TLM!$AB:$AB,"")</f>
        <v>0</v>
      </c>
      <c r="H27" s="19">
        <f>IFERROR(TLM!AF:AF,"")</f>
        <v>40</v>
      </c>
      <c r="I27" s="19">
        <f>IFERROR(TLM!AZ:AZ,"")</f>
        <v>35.119999999999997</v>
      </c>
      <c r="J27" s="19">
        <f>IFERROR(TLM!AJ:AJ,"")</f>
        <v>3</v>
      </c>
    </row>
    <row r="28" spans="1:10" x14ac:dyDescent="0.15">
      <c r="A28" s="20">
        <f t="shared" si="0"/>
        <v>27</v>
      </c>
      <c r="B28" s="19">
        <f>IFERROR(TLM!$H:$H,"")</f>
        <v>130</v>
      </c>
      <c r="C28" s="19">
        <f>IFERROR(TLM!$L:$L,"")</f>
        <v>0</v>
      </c>
      <c r="D28" s="19">
        <f>IFERROR(TLM!$P:$P,"")</f>
        <v>0</v>
      </c>
      <c r="E28" s="19">
        <f>IFERROR(TLM!$T:$T,"")</f>
        <v>100</v>
      </c>
      <c r="F28" s="19">
        <f>IFERROR(TLM!$X:$X,"")</f>
        <v>0</v>
      </c>
      <c r="G28" s="19">
        <f>IFERROR(TLM!$AB:$AB,"")</f>
        <v>0</v>
      </c>
      <c r="H28" s="19">
        <f>IFERROR(TLM!AF:AF,"")</f>
        <v>50</v>
      </c>
      <c r="I28" s="19">
        <f>IFERROR(TLM!AZ:AZ,"")</f>
        <v>35.119999999999997</v>
      </c>
      <c r="J28" s="19">
        <f>IFERROR(TLM!AJ:AJ,"")</f>
        <v>3</v>
      </c>
    </row>
    <row r="29" spans="1:10" x14ac:dyDescent="0.15">
      <c r="A29" s="20">
        <f t="shared" si="0"/>
        <v>28</v>
      </c>
      <c r="B29" s="19">
        <f>IFERROR(TLM!$H:$H,"")</f>
        <v>50</v>
      </c>
      <c r="C29" s="19">
        <f>IFERROR(TLM!$L:$L,"")</f>
        <v>0</v>
      </c>
      <c r="D29" s="19">
        <f>IFERROR(TLM!$P:$P,"")</f>
        <v>0</v>
      </c>
      <c r="E29" s="19">
        <f>IFERROR(TLM!$T:$T,"")</f>
        <v>140</v>
      </c>
      <c r="F29" s="19">
        <f>IFERROR(TLM!$X:$X,"")</f>
        <v>0</v>
      </c>
      <c r="G29" s="19">
        <f>IFERROR(TLM!$AB:$AB,"")</f>
        <v>0</v>
      </c>
      <c r="H29" s="19">
        <f>IFERROR(TLM!AF:AF,"")</f>
        <v>50</v>
      </c>
      <c r="I29" s="19">
        <f>IFERROR(TLM!AZ:AZ,"")</f>
        <v>35.119999999999997</v>
      </c>
      <c r="J29" s="19">
        <f>IFERROR(TLM!AJ:AJ,"")</f>
        <v>3</v>
      </c>
    </row>
    <row r="30" spans="1:10" x14ac:dyDescent="0.15">
      <c r="A30" s="20">
        <f t="shared" si="0"/>
        <v>29</v>
      </c>
      <c r="B30" s="19">
        <f>IFERROR(TLM!$H:$H,"")</f>
        <v>0</v>
      </c>
      <c r="C30" s="19">
        <f>IFERROR(TLM!$L:$L,"")</f>
        <v>50</v>
      </c>
      <c r="D30" s="19">
        <f>IFERROR(TLM!$P:$P,"")</f>
        <v>0</v>
      </c>
      <c r="E30" s="19">
        <f>IFERROR(TLM!$T:$T,"")</f>
        <v>130</v>
      </c>
      <c r="F30" s="19">
        <f>IFERROR(TLM!$X:$X,"")</f>
        <v>10</v>
      </c>
      <c r="G30" s="19">
        <f>IFERROR(TLM!$AB:$AB,"")</f>
        <v>0</v>
      </c>
      <c r="H30" s="19">
        <f>IFERROR(TLM!AF:AF,"")</f>
        <v>50</v>
      </c>
      <c r="I30" s="19">
        <f>IFERROR(TLM!AZ:AZ,"")</f>
        <v>36.599999999999994</v>
      </c>
      <c r="J30" s="19">
        <f>IFERROR(TLM!AJ:AJ,"")</f>
        <v>3</v>
      </c>
    </row>
    <row r="31" spans="1:10" x14ac:dyDescent="0.15">
      <c r="A31" s="20">
        <f t="shared" si="0"/>
        <v>30</v>
      </c>
      <c r="B31" s="19">
        <f>IFERROR(TLM!$H:$H,"")</f>
        <v>0</v>
      </c>
      <c r="C31" s="19">
        <f>IFERROR(TLM!$L:$L,"")</f>
        <v>130</v>
      </c>
      <c r="D31" s="19">
        <f>IFERROR(TLM!$P:$P,"")</f>
        <v>0</v>
      </c>
      <c r="E31" s="19">
        <f>IFERROR(TLM!$T:$T,"")</f>
        <v>100</v>
      </c>
      <c r="F31" s="19">
        <f>IFERROR(TLM!$X:$X,"")</f>
        <v>10</v>
      </c>
      <c r="G31" s="19">
        <f>IFERROR(TLM!$AB:$AB,"")</f>
        <v>0</v>
      </c>
      <c r="H31" s="19">
        <f>IFERROR(TLM!AF:AF,"")</f>
        <v>50</v>
      </c>
      <c r="I31" s="19">
        <f>IFERROR(TLM!AZ:AZ,"")</f>
        <v>36.599999999999994</v>
      </c>
      <c r="J31" s="19">
        <f>IFERROR(TLM!AJ:AJ,"")</f>
        <v>3</v>
      </c>
    </row>
    <row r="32" spans="1:10" x14ac:dyDescent="0.15">
      <c r="A32" s="20">
        <f t="shared" si="0"/>
        <v>31</v>
      </c>
      <c r="B32" s="19">
        <f>IFERROR(TLM!$H:$H,"")</f>
        <v>0</v>
      </c>
      <c r="C32" s="19">
        <f>IFERROR(TLM!$L:$L,"")</f>
        <v>180</v>
      </c>
      <c r="D32" s="19">
        <f>IFERROR(TLM!$P:$P,"")</f>
        <v>0</v>
      </c>
      <c r="E32" s="19">
        <f>IFERROR(TLM!$T:$T,"")</f>
        <v>30</v>
      </c>
      <c r="F32" s="19">
        <f>IFERROR(TLM!$X:$X,"")</f>
        <v>10</v>
      </c>
      <c r="G32" s="19">
        <f>IFERROR(TLM!$AB:$AB,"")</f>
        <v>0</v>
      </c>
      <c r="H32" s="19">
        <f>IFERROR(TLM!AF:AF,"")</f>
        <v>40</v>
      </c>
      <c r="I32" s="19">
        <f>IFERROR(TLM!AZ:AZ,"")</f>
        <v>35.119999999999997</v>
      </c>
      <c r="J32" s="19">
        <f>IFERROR(TLM!AJ:AJ,"")</f>
        <v>3</v>
      </c>
    </row>
    <row r="33" spans="1:10" x14ac:dyDescent="0.15">
      <c r="A33" s="20">
        <f t="shared" si="0"/>
        <v>32</v>
      </c>
      <c r="B33" s="19">
        <f>IFERROR(TLM!$H:$H,"")</f>
        <v>0</v>
      </c>
      <c r="C33" s="19">
        <f>IFERROR(TLM!$L:$L,"")</f>
        <v>170</v>
      </c>
      <c r="D33" s="19">
        <f>IFERROR(TLM!$P:$P,"")</f>
        <v>40</v>
      </c>
      <c r="E33" s="19">
        <f>IFERROR(TLM!$T:$T,"")</f>
        <v>0</v>
      </c>
      <c r="F33" s="19">
        <f>IFERROR(TLM!$X:$X,"")</f>
        <v>0</v>
      </c>
      <c r="G33" s="19">
        <f>IFERROR(TLM!$AB:$AB,"")</f>
        <v>0</v>
      </c>
      <c r="H33" s="19">
        <f>IFERROR(TLM!AF:AF,"")</f>
        <v>50</v>
      </c>
      <c r="I33" s="19">
        <f>IFERROR(TLM!AZ:AZ,"")</f>
        <v>35.119999999999997</v>
      </c>
      <c r="J33" s="19">
        <f>IFERROR(TLM!AJ:AJ,"")</f>
        <v>3</v>
      </c>
    </row>
    <row r="34" spans="1:10" x14ac:dyDescent="0.15">
      <c r="A34" s="20">
        <f t="shared" si="0"/>
        <v>33</v>
      </c>
      <c r="B34" s="19">
        <f>IFERROR(TLM!$H:$H,"")</f>
        <v>0</v>
      </c>
      <c r="C34" s="19">
        <f>IFERROR(TLM!$L:$L,"")</f>
        <v>120</v>
      </c>
      <c r="D34" s="19">
        <f>IFERROR(TLM!$P:$P,"")</f>
        <v>110</v>
      </c>
      <c r="E34" s="19">
        <f>IFERROR(TLM!$T:$T,"")</f>
        <v>0</v>
      </c>
      <c r="F34" s="19">
        <f>IFERROR(TLM!$X:$X,"")</f>
        <v>0</v>
      </c>
      <c r="G34" s="19">
        <f>IFERROR(TLM!$AB:$AB,"")</f>
        <v>0</v>
      </c>
      <c r="H34" s="19">
        <f>IFERROR(TLM!AF:AF,"")</f>
        <v>50</v>
      </c>
      <c r="I34" s="19">
        <f>IFERROR(TLM!AZ:AZ,"")</f>
        <v>36.599999999999994</v>
      </c>
      <c r="J34" s="19">
        <f>IFERROR(TLM!AJ:AJ,"")</f>
        <v>3</v>
      </c>
    </row>
    <row r="35" spans="1:10" x14ac:dyDescent="0.15">
      <c r="A35" s="20">
        <f t="shared" si="0"/>
        <v>34</v>
      </c>
      <c r="B35" s="19">
        <f>IFERROR(TLM!$H:$H,"")</f>
        <v>0</v>
      </c>
      <c r="C35" s="19">
        <f>IFERROR(TLM!$L:$L,"")</f>
        <v>30</v>
      </c>
      <c r="D35" s="19">
        <f>IFERROR(TLM!$P:$P,"")</f>
        <v>140</v>
      </c>
      <c r="E35" s="19">
        <f>IFERROR(TLM!$T:$T,"")</f>
        <v>0</v>
      </c>
      <c r="F35" s="19">
        <f>IFERROR(TLM!$X:$X,"")</f>
        <v>0</v>
      </c>
      <c r="G35" s="19">
        <f>IFERROR(TLM!$AB:$AB,"")</f>
        <v>10</v>
      </c>
      <c r="H35" s="19">
        <f>IFERROR(TLM!AF:AF,"")</f>
        <v>50</v>
      </c>
      <c r="I35" s="19">
        <f>IFERROR(TLM!AZ:AZ,"")</f>
        <v>38.08</v>
      </c>
      <c r="J35" s="19">
        <f>IFERROR(TLM!AJ:AJ,"")</f>
        <v>3</v>
      </c>
    </row>
    <row r="36" spans="1:10" x14ac:dyDescent="0.15">
      <c r="A36" s="20">
        <f t="shared" si="0"/>
        <v>35</v>
      </c>
      <c r="B36" s="19">
        <f>IFERROR(TLM!$H:$H,"")</f>
        <v>60</v>
      </c>
      <c r="C36" s="19">
        <f>IFERROR(TLM!$L:$L,"")</f>
        <v>0</v>
      </c>
      <c r="D36" s="19">
        <f>IFERROR(TLM!$P:$P,"")</f>
        <v>130</v>
      </c>
      <c r="E36" s="19">
        <f>IFERROR(TLM!$T:$T,"")</f>
        <v>0</v>
      </c>
      <c r="F36" s="19">
        <f>IFERROR(TLM!$X:$X,"")</f>
        <v>0</v>
      </c>
      <c r="G36" s="19">
        <f>IFERROR(TLM!$AB:$AB,"")</f>
        <v>0</v>
      </c>
      <c r="H36" s="19">
        <f>IFERROR(TLM!AF:AF,"")</f>
        <v>40</v>
      </c>
      <c r="I36" s="19">
        <f>IFERROR(TLM!AZ:AZ,"")</f>
        <v>38.08</v>
      </c>
      <c r="J36" s="19">
        <f>IFERROR(TLM!AJ:AJ,"")</f>
        <v>3</v>
      </c>
    </row>
    <row r="37" spans="1:10" x14ac:dyDescent="0.15">
      <c r="A37" s="20">
        <f t="shared" si="0"/>
        <v>36</v>
      </c>
      <c r="B37" s="19">
        <f>IFERROR(TLM!$H:$H,"")</f>
        <v>140</v>
      </c>
      <c r="C37" s="19">
        <f>IFERROR(TLM!$L:$L,"")</f>
        <v>0</v>
      </c>
      <c r="D37" s="19">
        <f>IFERROR(TLM!$P:$P,"")</f>
        <v>90</v>
      </c>
      <c r="E37" s="19">
        <f>IFERROR(TLM!$T:$T,"")</f>
        <v>0</v>
      </c>
      <c r="F37" s="19">
        <f>IFERROR(TLM!$X:$X,"")</f>
        <v>0</v>
      </c>
      <c r="G37" s="19">
        <f>IFERROR(TLM!$AB:$AB,"")</f>
        <v>10</v>
      </c>
      <c r="H37" s="19">
        <f>IFERROR(TLM!AF:AF,"")</f>
        <v>40</v>
      </c>
      <c r="I37" s="19">
        <f>IFERROR(TLM!AZ:AZ,"")</f>
        <v>39.559999999999995</v>
      </c>
      <c r="J37" s="19">
        <f>IFERROR(TLM!AJ:AJ,"")</f>
        <v>3</v>
      </c>
    </row>
    <row r="38" spans="1:10" x14ac:dyDescent="0.15">
      <c r="A38" s="20" t="str">
        <f t="shared" si="0"/>
        <v/>
      </c>
      <c r="B38" s="19" t="str">
        <f>IFERROR(TLM!$H:$H,"")</f>
        <v/>
      </c>
      <c r="C38" s="19" t="str">
        <f>IFERROR(TLM!$L:$L,"")</f>
        <v/>
      </c>
      <c r="D38" s="19" t="str">
        <f>IFERROR(TLM!$P:$P,"")</f>
        <v/>
      </c>
      <c r="E38" s="19" t="str">
        <f>IFERROR(TLM!$T:$T,"")</f>
        <v/>
      </c>
      <c r="F38" s="19" t="str">
        <f>IFERROR(TLM!$X:$X,"")</f>
        <v/>
      </c>
      <c r="G38" s="19" t="str">
        <f>IFERROR(TLM!$AB:$AB,"")</f>
        <v/>
      </c>
      <c r="H38" s="19" t="str">
        <f>IFERROR(TLM!AF:AF,"")</f>
        <v/>
      </c>
      <c r="I38" s="19" t="str">
        <f>IFERROR(TLM!AZ:AZ,"")</f>
        <v/>
      </c>
      <c r="J38" s="19" t="str">
        <f>IFERROR(TLM!AJ:AJ,"")</f>
        <v/>
      </c>
    </row>
    <row r="39" spans="1:10" x14ac:dyDescent="0.15">
      <c r="A39" s="20" t="str">
        <f t="shared" si="0"/>
        <v/>
      </c>
      <c r="B39" s="19" t="str">
        <f>IFERROR(TLM!$H:$H,"")</f>
        <v/>
      </c>
      <c r="C39" s="19" t="str">
        <f>IFERROR(TLM!$L:$L,"")</f>
        <v/>
      </c>
      <c r="D39" s="19" t="str">
        <f>IFERROR(TLM!$P:$P,"")</f>
        <v/>
      </c>
      <c r="E39" s="19" t="str">
        <f>IFERROR(TLM!$T:$T,"")</f>
        <v/>
      </c>
      <c r="F39" s="19" t="str">
        <f>IFERROR(TLM!$X:$X,"")</f>
        <v/>
      </c>
      <c r="G39" s="19" t="str">
        <f>IFERROR(TLM!$AB:$AB,"")</f>
        <v/>
      </c>
      <c r="H39" s="19" t="str">
        <f>IFERROR(TLM!AF:AF,"")</f>
        <v/>
      </c>
      <c r="I39" s="19" t="str">
        <f>IFERROR(TLM!AZ:AZ,"")</f>
        <v/>
      </c>
      <c r="J39" s="19" t="str">
        <f>IFERROR(TLM!AJ:AJ,"")</f>
        <v/>
      </c>
    </row>
    <row r="40" spans="1:10" x14ac:dyDescent="0.15">
      <c r="A40" s="20" t="str">
        <f t="shared" si="0"/>
        <v/>
      </c>
      <c r="B40" s="19" t="str">
        <f>IFERROR(TLM!$H:$H,"")</f>
        <v/>
      </c>
      <c r="C40" s="19" t="str">
        <f>IFERROR(TLM!$L:$L,"")</f>
        <v/>
      </c>
      <c r="D40" s="19" t="str">
        <f>IFERROR(TLM!$P:$P,"")</f>
        <v/>
      </c>
      <c r="E40" s="19" t="str">
        <f>IFERROR(TLM!$T:$T,"")</f>
        <v/>
      </c>
      <c r="F40" s="19" t="str">
        <f>IFERROR(TLM!$X:$X,"")</f>
        <v/>
      </c>
      <c r="G40" s="19" t="str">
        <f>IFERROR(TLM!$AB:$AB,"")</f>
        <v/>
      </c>
      <c r="H40" s="19" t="str">
        <f>IFERROR(TLM!AF:AF,"")</f>
        <v/>
      </c>
      <c r="I40" s="19" t="str">
        <f>IFERROR(TLM!AZ:AZ,"")</f>
        <v/>
      </c>
      <c r="J40" s="19" t="str">
        <f>IFERROR(TLM!AJ:AJ,"")</f>
        <v/>
      </c>
    </row>
    <row r="41" spans="1:10" x14ac:dyDescent="0.15">
      <c r="A41" s="20" t="str">
        <f t="shared" si="0"/>
        <v/>
      </c>
      <c r="B41" s="19" t="str">
        <f>IFERROR(TLM!$H:$H,"")</f>
        <v/>
      </c>
      <c r="C41" s="19" t="str">
        <f>IFERROR(TLM!$L:$L,"")</f>
        <v/>
      </c>
      <c r="D41" s="19" t="str">
        <f>IFERROR(TLM!$P:$P,"")</f>
        <v/>
      </c>
      <c r="E41" s="19" t="str">
        <f>IFERROR(TLM!$T:$T,"")</f>
        <v/>
      </c>
      <c r="F41" s="19" t="str">
        <f>IFERROR(TLM!$X:$X,"")</f>
        <v/>
      </c>
      <c r="G41" s="19" t="str">
        <f>IFERROR(TLM!$AB:$AB,"")</f>
        <v/>
      </c>
      <c r="H41" s="19" t="str">
        <f>IFERROR(TLM!AF:AF,"")</f>
        <v/>
      </c>
      <c r="I41" s="19" t="str">
        <f>IFERROR(TLM!AZ:AZ,"")</f>
        <v/>
      </c>
      <c r="J41" s="19" t="str">
        <f>IFERROR(TLM!AJ:AJ,"")</f>
        <v/>
      </c>
    </row>
    <row r="42" spans="1:10" x14ac:dyDescent="0.15">
      <c r="A42" s="20" t="str">
        <f t="shared" si="0"/>
        <v/>
      </c>
      <c r="B42" s="19" t="str">
        <f>IFERROR(TLM!$H:$H,"")</f>
        <v/>
      </c>
      <c r="C42" s="19" t="str">
        <f>IFERROR(TLM!$L:$L,"")</f>
        <v/>
      </c>
      <c r="D42" s="19" t="str">
        <f>IFERROR(TLM!$P:$P,"")</f>
        <v/>
      </c>
      <c r="E42" s="19" t="str">
        <f>IFERROR(TLM!$T:$T,"")</f>
        <v/>
      </c>
      <c r="F42" s="19" t="str">
        <f>IFERROR(TLM!$X:$X,"")</f>
        <v/>
      </c>
      <c r="G42" s="19" t="str">
        <f>IFERROR(TLM!$AB:$AB,"")</f>
        <v/>
      </c>
      <c r="H42" s="19" t="str">
        <f>IFERROR(TLM!AF:AF,"")</f>
        <v/>
      </c>
      <c r="I42" s="19" t="str">
        <f>IFERROR(TLM!AZ:AZ,"")</f>
        <v/>
      </c>
      <c r="J42" s="19" t="str">
        <f>IFERROR(TLM!AJ:AJ,"")</f>
        <v/>
      </c>
    </row>
    <row r="43" spans="1:10" x14ac:dyDescent="0.15">
      <c r="A43" s="20" t="str">
        <f t="shared" si="0"/>
        <v/>
      </c>
      <c r="B43" s="19" t="str">
        <f>IFERROR(TLM!$H:$H,"")</f>
        <v/>
      </c>
      <c r="C43" s="19" t="str">
        <f>IFERROR(TLM!$L:$L,"")</f>
        <v/>
      </c>
      <c r="D43" s="19" t="str">
        <f>IFERROR(TLM!$P:$P,"")</f>
        <v/>
      </c>
      <c r="E43" s="19" t="str">
        <f>IFERROR(TLM!$T:$T,"")</f>
        <v/>
      </c>
      <c r="F43" s="19" t="str">
        <f>IFERROR(TLM!$X:$X,"")</f>
        <v/>
      </c>
      <c r="G43" s="19" t="str">
        <f>IFERROR(TLM!$AB:$AB,"")</f>
        <v/>
      </c>
      <c r="H43" s="19" t="str">
        <f>IFERROR(TLM!AF:AF,"")</f>
        <v/>
      </c>
      <c r="I43" s="19" t="str">
        <f>IFERROR(TLM!AZ:AZ,"")</f>
        <v/>
      </c>
      <c r="J43" s="19" t="str">
        <f>IFERROR(TLM!AJ:AJ,"")</f>
        <v/>
      </c>
    </row>
    <row r="44" spans="1:10" x14ac:dyDescent="0.15">
      <c r="A44" s="20" t="str">
        <f t="shared" si="0"/>
        <v/>
      </c>
      <c r="B44" s="19" t="str">
        <f>IFERROR(TLM!$H:$H,"")</f>
        <v/>
      </c>
      <c r="C44" s="19" t="str">
        <f>IFERROR(TLM!$L:$L,"")</f>
        <v/>
      </c>
      <c r="D44" s="19" t="str">
        <f>IFERROR(TLM!$P:$P,"")</f>
        <v/>
      </c>
      <c r="E44" s="19" t="str">
        <f>IFERROR(TLM!$T:$T,"")</f>
        <v/>
      </c>
      <c r="F44" s="19" t="str">
        <f>IFERROR(TLM!$X:$X,"")</f>
        <v/>
      </c>
      <c r="G44" s="19" t="str">
        <f>IFERROR(TLM!$AB:$AB,"")</f>
        <v/>
      </c>
      <c r="H44" s="19" t="str">
        <f>IFERROR(TLM!AF:AF,"")</f>
        <v/>
      </c>
      <c r="I44" s="19" t="str">
        <f>IFERROR(TLM!AZ:AZ,"")</f>
        <v/>
      </c>
      <c r="J44" s="19" t="str">
        <f>IFERROR(TLM!AJ:AJ,"")</f>
        <v/>
      </c>
    </row>
    <row r="45" spans="1:10" x14ac:dyDescent="0.15">
      <c r="A45" s="20" t="str">
        <f t="shared" si="0"/>
        <v/>
      </c>
      <c r="B45" s="19" t="str">
        <f>IFERROR(TLM!$H:$H,"")</f>
        <v/>
      </c>
      <c r="C45" s="19" t="str">
        <f>IFERROR(TLM!$L:$L,"")</f>
        <v/>
      </c>
      <c r="D45" s="19" t="str">
        <f>IFERROR(TLM!$P:$P,"")</f>
        <v/>
      </c>
      <c r="E45" s="19" t="str">
        <f>IFERROR(TLM!$T:$T,"")</f>
        <v/>
      </c>
      <c r="F45" s="19" t="str">
        <f>IFERROR(TLM!$X:$X,"")</f>
        <v/>
      </c>
      <c r="G45" s="19" t="str">
        <f>IFERROR(TLM!$AB:$AB,"")</f>
        <v/>
      </c>
      <c r="H45" s="19" t="str">
        <f>IFERROR(TLM!AF:AF,"")</f>
        <v/>
      </c>
      <c r="I45" s="19" t="str">
        <f>IFERROR(TLM!AZ:AZ,"")</f>
        <v/>
      </c>
      <c r="J45" s="19" t="str">
        <f>IFERROR(TLM!AJ:AJ,"")</f>
        <v/>
      </c>
    </row>
    <row r="46" spans="1:10" x14ac:dyDescent="0.15">
      <c r="A46" s="20" t="str">
        <f t="shared" si="0"/>
        <v/>
      </c>
      <c r="B46" s="19" t="str">
        <f>IFERROR(TLM!$H:$H,"")</f>
        <v/>
      </c>
      <c r="C46" s="19" t="str">
        <f>IFERROR(TLM!$L:$L,"")</f>
        <v/>
      </c>
      <c r="D46" s="19" t="str">
        <f>IFERROR(TLM!$P:$P,"")</f>
        <v/>
      </c>
      <c r="E46" s="19" t="str">
        <f>IFERROR(TLM!$T:$T,"")</f>
        <v/>
      </c>
      <c r="F46" s="19" t="str">
        <f>IFERROR(TLM!$X:$X,"")</f>
        <v/>
      </c>
      <c r="G46" s="19" t="str">
        <f>IFERROR(TLM!$AB:$AB,"")</f>
        <v/>
      </c>
      <c r="H46" s="19" t="str">
        <f>IFERROR(TLM!AF:AF,"")</f>
        <v/>
      </c>
      <c r="I46" s="19" t="str">
        <f>IFERROR(TLM!AZ:AZ,"")</f>
        <v/>
      </c>
      <c r="J46" s="19" t="str">
        <f>IFERROR(TLM!AJ:AJ,"")</f>
        <v/>
      </c>
    </row>
    <row r="47" spans="1:10" x14ac:dyDescent="0.15">
      <c r="A47" s="20" t="str">
        <f t="shared" si="0"/>
        <v/>
      </c>
      <c r="B47" s="19" t="str">
        <f>IFERROR(TLM!$H:$H,"")</f>
        <v/>
      </c>
      <c r="C47" s="19" t="str">
        <f>IFERROR(TLM!$L:$L,"")</f>
        <v/>
      </c>
      <c r="D47" s="19" t="str">
        <f>IFERROR(TLM!$P:$P,"")</f>
        <v/>
      </c>
      <c r="E47" s="19" t="str">
        <f>IFERROR(TLM!$T:$T,"")</f>
        <v/>
      </c>
      <c r="F47" s="19" t="str">
        <f>IFERROR(TLM!$X:$X,"")</f>
        <v/>
      </c>
      <c r="G47" s="19" t="str">
        <f>IFERROR(TLM!$AB:$AB,"")</f>
        <v/>
      </c>
      <c r="H47" s="19" t="str">
        <f>IFERROR(TLM!AF:AF,"")</f>
        <v/>
      </c>
      <c r="I47" s="19" t="str">
        <f>IFERROR(TLM!AZ:AZ,"")</f>
        <v/>
      </c>
      <c r="J47" s="19" t="str">
        <f>IFERROR(TLM!AJ:AJ,"")</f>
        <v/>
      </c>
    </row>
    <row r="48" spans="1:10" x14ac:dyDescent="0.15">
      <c r="A48" s="20" t="str">
        <f t="shared" si="0"/>
        <v/>
      </c>
      <c r="B48" s="19" t="str">
        <f>IFERROR(TLM!$H:$H,"")</f>
        <v/>
      </c>
      <c r="C48" s="19" t="str">
        <f>IFERROR(TLM!$L:$L,"")</f>
        <v/>
      </c>
      <c r="D48" s="19" t="str">
        <f>IFERROR(TLM!$P:$P,"")</f>
        <v/>
      </c>
      <c r="E48" s="19" t="str">
        <f>IFERROR(TLM!$T:$T,"")</f>
        <v/>
      </c>
      <c r="F48" s="19" t="str">
        <f>IFERROR(TLM!$X:$X,"")</f>
        <v/>
      </c>
      <c r="G48" s="19" t="str">
        <f>IFERROR(TLM!$AB:$AB,"")</f>
        <v/>
      </c>
      <c r="H48" s="19" t="str">
        <f>IFERROR(TLM!AF:AF,"")</f>
        <v/>
      </c>
      <c r="I48" s="19" t="str">
        <f>IFERROR(TLM!AZ:AZ,"")</f>
        <v/>
      </c>
      <c r="J48" s="19" t="str">
        <f>IFERROR(TLM!AJ:AJ,"")</f>
        <v/>
      </c>
    </row>
    <row r="49" spans="1:10" x14ac:dyDescent="0.15">
      <c r="A49" s="20" t="str">
        <f t="shared" si="0"/>
        <v/>
      </c>
      <c r="B49" s="19" t="str">
        <f>IFERROR(TLM!$H:$H,"")</f>
        <v/>
      </c>
      <c r="C49" s="19" t="str">
        <f>IFERROR(TLM!$L:$L,"")</f>
        <v/>
      </c>
      <c r="D49" s="19" t="str">
        <f>IFERROR(TLM!$P:$P,"")</f>
        <v/>
      </c>
      <c r="E49" s="19" t="str">
        <f>IFERROR(TLM!$T:$T,"")</f>
        <v/>
      </c>
      <c r="F49" s="19" t="str">
        <f>IFERROR(TLM!$X:$X,"")</f>
        <v/>
      </c>
      <c r="G49" s="19" t="str">
        <f>IFERROR(TLM!$AB:$AB,"")</f>
        <v/>
      </c>
      <c r="H49" s="19" t="str">
        <f>IFERROR(TLM!AF:AF,"")</f>
        <v/>
      </c>
      <c r="I49" s="19" t="str">
        <f>IFERROR(TLM!AZ:AZ,"")</f>
        <v/>
      </c>
      <c r="J49" s="19" t="str">
        <f>IFERROR(TLM!AJ:AJ,"")</f>
        <v/>
      </c>
    </row>
    <row r="50" spans="1:10" x14ac:dyDescent="0.15">
      <c r="A50" s="20" t="str">
        <f t="shared" si="0"/>
        <v/>
      </c>
      <c r="B50" s="19" t="str">
        <f>IFERROR(TLM!$H:$H,"")</f>
        <v/>
      </c>
      <c r="C50" s="19" t="str">
        <f>IFERROR(TLM!$L:$L,"")</f>
        <v/>
      </c>
      <c r="D50" s="19" t="str">
        <f>IFERROR(TLM!$P:$P,"")</f>
        <v/>
      </c>
      <c r="E50" s="19" t="str">
        <f>IFERROR(TLM!$T:$T,"")</f>
        <v/>
      </c>
      <c r="F50" s="19" t="str">
        <f>IFERROR(TLM!$X:$X,"")</f>
        <v/>
      </c>
      <c r="G50" s="19" t="str">
        <f>IFERROR(TLM!$AB:$AB,"")</f>
        <v/>
      </c>
      <c r="H50" s="19" t="str">
        <f>IFERROR(TLM!AF:AF,"")</f>
        <v/>
      </c>
      <c r="I50" s="19" t="str">
        <f>IFERROR(TLM!AZ:AZ,"")</f>
        <v/>
      </c>
      <c r="J50" s="19" t="str">
        <f>IFERROR(TLM!AJ:AJ,"")</f>
        <v/>
      </c>
    </row>
    <row r="51" spans="1:10" x14ac:dyDescent="0.15">
      <c r="A51" s="20" t="str">
        <f t="shared" si="0"/>
        <v/>
      </c>
      <c r="B51" s="19" t="str">
        <f>IFERROR(TLM!$H:$H,"")</f>
        <v/>
      </c>
      <c r="C51" s="19" t="str">
        <f>IFERROR(TLM!$L:$L,"")</f>
        <v/>
      </c>
      <c r="D51" s="19" t="str">
        <f>IFERROR(TLM!$P:$P,"")</f>
        <v/>
      </c>
      <c r="E51" s="19" t="str">
        <f>IFERROR(TLM!$T:$T,"")</f>
        <v/>
      </c>
      <c r="F51" s="19" t="str">
        <f>IFERROR(TLM!$X:$X,"")</f>
        <v/>
      </c>
      <c r="G51" s="19" t="str">
        <f>IFERROR(TLM!$AB:$AB,"")</f>
        <v/>
      </c>
      <c r="H51" s="19" t="str">
        <f>IFERROR(TLM!AF:AF,"")</f>
        <v/>
      </c>
      <c r="I51" s="19" t="str">
        <f>IFERROR(TLM!AZ:AZ,"")</f>
        <v/>
      </c>
      <c r="J51" s="19" t="str">
        <f>IFERROR(TLM!AJ:AJ,"")</f>
        <v/>
      </c>
    </row>
    <row r="52" spans="1:10" x14ac:dyDescent="0.15">
      <c r="A52" s="20" t="str">
        <f t="shared" si="0"/>
        <v/>
      </c>
      <c r="B52" s="19" t="str">
        <f>IFERROR(TLM!$H:$H,"")</f>
        <v/>
      </c>
      <c r="C52" s="19" t="str">
        <f>IFERROR(TLM!$L:$L,"")</f>
        <v/>
      </c>
      <c r="D52" s="19" t="str">
        <f>IFERROR(TLM!$P:$P,"")</f>
        <v/>
      </c>
      <c r="E52" s="19" t="str">
        <f>IFERROR(TLM!$T:$T,"")</f>
        <v/>
      </c>
      <c r="F52" s="19" t="str">
        <f>IFERROR(TLM!$X:$X,"")</f>
        <v/>
      </c>
      <c r="G52" s="19" t="str">
        <f>IFERROR(TLM!$AB:$AB,"")</f>
        <v/>
      </c>
      <c r="H52" s="19" t="str">
        <f>IFERROR(TLM!AF:AF,"")</f>
        <v/>
      </c>
      <c r="I52" s="19" t="str">
        <f>IFERROR(TLM!AZ:AZ,"")</f>
        <v/>
      </c>
      <c r="J52" s="19" t="str">
        <f>IFERROR(TLM!AJ:AJ,"")</f>
        <v/>
      </c>
    </row>
    <row r="53" spans="1:10" x14ac:dyDescent="0.15">
      <c r="A53" s="20" t="str">
        <f t="shared" si="0"/>
        <v/>
      </c>
      <c r="B53" s="19" t="str">
        <f>IFERROR(TLM!$H:$H,"")</f>
        <v/>
      </c>
      <c r="C53" s="19" t="str">
        <f>IFERROR(TLM!$L:$L,"")</f>
        <v/>
      </c>
      <c r="D53" s="19" t="str">
        <f>IFERROR(TLM!$P:$P,"")</f>
        <v/>
      </c>
      <c r="E53" s="19" t="str">
        <f>IFERROR(TLM!$T:$T,"")</f>
        <v/>
      </c>
      <c r="F53" s="19" t="str">
        <f>IFERROR(TLM!$X:$X,"")</f>
        <v/>
      </c>
      <c r="G53" s="19" t="str">
        <f>IFERROR(TLM!$AB:$AB,"")</f>
        <v/>
      </c>
      <c r="H53" s="19" t="str">
        <f>IFERROR(TLM!AF:AF,"")</f>
        <v/>
      </c>
      <c r="I53" s="19" t="str">
        <f>IFERROR(TLM!AZ:AZ,"")</f>
        <v/>
      </c>
      <c r="J53" s="19" t="str">
        <f>IFERROR(TLM!AJ:AJ,"")</f>
        <v/>
      </c>
    </row>
    <row r="54" spans="1:10" x14ac:dyDescent="0.15">
      <c r="A54" s="20" t="str">
        <f t="shared" si="0"/>
        <v/>
      </c>
      <c r="B54" s="19" t="str">
        <f>IFERROR(TLM!$H:$H,"")</f>
        <v/>
      </c>
      <c r="C54" s="19" t="str">
        <f>IFERROR(TLM!$L:$L,"")</f>
        <v/>
      </c>
      <c r="D54" s="19" t="str">
        <f>IFERROR(TLM!$P:$P,"")</f>
        <v/>
      </c>
      <c r="E54" s="19" t="str">
        <f>IFERROR(TLM!$T:$T,"")</f>
        <v/>
      </c>
      <c r="F54" s="19" t="str">
        <f>IFERROR(TLM!$X:$X,"")</f>
        <v/>
      </c>
      <c r="G54" s="19" t="str">
        <f>IFERROR(TLM!$AB:$AB,"")</f>
        <v/>
      </c>
      <c r="H54" s="19" t="str">
        <f>IFERROR(TLM!AF:AF,"")</f>
        <v/>
      </c>
      <c r="I54" s="19" t="str">
        <f>IFERROR(TLM!AZ:AZ,"")</f>
        <v/>
      </c>
      <c r="J54" s="19" t="str">
        <f>IFERROR(TLM!AJ:AJ,"")</f>
        <v/>
      </c>
    </row>
    <row r="55" spans="1:10" x14ac:dyDescent="0.15">
      <c r="A55" s="20" t="str">
        <f t="shared" si="0"/>
        <v/>
      </c>
      <c r="B55" s="19" t="str">
        <f>IFERROR(TLM!$H:$H,"")</f>
        <v/>
      </c>
      <c r="C55" s="19" t="str">
        <f>IFERROR(TLM!$L:$L,"")</f>
        <v/>
      </c>
      <c r="D55" s="19" t="str">
        <f>IFERROR(TLM!$P:$P,"")</f>
        <v/>
      </c>
      <c r="E55" s="19" t="str">
        <f>IFERROR(TLM!$T:$T,"")</f>
        <v/>
      </c>
      <c r="F55" s="19" t="str">
        <f>IFERROR(TLM!$X:$X,"")</f>
        <v/>
      </c>
      <c r="G55" s="19" t="str">
        <f>IFERROR(TLM!$AB:$AB,"")</f>
        <v/>
      </c>
      <c r="H55" s="19" t="str">
        <f>IFERROR(TLM!AF:AF,"")</f>
        <v/>
      </c>
      <c r="I55" s="19" t="str">
        <f>IFERROR(TLM!AZ:AZ,"")</f>
        <v/>
      </c>
      <c r="J55" s="19" t="str">
        <f>IFERROR(TLM!AJ:AJ,"")</f>
        <v/>
      </c>
    </row>
    <row r="56" spans="1:10" x14ac:dyDescent="0.15">
      <c r="A56" s="20" t="str">
        <f t="shared" si="0"/>
        <v/>
      </c>
      <c r="B56" s="19" t="str">
        <f>IFERROR(TLM!$H:$H,"")</f>
        <v/>
      </c>
      <c r="C56" s="19" t="str">
        <f>IFERROR(TLM!$L:$L,"")</f>
        <v/>
      </c>
      <c r="D56" s="19" t="str">
        <f>IFERROR(TLM!$P:$P,"")</f>
        <v/>
      </c>
      <c r="E56" s="19" t="str">
        <f>IFERROR(TLM!$T:$T,"")</f>
        <v/>
      </c>
      <c r="F56" s="19" t="str">
        <f>IFERROR(TLM!$X:$X,"")</f>
        <v/>
      </c>
      <c r="G56" s="19" t="str">
        <f>IFERROR(TLM!$AB:$AB,"")</f>
        <v/>
      </c>
      <c r="H56" s="19" t="str">
        <f>IFERROR(TLM!AF:AF,"")</f>
        <v/>
      </c>
      <c r="I56" s="19" t="str">
        <f>IFERROR(TLM!AZ:AZ,"")</f>
        <v/>
      </c>
      <c r="J56" s="19" t="str">
        <f>IFERROR(TLM!AJ:AJ,"")</f>
        <v/>
      </c>
    </row>
    <row r="57" spans="1:10" x14ac:dyDescent="0.15">
      <c r="A57" s="20" t="str">
        <f t="shared" si="0"/>
        <v/>
      </c>
      <c r="B57" s="19" t="str">
        <f>IFERROR(TLM!$H:$H,"")</f>
        <v/>
      </c>
      <c r="C57" s="19" t="str">
        <f>IFERROR(TLM!$L:$L,"")</f>
        <v/>
      </c>
      <c r="D57" s="19" t="str">
        <f>IFERROR(TLM!$P:$P,"")</f>
        <v/>
      </c>
      <c r="E57" s="19" t="str">
        <f>IFERROR(TLM!$T:$T,"")</f>
        <v/>
      </c>
      <c r="F57" s="19" t="str">
        <f>IFERROR(TLM!$X:$X,"")</f>
        <v/>
      </c>
      <c r="G57" s="19" t="str">
        <f>IFERROR(TLM!$AB:$AB,"")</f>
        <v/>
      </c>
      <c r="H57" s="19" t="str">
        <f>IFERROR(TLM!AF:AF,"")</f>
        <v/>
      </c>
      <c r="I57" s="19" t="str">
        <f>IFERROR(TLM!AZ:AZ,"")</f>
        <v/>
      </c>
      <c r="J57" s="19" t="str">
        <f>IFERROR(TLM!AJ:AJ,"")</f>
        <v/>
      </c>
    </row>
    <row r="58" spans="1:10" x14ac:dyDescent="0.15">
      <c r="A58" s="20" t="str">
        <f t="shared" si="0"/>
        <v/>
      </c>
      <c r="B58" s="19" t="str">
        <f>IFERROR(TLM!$H:$H,"")</f>
        <v/>
      </c>
      <c r="C58" s="19" t="str">
        <f>IFERROR(TLM!$L:$L,"")</f>
        <v/>
      </c>
      <c r="D58" s="19" t="str">
        <f>IFERROR(TLM!$P:$P,"")</f>
        <v/>
      </c>
      <c r="E58" s="19" t="str">
        <f>IFERROR(TLM!$T:$T,"")</f>
        <v/>
      </c>
      <c r="F58" s="19" t="str">
        <f>IFERROR(TLM!$X:$X,"")</f>
        <v/>
      </c>
      <c r="G58" s="19" t="str">
        <f>IFERROR(TLM!$AB:$AB,"")</f>
        <v/>
      </c>
      <c r="H58" s="19" t="str">
        <f>IFERROR(TLM!AF:AF,"")</f>
        <v/>
      </c>
      <c r="I58" s="19" t="str">
        <f>IFERROR(TLM!AZ:AZ,"")</f>
        <v/>
      </c>
      <c r="J58" s="19" t="str">
        <f>IFERROR(TLM!AJ:AJ,"")</f>
        <v/>
      </c>
    </row>
    <row r="59" spans="1:10" x14ac:dyDescent="0.15">
      <c r="A59" s="20" t="str">
        <f t="shared" si="0"/>
        <v/>
      </c>
      <c r="B59" s="19" t="str">
        <f>IFERROR(TLM!$H:$H,"")</f>
        <v/>
      </c>
      <c r="C59" s="19" t="str">
        <f>IFERROR(TLM!$L:$L,"")</f>
        <v/>
      </c>
      <c r="D59" s="19" t="str">
        <f>IFERROR(TLM!$P:$P,"")</f>
        <v/>
      </c>
      <c r="E59" s="19" t="str">
        <f>IFERROR(TLM!$T:$T,"")</f>
        <v/>
      </c>
      <c r="F59" s="19" t="str">
        <f>IFERROR(TLM!$X:$X,"")</f>
        <v/>
      </c>
      <c r="G59" s="19" t="str">
        <f>IFERROR(TLM!$AB:$AB,"")</f>
        <v/>
      </c>
      <c r="H59" s="19" t="str">
        <f>IFERROR(TLM!AF:AF,"")</f>
        <v/>
      </c>
      <c r="I59" s="19" t="str">
        <f>IFERROR(TLM!AZ:AZ,"")</f>
        <v/>
      </c>
      <c r="J59" s="19" t="str">
        <f>IFERROR(TLM!AJ:AJ,"")</f>
        <v/>
      </c>
    </row>
    <row r="60" spans="1:10" x14ac:dyDescent="0.15">
      <c r="A60" s="20" t="str">
        <f t="shared" si="0"/>
        <v/>
      </c>
      <c r="B60" s="19" t="str">
        <f>IFERROR(TLM!$H:$H,"")</f>
        <v/>
      </c>
      <c r="C60" s="19" t="str">
        <f>IFERROR(TLM!$L:$L,"")</f>
        <v/>
      </c>
      <c r="D60" s="19" t="str">
        <f>IFERROR(TLM!$P:$P,"")</f>
        <v/>
      </c>
      <c r="E60" s="19" t="str">
        <f>IFERROR(TLM!$T:$T,"")</f>
        <v/>
      </c>
      <c r="F60" s="19" t="str">
        <f>IFERROR(TLM!$X:$X,"")</f>
        <v/>
      </c>
      <c r="G60" s="19" t="str">
        <f>IFERROR(TLM!$AB:$AB,"")</f>
        <v/>
      </c>
      <c r="H60" s="19" t="str">
        <f>IFERROR(TLM!AF:AF,"")</f>
        <v/>
      </c>
      <c r="I60" s="19" t="str">
        <f>IFERROR(TLM!AZ:AZ,"")</f>
        <v/>
      </c>
      <c r="J60" s="19" t="str">
        <f>IFERROR(TLM!AJ:AJ,"")</f>
        <v/>
      </c>
    </row>
    <row r="61" spans="1:10" x14ac:dyDescent="0.15">
      <c r="A61" s="20" t="str">
        <f t="shared" si="0"/>
        <v/>
      </c>
      <c r="B61" s="19" t="str">
        <f>IFERROR(TLM!$H:$H,"")</f>
        <v/>
      </c>
      <c r="C61" s="19" t="str">
        <f>IFERROR(TLM!$L:$L,"")</f>
        <v/>
      </c>
      <c r="D61" s="19" t="str">
        <f>IFERROR(TLM!$P:$P,"")</f>
        <v/>
      </c>
      <c r="E61" s="19" t="str">
        <f>IFERROR(TLM!$T:$T,"")</f>
        <v/>
      </c>
      <c r="F61" s="19" t="str">
        <f>IFERROR(TLM!$X:$X,"")</f>
        <v/>
      </c>
      <c r="G61" s="19" t="str">
        <f>IFERROR(TLM!$AB:$AB,"")</f>
        <v/>
      </c>
      <c r="H61" s="19" t="str">
        <f>IFERROR(TLM!AF:AF,"")</f>
        <v/>
      </c>
      <c r="I61" s="19" t="str">
        <f>IFERROR(TLM!AZ:AZ,"")</f>
        <v/>
      </c>
      <c r="J61" s="19" t="str">
        <f>IFERROR(TLM!AJ:AJ,"")</f>
        <v/>
      </c>
    </row>
    <row r="62" spans="1:10" x14ac:dyDescent="0.15">
      <c r="A62" s="20" t="str">
        <f t="shared" si="0"/>
        <v/>
      </c>
      <c r="B62" s="19" t="str">
        <f>IFERROR(TLM!$H:$H,"")</f>
        <v/>
      </c>
      <c r="C62" s="19" t="str">
        <f>IFERROR(TLM!$L:$L,"")</f>
        <v/>
      </c>
      <c r="D62" s="19" t="str">
        <f>IFERROR(TLM!$P:$P,"")</f>
        <v/>
      </c>
      <c r="E62" s="19" t="str">
        <f>IFERROR(TLM!$T:$T,"")</f>
        <v/>
      </c>
      <c r="F62" s="19" t="str">
        <f>IFERROR(TLM!$X:$X,"")</f>
        <v/>
      </c>
      <c r="G62" s="19" t="str">
        <f>IFERROR(TLM!$AB:$AB,"")</f>
        <v/>
      </c>
      <c r="H62" s="19" t="str">
        <f>IFERROR(TLM!AF:AF,"")</f>
        <v/>
      </c>
      <c r="I62" s="19" t="str">
        <f>IFERROR(TLM!AZ:AZ,"")</f>
        <v/>
      </c>
      <c r="J62" s="19" t="str">
        <f>IFERROR(TLM!AJ:AJ,"")</f>
        <v/>
      </c>
    </row>
    <row r="63" spans="1:10" x14ac:dyDescent="0.15">
      <c r="A63" s="20" t="str">
        <f t="shared" si="0"/>
        <v/>
      </c>
      <c r="B63" s="19" t="str">
        <f>IFERROR(TLM!$H:$H,"")</f>
        <v/>
      </c>
      <c r="C63" s="19" t="str">
        <f>IFERROR(TLM!$L:$L,"")</f>
        <v/>
      </c>
      <c r="D63" s="19" t="str">
        <f>IFERROR(TLM!$P:$P,"")</f>
        <v/>
      </c>
      <c r="E63" s="19" t="str">
        <f>IFERROR(TLM!$T:$T,"")</f>
        <v/>
      </c>
      <c r="F63" s="19" t="str">
        <f>IFERROR(TLM!$X:$X,"")</f>
        <v/>
      </c>
      <c r="G63" s="19" t="str">
        <f>IFERROR(TLM!$AB:$AB,"")</f>
        <v/>
      </c>
      <c r="H63" s="19" t="str">
        <f>IFERROR(TLM!AF:AF,"")</f>
        <v/>
      </c>
      <c r="I63" s="19" t="str">
        <f>IFERROR(TLM!AZ:AZ,"")</f>
        <v/>
      </c>
      <c r="J63" s="19" t="str">
        <f>IFERROR(TLM!AJ:AJ,"")</f>
        <v/>
      </c>
    </row>
    <row r="64" spans="1:10" x14ac:dyDescent="0.15">
      <c r="A64" s="20" t="str">
        <f t="shared" si="0"/>
        <v/>
      </c>
      <c r="B64" s="19" t="str">
        <f>IFERROR(TLM!$H:$H,"")</f>
        <v/>
      </c>
      <c r="C64" s="19" t="str">
        <f>IFERROR(TLM!$L:$L,"")</f>
        <v/>
      </c>
      <c r="D64" s="19" t="str">
        <f>IFERROR(TLM!$P:$P,"")</f>
        <v/>
      </c>
      <c r="E64" s="19" t="str">
        <f>IFERROR(TLM!$T:$T,"")</f>
        <v/>
      </c>
      <c r="F64" s="19" t="str">
        <f>IFERROR(TLM!$X:$X,"")</f>
        <v/>
      </c>
      <c r="G64" s="19" t="str">
        <f>IFERROR(TLM!$AB:$AB,"")</f>
        <v/>
      </c>
      <c r="H64" s="19" t="str">
        <f>IFERROR(TLM!AF:AF,"")</f>
        <v/>
      </c>
      <c r="I64" s="19" t="str">
        <f>IFERROR(TLM!AZ:AZ,"")</f>
        <v/>
      </c>
      <c r="J64" s="19" t="str">
        <f>IFERROR(TLM!AJ:AJ,"")</f>
        <v/>
      </c>
    </row>
    <row r="65" spans="1:10" x14ac:dyDescent="0.15">
      <c r="A65" s="20" t="str">
        <f t="shared" si="0"/>
        <v/>
      </c>
      <c r="B65" s="19" t="str">
        <f>IFERROR(TLM!$H:$H,"")</f>
        <v/>
      </c>
      <c r="C65" s="19" t="str">
        <f>IFERROR(TLM!$L:$L,"")</f>
        <v/>
      </c>
      <c r="D65" s="19" t="str">
        <f>IFERROR(TLM!$P:$P,"")</f>
        <v/>
      </c>
      <c r="E65" s="19" t="str">
        <f>IFERROR(TLM!$T:$T,"")</f>
        <v/>
      </c>
      <c r="F65" s="19" t="str">
        <f>IFERROR(TLM!$X:$X,"")</f>
        <v/>
      </c>
      <c r="G65" s="19" t="str">
        <f>IFERROR(TLM!$AB:$AB,"")</f>
        <v/>
      </c>
      <c r="H65" s="19" t="str">
        <f>IFERROR(TLM!AF:AF,"")</f>
        <v/>
      </c>
      <c r="I65" s="19" t="str">
        <f>IFERROR(TLM!AZ:AZ,"")</f>
        <v/>
      </c>
      <c r="J65" s="19" t="str">
        <f>IFERROR(TLM!AJ:AJ,"")</f>
        <v/>
      </c>
    </row>
    <row r="66" spans="1:10" x14ac:dyDescent="0.15">
      <c r="A66" s="20" t="str">
        <f t="shared" si="0"/>
        <v/>
      </c>
      <c r="B66" s="19" t="str">
        <f>IFERROR(TLM!$H:$H,"")</f>
        <v/>
      </c>
      <c r="C66" s="19" t="str">
        <f>IFERROR(TLM!$L:$L,"")</f>
        <v/>
      </c>
      <c r="D66" s="19" t="str">
        <f>IFERROR(TLM!$P:$P,"")</f>
        <v/>
      </c>
      <c r="E66" s="19" t="str">
        <f>IFERROR(TLM!$T:$T,"")</f>
        <v/>
      </c>
      <c r="F66" s="19" t="str">
        <f>IFERROR(TLM!$X:$X,"")</f>
        <v/>
      </c>
      <c r="G66" s="19" t="str">
        <f>IFERROR(TLM!$AB:$AB,"")</f>
        <v/>
      </c>
      <c r="H66" s="19" t="str">
        <f>IFERROR(TLM!AF:AF,"")</f>
        <v/>
      </c>
      <c r="I66" s="19" t="str">
        <f>IFERROR(TLM!AZ:AZ,"")</f>
        <v/>
      </c>
      <c r="J66" s="19" t="str">
        <f>IFERROR(TLM!AJ:AJ,"")</f>
        <v/>
      </c>
    </row>
    <row r="67" spans="1:10" x14ac:dyDescent="0.15">
      <c r="A67" s="20" t="str">
        <f t="shared" ref="A67:A75" si="1">IF(B67&lt;&gt;"",A66+1,"")</f>
        <v/>
      </c>
      <c r="B67" s="19" t="str">
        <f>IFERROR(TLM!$H:$H,"")</f>
        <v/>
      </c>
      <c r="C67" s="19" t="str">
        <f>IFERROR(TLM!$L:$L,"")</f>
        <v/>
      </c>
      <c r="D67" s="19" t="str">
        <f>IFERROR(TLM!$P:$P,"")</f>
        <v/>
      </c>
      <c r="E67" s="19" t="str">
        <f>IFERROR(TLM!$T:$T,"")</f>
        <v/>
      </c>
      <c r="F67" s="19" t="str">
        <f>IFERROR(TLM!$X:$X,"")</f>
        <v/>
      </c>
      <c r="G67" s="19" t="str">
        <f>IFERROR(TLM!$AB:$AB,"")</f>
        <v/>
      </c>
      <c r="H67" s="19" t="str">
        <f>IFERROR(TLM!AF:AF,"")</f>
        <v/>
      </c>
      <c r="I67" s="19" t="str">
        <f>IFERROR(TLM!AZ:AZ,"")</f>
        <v/>
      </c>
      <c r="J67" s="19" t="str">
        <f>IFERROR(TLM!AJ:AJ,"")</f>
        <v/>
      </c>
    </row>
    <row r="68" spans="1:10" x14ac:dyDescent="0.15">
      <c r="A68" s="20" t="str">
        <f t="shared" si="1"/>
        <v/>
      </c>
      <c r="B68" s="19" t="str">
        <f>IFERROR(TLM!$H:$H,"")</f>
        <v/>
      </c>
      <c r="C68" s="19" t="str">
        <f>IFERROR(TLM!$L:$L,"")</f>
        <v/>
      </c>
      <c r="D68" s="19" t="str">
        <f>IFERROR(TLM!$P:$P,"")</f>
        <v/>
      </c>
      <c r="E68" s="19" t="str">
        <f>IFERROR(TLM!$T:$T,"")</f>
        <v/>
      </c>
      <c r="F68" s="19" t="str">
        <f>IFERROR(TLM!$X:$X,"")</f>
        <v/>
      </c>
      <c r="G68" s="19" t="str">
        <f>IFERROR(TLM!$AB:$AB,"")</f>
        <v/>
      </c>
      <c r="H68" s="19" t="str">
        <f>IFERROR(TLM!AF:AF,"")</f>
        <v/>
      </c>
      <c r="I68" s="19" t="str">
        <f>IFERROR(TLM!AZ:AZ,"")</f>
        <v/>
      </c>
      <c r="J68" s="19" t="str">
        <f>IFERROR(TLM!AJ:AJ,"")</f>
        <v/>
      </c>
    </row>
    <row r="69" spans="1:10" x14ac:dyDescent="0.15">
      <c r="A69" s="20" t="str">
        <f t="shared" si="1"/>
        <v/>
      </c>
      <c r="B69" s="19" t="str">
        <f>IFERROR(TLM!$H:$H,"")</f>
        <v/>
      </c>
      <c r="C69" s="19" t="str">
        <f>IFERROR(TLM!$L:$L,"")</f>
        <v/>
      </c>
      <c r="D69" s="19" t="str">
        <f>IFERROR(TLM!$P:$P,"")</f>
        <v/>
      </c>
      <c r="E69" s="19" t="str">
        <f>IFERROR(TLM!$T:$T,"")</f>
        <v/>
      </c>
      <c r="F69" s="19" t="str">
        <f>IFERROR(TLM!$X:$X,"")</f>
        <v/>
      </c>
      <c r="G69" s="19" t="str">
        <f>IFERROR(TLM!$AB:$AB,"")</f>
        <v/>
      </c>
      <c r="H69" s="19" t="str">
        <f>IFERROR(TLM!AF:AF,"")</f>
        <v/>
      </c>
      <c r="I69" s="19" t="str">
        <f>IFERROR(TLM!AZ:AZ,"")</f>
        <v/>
      </c>
      <c r="J69" s="19" t="str">
        <f>IFERROR(TLM!AJ:AJ,"")</f>
        <v/>
      </c>
    </row>
    <row r="70" spans="1:10" x14ac:dyDescent="0.15">
      <c r="A70" s="20" t="str">
        <f t="shared" si="1"/>
        <v/>
      </c>
      <c r="B70" s="19" t="str">
        <f>IFERROR(TLM!$H:$H,"")</f>
        <v/>
      </c>
      <c r="C70" s="19" t="str">
        <f>IFERROR(TLM!$L:$L,"")</f>
        <v/>
      </c>
      <c r="D70" s="19" t="str">
        <f>IFERROR(TLM!$P:$P,"")</f>
        <v/>
      </c>
      <c r="E70" s="19" t="str">
        <f>IFERROR(TLM!$T:$T,"")</f>
        <v/>
      </c>
      <c r="F70" s="19" t="str">
        <f>IFERROR(TLM!$X:$X,"")</f>
        <v/>
      </c>
      <c r="G70" s="19" t="str">
        <f>IFERROR(TLM!$AB:$AB,"")</f>
        <v/>
      </c>
      <c r="H70" s="19" t="str">
        <f>IFERROR(TLM!AF:AF,"")</f>
        <v/>
      </c>
      <c r="I70" s="19" t="str">
        <f>IFERROR(TLM!AZ:AZ,"")</f>
        <v/>
      </c>
      <c r="J70" s="19" t="str">
        <f>IFERROR(TLM!AJ:AJ,"")</f>
        <v/>
      </c>
    </row>
    <row r="71" spans="1:10" x14ac:dyDescent="0.15">
      <c r="A71" s="20" t="str">
        <f t="shared" si="1"/>
        <v/>
      </c>
      <c r="B71" s="19" t="str">
        <f>IFERROR(TLM!$H:$H,"")</f>
        <v/>
      </c>
      <c r="C71" s="19" t="str">
        <f>IFERROR(TLM!$L:$L,"")</f>
        <v/>
      </c>
      <c r="D71" s="19" t="str">
        <f>IFERROR(TLM!$P:$P,"")</f>
        <v/>
      </c>
      <c r="E71" s="19" t="str">
        <f>IFERROR(TLM!$T:$T,"")</f>
        <v/>
      </c>
      <c r="F71" s="19" t="str">
        <f>IFERROR(TLM!$X:$X,"")</f>
        <v/>
      </c>
      <c r="G71" s="19" t="str">
        <f>IFERROR(TLM!$AB:$AB,"")</f>
        <v/>
      </c>
      <c r="H71" s="19" t="str">
        <f>IFERROR(TLM!AF:AF,"")</f>
        <v/>
      </c>
      <c r="I71" s="19" t="str">
        <f>IFERROR(TLM!AZ:AZ,"")</f>
        <v/>
      </c>
      <c r="J71" s="19" t="str">
        <f>IFERROR(TLM!AJ:AJ,"")</f>
        <v/>
      </c>
    </row>
    <row r="72" spans="1:10" x14ac:dyDescent="0.15">
      <c r="A72" s="20" t="str">
        <f t="shared" si="1"/>
        <v/>
      </c>
      <c r="B72" s="19" t="str">
        <f>IFERROR(TLM!$H:$H,"")</f>
        <v/>
      </c>
      <c r="C72" s="19" t="str">
        <f>IFERROR(TLM!$L:$L,"")</f>
        <v/>
      </c>
      <c r="D72" s="19" t="str">
        <f>IFERROR(TLM!$P:$P,"")</f>
        <v/>
      </c>
      <c r="E72" s="19" t="str">
        <f>IFERROR(TLM!$T:$T,"")</f>
        <v/>
      </c>
      <c r="F72" s="19" t="str">
        <f>IFERROR(TLM!$X:$X,"")</f>
        <v/>
      </c>
      <c r="G72" s="19" t="str">
        <f>IFERROR(TLM!$AB:$AB,"")</f>
        <v/>
      </c>
      <c r="H72" s="19" t="str">
        <f>IFERROR(TLM!AF:AF,"")</f>
        <v/>
      </c>
      <c r="I72" s="19" t="str">
        <f>IFERROR(TLM!AZ:AZ,"")</f>
        <v/>
      </c>
      <c r="J72" s="19" t="str">
        <f>IFERROR(TLM!AJ:AJ,"")</f>
        <v/>
      </c>
    </row>
    <row r="73" spans="1:10" x14ac:dyDescent="0.15">
      <c r="A73" s="20" t="str">
        <f t="shared" si="1"/>
        <v/>
      </c>
      <c r="B73" s="19" t="str">
        <f>IFERROR(TLM!$H:$H,"")</f>
        <v/>
      </c>
      <c r="C73" s="19" t="str">
        <f>IFERROR(TLM!$L:$L,"")</f>
        <v/>
      </c>
      <c r="D73" s="19" t="str">
        <f>IFERROR(TLM!$P:$P,"")</f>
        <v/>
      </c>
      <c r="E73" s="19" t="str">
        <f>IFERROR(TLM!$T:$T,"")</f>
        <v/>
      </c>
      <c r="F73" s="19" t="str">
        <f>IFERROR(TLM!$X:$X,"")</f>
        <v/>
      </c>
      <c r="G73" s="19" t="str">
        <f>IFERROR(TLM!$AB:$AB,"")</f>
        <v/>
      </c>
      <c r="H73" s="19" t="str">
        <f>IFERROR(TLM!AF:AF,"")</f>
        <v/>
      </c>
      <c r="I73" s="19" t="str">
        <f>IFERROR(TLM!AZ:AZ,"")</f>
        <v/>
      </c>
      <c r="J73" s="19" t="str">
        <f>IFERROR(TLM!AJ:AJ,"")</f>
        <v/>
      </c>
    </row>
    <row r="74" spans="1:10" x14ac:dyDescent="0.15">
      <c r="A74" s="20" t="str">
        <f t="shared" si="1"/>
        <v/>
      </c>
      <c r="B74" s="19" t="str">
        <f>IFERROR(TLM!$H:$H,"")</f>
        <v/>
      </c>
      <c r="C74" s="19" t="str">
        <f>IFERROR(TLM!$L:$L,"")</f>
        <v/>
      </c>
      <c r="D74" s="19" t="str">
        <f>IFERROR(TLM!$P:$P,"")</f>
        <v/>
      </c>
      <c r="E74" s="19" t="str">
        <f>IFERROR(TLM!$T:$T,"")</f>
        <v/>
      </c>
      <c r="F74" s="19" t="str">
        <f>IFERROR(TLM!$X:$X,"")</f>
        <v/>
      </c>
      <c r="G74" s="19" t="str">
        <f>IFERROR(TLM!$AB:$AB,"")</f>
        <v/>
      </c>
      <c r="H74" s="19" t="str">
        <f>IFERROR(TLM!AF:AF,"")</f>
        <v/>
      </c>
      <c r="I74" s="19" t="str">
        <f>IFERROR(TLM!AZ:AZ,"")</f>
        <v/>
      </c>
      <c r="J74" s="19" t="str">
        <f>IFERROR(TLM!AJ:AJ,"")</f>
        <v/>
      </c>
    </row>
    <row r="75" spans="1:10" x14ac:dyDescent="0.15">
      <c r="A75" s="20" t="str">
        <f t="shared" si="1"/>
        <v/>
      </c>
      <c r="B75" s="19" t="str">
        <f>IFERROR(TLM!$H:$H,"")</f>
        <v/>
      </c>
      <c r="C75" s="19" t="str">
        <f>IFERROR(TLM!$L:$L,"")</f>
        <v/>
      </c>
      <c r="D75" s="19" t="str">
        <f>IFERROR(TLM!$P:$P,"")</f>
        <v/>
      </c>
      <c r="E75" s="19" t="str">
        <f>IFERROR(TLM!$T:$T,"")</f>
        <v/>
      </c>
      <c r="F75" s="19" t="str">
        <f>IFERROR(TLM!$X:$X,"")</f>
        <v/>
      </c>
      <c r="G75" s="19" t="str">
        <f>IFERROR(TLM!$AB:$AB,"")</f>
        <v/>
      </c>
      <c r="H75" s="19" t="str">
        <f>IFERROR(TLM!AF:AF,"")</f>
        <v/>
      </c>
      <c r="I75" s="19" t="str">
        <f>IFERROR(TLM!AZ:AZ,"")</f>
        <v/>
      </c>
      <c r="J75" s="19" t="str">
        <f>IFERROR(TLM!AJ:AJ,"")</f>
        <v/>
      </c>
    </row>
    <row r="76" spans="1:10" x14ac:dyDescent="0.15">
      <c r="A76" s="20" t="str">
        <f>IF(B76&lt;&gt;"",A75+1,"")</f>
        <v/>
      </c>
      <c r="B76" s="19" t="str">
        <f>IFERROR(TLM!$H:$H,"")</f>
        <v/>
      </c>
      <c r="C76" s="19" t="str">
        <f>IFERROR(TLM!$L:$L,"")</f>
        <v/>
      </c>
      <c r="D76" s="19" t="str">
        <f>IFERROR(TLM!$P:$P,"")</f>
        <v/>
      </c>
      <c r="E76" s="19" t="str">
        <f>IFERROR(TLM!$T:$T,"")</f>
        <v/>
      </c>
      <c r="F76" s="19" t="str">
        <f>IFERROR(TLM!$X:$X,"")</f>
        <v/>
      </c>
      <c r="G76" s="19" t="str">
        <f>IFERROR(TLM!$AB:$AB,"")</f>
        <v/>
      </c>
      <c r="H76" s="19" t="str">
        <f>IFERROR(TLM!AF:AF,"")</f>
        <v/>
      </c>
      <c r="I76" s="19" t="str">
        <f>IFERROR(TLM!AZ:AZ,"")</f>
        <v/>
      </c>
      <c r="J76" s="19" t="str">
        <f>IFERROR(TLM!AJ:AJ,"")</f>
        <v/>
      </c>
    </row>
    <row r="77" spans="1:10" x14ac:dyDescent="0.15">
      <c r="A77" s="20" t="str">
        <f>IF(B77&lt;&gt;"",A76+1,"")</f>
        <v/>
      </c>
      <c r="B77" s="19" t="str">
        <f>IFERROR(TLM!$H:$H,"")</f>
        <v/>
      </c>
      <c r="C77" s="19" t="str">
        <f>IFERROR(TLM!$L:$L,"")</f>
        <v/>
      </c>
      <c r="D77" s="19" t="str">
        <f>IFERROR(TLM!$P:$P,"")</f>
        <v/>
      </c>
      <c r="E77" s="19" t="str">
        <f>IFERROR(TLM!$T:$T,"")</f>
        <v/>
      </c>
      <c r="F77" s="19" t="str">
        <f>IFERROR(TLM!$X:$X,"")</f>
        <v/>
      </c>
      <c r="G77" s="19" t="str">
        <f>IFERROR(TLM!$AB:$AB,"")</f>
        <v/>
      </c>
      <c r="H77" s="19" t="str">
        <f>IFERROR(TLM!AF:AF,"")</f>
        <v/>
      </c>
      <c r="I77" s="19" t="str">
        <f>IFERROR(TLM!AZ:AZ,"")</f>
        <v/>
      </c>
      <c r="J77" s="19" t="str">
        <f>IFERROR(TLM!AJ:AJ,"")</f>
        <v/>
      </c>
    </row>
    <row r="78" spans="1:10" x14ac:dyDescent="0.15">
      <c r="A78" s="20" t="str">
        <f t="shared" ref="A78:A80" si="2">IF(B78&lt;&gt;"",A77+1,"")</f>
        <v/>
      </c>
      <c r="B78" s="19" t="str">
        <f>IFERROR(TLM!$H:$H,"")</f>
        <v/>
      </c>
      <c r="C78" s="19" t="str">
        <f>IFERROR(TLM!$L:$L,"")</f>
        <v/>
      </c>
      <c r="D78" s="19" t="str">
        <f>IFERROR(TLM!$P:$P,"")</f>
        <v/>
      </c>
      <c r="E78" s="19" t="str">
        <f>IFERROR(TLM!$T:$T,"")</f>
        <v/>
      </c>
      <c r="F78" s="19" t="str">
        <f>IFERROR(TLM!$X:$X,"")</f>
        <v/>
      </c>
      <c r="G78" s="19" t="str">
        <f>IFERROR(TLM!$AB:$AB,"")</f>
        <v/>
      </c>
      <c r="H78" s="19" t="str">
        <f>IFERROR(TLM!AF:AF,"")</f>
        <v/>
      </c>
      <c r="I78" s="19" t="str">
        <f>IFERROR(TLM!AZ:AZ,"")</f>
        <v/>
      </c>
      <c r="J78" s="19" t="str">
        <f>IFERROR(TLM!AJ:AJ,"")</f>
        <v/>
      </c>
    </row>
    <row r="79" spans="1:10" x14ac:dyDescent="0.15">
      <c r="A79" s="20" t="str">
        <f t="shared" si="2"/>
        <v/>
      </c>
      <c r="B79" s="19" t="str">
        <f>IFERROR(TLM!$H:$H,"")</f>
        <v/>
      </c>
      <c r="C79" s="19" t="str">
        <f>IFERROR(TLM!$L:$L,"")</f>
        <v/>
      </c>
      <c r="D79" s="19" t="str">
        <f>IFERROR(TLM!$P:$P,"")</f>
        <v/>
      </c>
      <c r="E79" s="19" t="str">
        <f>IFERROR(TLM!$T:$T,"")</f>
        <v/>
      </c>
      <c r="F79" s="19" t="str">
        <f>IFERROR(TLM!$X:$X,"")</f>
        <v/>
      </c>
      <c r="G79" s="19" t="str">
        <f>IFERROR(TLM!$AB:$AB,"")</f>
        <v/>
      </c>
      <c r="H79" s="19" t="str">
        <f>IFERROR(TLM!AF:AF,"")</f>
        <v/>
      </c>
      <c r="I79" s="19" t="str">
        <f>IFERROR(TLM!AZ:AZ,"")</f>
        <v/>
      </c>
      <c r="J79" s="19" t="str">
        <f>IFERROR(TLM!AJ:AJ,"")</f>
        <v/>
      </c>
    </row>
    <row r="80" spans="1:10" x14ac:dyDescent="0.15">
      <c r="A80" s="20" t="str">
        <f t="shared" si="2"/>
        <v/>
      </c>
      <c r="B80" s="19" t="str">
        <f>IFERROR(TLM!$H:$H,"")</f>
        <v/>
      </c>
      <c r="C80" s="19" t="str">
        <f>IFERROR(TLM!$L:$L,"")</f>
        <v/>
      </c>
      <c r="D80" s="19" t="str">
        <f>IFERROR(TLM!$P:$P,"")</f>
        <v/>
      </c>
      <c r="E80" s="19" t="str">
        <f>IFERROR(TLM!$T:$T,"")</f>
        <v/>
      </c>
      <c r="F80" s="19" t="str">
        <f>IFERROR(TLM!$X:$X,"")</f>
        <v/>
      </c>
      <c r="G80" s="19" t="str">
        <f>IFERROR(TLM!$AB:$AB,"")</f>
        <v/>
      </c>
      <c r="H80" s="19" t="str">
        <f>IFERROR(TLM!AF:AF,"")</f>
        <v/>
      </c>
      <c r="I80" s="19" t="str">
        <f>IFERROR(TLM!AZ:AZ,"")</f>
        <v/>
      </c>
      <c r="J80" s="19" t="str">
        <f>IFERROR(TLM!AJ:AJ,"")</f>
        <v/>
      </c>
    </row>
    <row r="81" spans="1:10" x14ac:dyDescent="0.15">
      <c r="A81" s="20" t="s">
        <v>106</v>
      </c>
      <c r="B81" s="19" t="s">
        <v>106</v>
      </c>
      <c r="C81" s="19"/>
      <c r="D81" s="19" t="s">
        <v>106</v>
      </c>
      <c r="E81" s="19"/>
      <c r="F81" s="19" t="s">
        <v>106</v>
      </c>
      <c r="G81" s="19">
        <f>IFERROR(TLM!$AB:$AB,"")</f>
        <v>0</v>
      </c>
      <c r="H81" s="19" t="s">
        <v>106</v>
      </c>
      <c r="J81" s="19" t="s">
        <v>106</v>
      </c>
    </row>
    <row r="82" spans="1:10" x14ac:dyDescent="0.15">
      <c r="G82" s="19">
        <f>IFERROR(TLM!$AB:$AB,"")</f>
        <v>0</v>
      </c>
    </row>
    <row r="83" spans="1:10" x14ac:dyDescent="0.15">
      <c r="G83" s="19">
        <f>IFERROR(TLM!$AB:$AB,"")</f>
        <v>0</v>
      </c>
    </row>
    <row r="84" spans="1:10" x14ac:dyDescent="0.15">
      <c r="G84" s="19">
        <f>IFERROR(TLM!$AB:$AB,"")</f>
        <v>0</v>
      </c>
    </row>
    <row r="85" spans="1:10" x14ac:dyDescent="0.15">
      <c r="G85" s="19">
        <f>IFERROR(TLM!$AB:$AB,"")</f>
        <v>0</v>
      </c>
    </row>
    <row r="86" spans="1:10" x14ac:dyDescent="0.15">
      <c r="G86" s="19">
        <f>IFERROR(TLM!$AB:$AB,"")</f>
        <v>0</v>
      </c>
    </row>
    <row r="87" spans="1:10" x14ac:dyDescent="0.15">
      <c r="G87" s="19">
        <f>IFERROR(TLM!$AB:$AB,"")</f>
        <v>0</v>
      </c>
    </row>
    <row r="88" spans="1:10" x14ac:dyDescent="0.15">
      <c r="G88" s="19">
        <f>IFERROR(TLM!$AB:$AB,"")</f>
        <v>0</v>
      </c>
    </row>
    <row r="89" spans="1:10" x14ac:dyDescent="0.15">
      <c r="G89" s="19">
        <f>IFERROR(TLM!$AB:$AB,"")</f>
        <v>0</v>
      </c>
    </row>
    <row r="90" spans="1:10" x14ac:dyDescent="0.15">
      <c r="G90" s="19">
        <f>IFERROR(TLM!$AB:$AB,"")</f>
        <v>0</v>
      </c>
    </row>
    <row r="91" spans="1:10" x14ac:dyDescent="0.15">
      <c r="G91" s="19">
        <f>IFERROR(TLM!$AB:$AB,"")</f>
        <v>0</v>
      </c>
    </row>
    <row r="92" spans="1:10" x14ac:dyDescent="0.15">
      <c r="G92" s="19">
        <f>IFERROR(TLM!$AB:$AB,"")</f>
        <v>0</v>
      </c>
    </row>
    <row r="93" spans="1:10" x14ac:dyDescent="0.15">
      <c r="G93" s="19">
        <f>IFERROR(TLM!$AB:$AB,"")</f>
        <v>0</v>
      </c>
    </row>
    <row r="94" spans="1:10" x14ac:dyDescent="0.15">
      <c r="G94" s="19">
        <f>IFERROR(TLM!$AB:$AB,"")</f>
        <v>0</v>
      </c>
    </row>
    <row r="95" spans="1:10" x14ac:dyDescent="0.15">
      <c r="G95" s="19">
        <f>IFERROR(TLM!$AB:$AB,"")</f>
        <v>0</v>
      </c>
    </row>
    <row r="96" spans="1:10" x14ac:dyDescent="0.15">
      <c r="G96" s="19">
        <f>IFERROR(TLM!$AB:$AB,"")</f>
        <v>0</v>
      </c>
    </row>
    <row r="97" spans="7:7" x14ac:dyDescent="0.15">
      <c r="G97" s="19">
        <f>IFERROR(TLM!$AB:$AB,"")</f>
        <v>0</v>
      </c>
    </row>
    <row r="98" spans="7:7" x14ac:dyDescent="0.15">
      <c r="G98" s="19">
        <f>IFERROR(TLM!$AB:$AB,"")</f>
        <v>0</v>
      </c>
    </row>
    <row r="99" spans="7:7" x14ac:dyDescent="0.15">
      <c r="G99" s="19">
        <f>IFERROR(TLM!$AB:$AB,"")</f>
        <v>0</v>
      </c>
    </row>
    <row r="100" spans="7:7" x14ac:dyDescent="0.15">
      <c r="G100" s="19">
        <f>IFERROR(TLM!$AB:$AB,"")</f>
        <v>0</v>
      </c>
    </row>
    <row r="101" spans="7:7" x14ac:dyDescent="0.15">
      <c r="G101" s="19">
        <f>IFERROR(TLM!$AB:$AB,"")</f>
        <v>0</v>
      </c>
    </row>
    <row r="102" spans="7:7" x14ac:dyDescent="0.15">
      <c r="G102" s="19">
        <f>IFERROR(TLM!$AB:$AB,"")</f>
        <v>0</v>
      </c>
    </row>
    <row r="103" spans="7:7" x14ac:dyDescent="0.15">
      <c r="G103" s="19">
        <f>IFERROR(TLM!$AB:$AB,"")</f>
        <v>0</v>
      </c>
    </row>
    <row r="104" spans="7:7" x14ac:dyDescent="0.15">
      <c r="G104" s="19">
        <f>IFERROR(TLM!$AB:$AB,"")</f>
        <v>0</v>
      </c>
    </row>
    <row r="105" spans="7:7" x14ac:dyDescent="0.15">
      <c r="G105" s="19">
        <f>IFERROR(TLM!$AB:$AB,"")</f>
        <v>0</v>
      </c>
    </row>
    <row r="106" spans="7:7" x14ac:dyDescent="0.15">
      <c r="G106" s="19">
        <f>IFERROR(TLM!$AB:$AB,"")</f>
        <v>0</v>
      </c>
    </row>
    <row r="107" spans="7:7" x14ac:dyDescent="0.15">
      <c r="G107" s="19">
        <f>IFERROR(TLM!$AB:$AB,"")</f>
        <v>0</v>
      </c>
    </row>
    <row r="108" spans="7:7" x14ac:dyDescent="0.15">
      <c r="G108" s="19">
        <f>IFERROR(TLM!$AB:$AB,"")</f>
        <v>0</v>
      </c>
    </row>
    <row r="109" spans="7:7" x14ac:dyDescent="0.15">
      <c r="G109" s="19">
        <f>IFERROR(TLM!$AB:$AB,"")</f>
        <v>0</v>
      </c>
    </row>
    <row r="110" spans="7:7" x14ac:dyDescent="0.15">
      <c r="G110" s="19">
        <f>IFERROR(TLM!$AB:$AB,"")</f>
        <v>0</v>
      </c>
    </row>
    <row r="111" spans="7:7" x14ac:dyDescent="0.15">
      <c r="G111" s="19">
        <f>IFERROR(TLM!$AB:$AB,"")</f>
        <v>0</v>
      </c>
    </row>
    <row r="112" spans="7:7" x14ac:dyDescent="0.15">
      <c r="G112" s="19">
        <f>IFERROR(TLM!$AB:$AB,"")</f>
        <v>0</v>
      </c>
    </row>
    <row r="113" spans="7:7" x14ac:dyDescent="0.15">
      <c r="G113" s="19">
        <f>IFERROR(TLM!$AB:$AB,"")</f>
        <v>0</v>
      </c>
    </row>
    <row r="114" spans="7:7" x14ac:dyDescent="0.15">
      <c r="G114" s="19">
        <f>IFERROR(TLM!$AB:$AB,"")</f>
        <v>0</v>
      </c>
    </row>
    <row r="115" spans="7:7" x14ac:dyDescent="0.15">
      <c r="G115" s="19">
        <f>IFERROR(TLM!$AB:$AB,"")</f>
        <v>0</v>
      </c>
    </row>
    <row r="116" spans="7:7" x14ac:dyDescent="0.15">
      <c r="G116" s="19">
        <f>IFERROR(TLM!$AB:$AB,"")</f>
        <v>0</v>
      </c>
    </row>
    <row r="117" spans="7:7" x14ac:dyDescent="0.15">
      <c r="G117" s="19">
        <f>IFERROR(TLM!$AB:$AB,"")</f>
        <v>0</v>
      </c>
    </row>
    <row r="118" spans="7:7" x14ac:dyDescent="0.15">
      <c r="G118" s="19">
        <f>IFERROR(TLM!$AB:$AB,"")</f>
        <v>0</v>
      </c>
    </row>
    <row r="119" spans="7:7" x14ac:dyDescent="0.15">
      <c r="G119" s="19">
        <f>IFERROR(TLM!$AB:$AB,"")</f>
        <v>0</v>
      </c>
    </row>
    <row r="120" spans="7:7" x14ac:dyDescent="0.15">
      <c r="G120" s="19">
        <f>IFERROR(TLM!$AB:$AB,"")</f>
        <v>0</v>
      </c>
    </row>
    <row r="121" spans="7:7" x14ac:dyDescent="0.15">
      <c r="G121" s="19">
        <f>IFERROR(TLM!$AB:$AB,"")</f>
        <v>0</v>
      </c>
    </row>
    <row r="122" spans="7:7" x14ac:dyDescent="0.15">
      <c r="G122" s="19">
        <f>IFERROR(TLM!$AB:$AB,"")</f>
        <v>0</v>
      </c>
    </row>
    <row r="123" spans="7:7" x14ac:dyDescent="0.15">
      <c r="G123" s="19">
        <f>IFERROR(TLM!$AB:$AB,"")</f>
        <v>0</v>
      </c>
    </row>
    <row r="124" spans="7:7" x14ac:dyDescent="0.15">
      <c r="G124" s="19">
        <f>IFERROR(TLM!$AB:$AB,"")</f>
        <v>0</v>
      </c>
    </row>
    <row r="125" spans="7:7" x14ac:dyDescent="0.15">
      <c r="G125" s="19">
        <f>IFERROR(TLM!$AB:$AB,"")</f>
        <v>0</v>
      </c>
    </row>
    <row r="126" spans="7:7" x14ac:dyDescent="0.15">
      <c r="G126" s="19">
        <f>IFERROR(TLM!$AB:$AB,"")</f>
        <v>0</v>
      </c>
    </row>
    <row r="127" spans="7:7" x14ac:dyDescent="0.15">
      <c r="G127" s="19">
        <f>IFERROR(TLM!$AB:$AB,"")</f>
        <v>0</v>
      </c>
    </row>
    <row r="128" spans="7:7" x14ac:dyDescent="0.15">
      <c r="G128" s="19">
        <f>IFERROR(TLM!$AB:$AB,"")</f>
        <v>0</v>
      </c>
    </row>
    <row r="129" spans="7:7" x14ac:dyDescent="0.15">
      <c r="G129" s="19">
        <f>IFERROR(TLM!$AB:$AB,"")</f>
        <v>0</v>
      </c>
    </row>
    <row r="130" spans="7:7" x14ac:dyDescent="0.15">
      <c r="G130" s="19">
        <f>IFERROR(TLM!$AB:$AB,"")</f>
        <v>0</v>
      </c>
    </row>
    <row r="131" spans="7:7" x14ac:dyDescent="0.15">
      <c r="G131" s="19">
        <f>IFERROR(TLM!$AB:$AB,"")</f>
        <v>0</v>
      </c>
    </row>
    <row r="132" spans="7:7" x14ac:dyDescent="0.15">
      <c r="G132" s="19">
        <f>IFERROR(TLM!$AB:$AB,"")</f>
        <v>0</v>
      </c>
    </row>
    <row r="133" spans="7:7" x14ac:dyDescent="0.15">
      <c r="G133" s="19">
        <f>IFERROR(TLM!$AB:$AB,"")</f>
        <v>0</v>
      </c>
    </row>
    <row r="134" spans="7:7" x14ac:dyDescent="0.15">
      <c r="G134" s="19">
        <f>IFERROR(TLM!$AB:$AB,"")</f>
        <v>0</v>
      </c>
    </row>
    <row r="135" spans="7:7" x14ac:dyDescent="0.15">
      <c r="G135" s="19">
        <f>IFERROR(TLM!$AB:$AB,"")</f>
        <v>0</v>
      </c>
    </row>
    <row r="136" spans="7:7" x14ac:dyDescent="0.15">
      <c r="G136" s="19">
        <f>IFERROR(TLM!$AB:$AB,"")</f>
        <v>0</v>
      </c>
    </row>
    <row r="137" spans="7:7" x14ac:dyDescent="0.15">
      <c r="G137" s="19">
        <f>IFERROR(TLM!$AB:$AB,"")</f>
        <v>0</v>
      </c>
    </row>
    <row r="138" spans="7:7" x14ac:dyDescent="0.15">
      <c r="G138" s="19">
        <f>IFERROR(TLM!$AB:$AB,"")</f>
        <v>0</v>
      </c>
    </row>
    <row r="139" spans="7:7" x14ac:dyDescent="0.15">
      <c r="G139" s="19">
        <f>IFERROR(TLM!$AB:$AB,"")</f>
        <v>0</v>
      </c>
    </row>
    <row r="140" spans="7:7" x14ac:dyDescent="0.15">
      <c r="G140" s="19">
        <f>IFERROR(TLM!$AB:$AB,"")</f>
        <v>0</v>
      </c>
    </row>
    <row r="141" spans="7:7" x14ac:dyDescent="0.15">
      <c r="G141" s="19">
        <f>IFERROR(TLM!$AB:$AB,"")</f>
        <v>0</v>
      </c>
    </row>
    <row r="142" spans="7:7" x14ac:dyDescent="0.15">
      <c r="G142" s="19">
        <f>IFERROR(TLM!$AB:$AB,"")</f>
        <v>0</v>
      </c>
    </row>
    <row r="143" spans="7:7" x14ac:dyDescent="0.15">
      <c r="G143" s="19">
        <f>IFERROR(TLM!$AB:$AB,"")</f>
        <v>0</v>
      </c>
    </row>
    <row r="144" spans="7:7" x14ac:dyDescent="0.15">
      <c r="G144" s="19">
        <f>IFERROR(TLM!$AB:$AB,"")</f>
        <v>0</v>
      </c>
    </row>
    <row r="145" spans="7:7" x14ac:dyDescent="0.15">
      <c r="G145" s="19">
        <f>IFERROR(TLM!$AB:$AB,"")</f>
        <v>0</v>
      </c>
    </row>
    <row r="146" spans="7:7" x14ac:dyDescent="0.15">
      <c r="G146" s="19">
        <f>IFERROR(TLM!$AB:$AB,"")</f>
        <v>0</v>
      </c>
    </row>
    <row r="147" spans="7:7" x14ac:dyDescent="0.15">
      <c r="G147" s="19">
        <f>IFERROR(TLM!$AB:$AB,"")</f>
        <v>0</v>
      </c>
    </row>
    <row r="148" spans="7:7" x14ac:dyDescent="0.15">
      <c r="G148" s="19">
        <f>IFERROR(TLM!$AB:$AB,"")</f>
        <v>0</v>
      </c>
    </row>
    <row r="149" spans="7:7" x14ac:dyDescent="0.15">
      <c r="G149" s="19">
        <f>IFERROR(TLM!$AB:$AB,"")</f>
        <v>0</v>
      </c>
    </row>
    <row r="150" spans="7:7" x14ac:dyDescent="0.15">
      <c r="G150" s="19">
        <f>IFERROR(TLM!$AB:$AB,"")</f>
        <v>0</v>
      </c>
    </row>
    <row r="151" spans="7:7" x14ac:dyDescent="0.15">
      <c r="G151" s="19">
        <f>IFERROR(TLM!$AB:$AB,"")</f>
        <v>0</v>
      </c>
    </row>
    <row r="152" spans="7:7" x14ac:dyDescent="0.15">
      <c r="G152" s="19">
        <f>IFERROR(TLM!$AB:$AB,"")</f>
        <v>0</v>
      </c>
    </row>
    <row r="153" spans="7:7" x14ac:dyDescent="0.15">
      <c r="G153" s="19">
        <f>IFERROR(TLM!$AB:$AB,"")</f>
        <v>0</v>
      </c>
    </row>
    <row r="154" spans="7:7" x14ac:dyDescent="0.15">
      <c r="G154" s="19">
        <f>IFERROR(TLM!$AB:$AB,"")</f>
        <v>0</v>
      </c>
    </row>
    <row r="155" spans="7:7" x14ac:dyDescent="0.15">
      <c r="G155" s="19">
        <f>IFERROR(TLM!$AB:$AB,"")</f>
        <v>0</v>
      </c>
    </row>
    <row r="156" spans="7:7" x14ac:dyDescent="0.15">
      <c r="G156" s="19">
        <f>IFERROR(TLM!$AB:$AB,"")</f>
        <v>0</v>
      </c>
    </row>
    <row r="157" spans="7:7" x14ac:dyDescent="0.15">
      <c r="G157" s="19">
        <f>IFERROR(TLM!$AB:$AB,"")</f>
        <v>0</v>
      </c>
    </row>
    <row r="158" spans="7:7" x14ac:dyDescent="0.15">
      <c r="G158" s="19">
        <f>IFERROR(TLM!$AB:$AB,"")</f>
        <v>0</v>
      </c>
    </row>
    <row r="159" spans="7:7" x14ac:dyDescent="0.15">
      <c r="G159" s="19">
        <f>IFERROR(TLM!$AB:$AB,"")</f>
        <v>0</v>
      </c>
    </row>
    <row r="160" spans="7:7" x14ac:dyDescent="0.15">
      <c r="G160" s="19">
        <f>IFERROR(TLM!$AB:$AB,"")</f>
        <v>0</v>
      </c>
    </row>
    <row r="161" spans="7:7" x14ac:dyDescent="0.15">
      <c r="G161" s="19">
        <f>IFERROR(TLM!$AB:$AB,"")</f>
        <v>0</v>
      </c>
    </row>
    <row r="162" spans="7:7" x14ac:dyDescent="0.15">
      <c r="G162" s="19">
        <f>IFERROR(TLM!$AB:$AB,"")</f>
        <v>0</v>
      </c>
    </row>
    <row r="163" spans="7:7" x14ac:dyDescent="0.15">
      <c r="G163" s="19">
        <f>IFERROR(TLM!$AB:$AB,"")</f>
        <v>0</v>
      </c>
    </row>
    <row r="164" spans="7:7" x14ac:dyDescent="0.15">
      <c r="G164" s="19">
        <f>IFERROR(TLM!$AB:$AB,"")</f>
        <v>0</v>
      </c>
    </row>
    <row r="165" spans="7:7" x14ac:dyDescent="0.15">
      <c r="G165" s="19">
        <f>IFERROR(TLM!$AB:$AB,"")</f>
        <v>0</v>
      </c>
    </row>
    <row r="166" spans="7:7" x14ac:dyDescent="0.15">
      <c r="G166" s="19">
        <f>IFERROR(TLM!$AB:$AB,"")</f>
        <v>0</v>
      </c>
    </row>
    <row r="167" spans="7:7" x14ac:dyDescent="0.15">
      <c r="G167" s="19">
        <f>IFERROR(TLM!$AB:$AB,"")</f>
        <v>0</v>
      </c>
    </row>
    <row r="168" spans="7:7" x14ac:dyDescent="0.15">
      <c r="G168" s="19">
        <f>IFERROR(TLM!$AB:$AB,"")</f>
        <v>0</v>
      </c>
    </row>
    <row r="169" spans="7:7" x14ac:dyDescent="0.15">
      <c r="G169" s="19">
        <f>IFERROR(TLM!$AB:$AB,"")</f>
        <v>0</v>
      </c>
    </row>
    <row r="170" spans="7:7" x14ac:dyDescent="0.15">
      <c r="G170" s="19">
        <f>IFERROR(TLM!$AB:$AB,"")</f>
        <v>0</v>
      </c>
    </row>
    <row r="171" spans="7:7" x14ac:dyDescent="0.15">
      <c r="G171" s="19">
        <f>IFERROR(TLM!$AB:$AB,"")</f>
        <v>0</v>
      </c>
    </row>
    <row r="172" spans="7:7" x14ac:dyDescent="0.15">
      <c r="G172" s="19">
        <f>IFERROR(TLM!$AB:$AB,"")</f>
        <v>0</v>
      </c>
    </row>
    <row r="173" spans="7:7" x14ac:dyDescent="0.15">
      <c r="G173" s="19">
        <f>IFERROR(TLM!$AB:$AB,"")</f>
        <v>0</v>
      </c>
    </row>
    <row r="174" spans="7:7" x14ac:dyDescent="0.15">
      <c r="G174" s="19">
        <f>IFERROR(TLM!$AB:$AB,"")</f>
        <v>0</v>
      </c>
    </row>
    <row r="175" spans="7:7" x14ac:dyDescent="0.15">
      <c r="G175" s="19">
        <f>IFERROR(TLM!$AB:$AB,"")</f>
        <v>0</v>
      </c>
    </row>
    <row r="176" spans="7:7" x14ac:dyDescent="0.15">
      <c r="G176" s="19">
        <f>IFERROR(TLM!$AB:$AB,"")</f>
        <v>0</v>
      </c>
    </row>
    <row r="177" spans="7:7" x14ac:dyDescent="0.15">
      <c r="G177" s="19">
        <f>IFERROR(TLM!$AB:$AB,"")</f>
        <v>0</v>
      </c>
    </row>
    <row r="178" spans="7:7" x14ac:dyDescent="0.15">
      <c r="G178" s="19">
        <f>IFERROR(TLM!$AB:$AB,"")</f>
        <v>0</v>
      </c>
    </row>
    <row r="179" spans="7:7" x14ac:dyDescent="0.15">
      <c r="G179" s="19">
        <f>IFERROR(TLM!$AB:$AB,"")</f>
        <v>0</v>
      </c>
    </row>
    <row r="180" spans="7:7" x14ac:dyDescent="0.15">
      <c r="G180" s="19">
        <f>IFERROR(TLM!$AB:$AB,"")</f>
        <v>0</v>
      </c>
    </row>
    <row r="181" spans="7:7" x14ac:dyDescent="0.15">
      <c r="G181" s="19">
        <f>IFERROR(TLM!$AB:$AB,"")</f>
        <v>0</v>
      </c>
    </row>
    <row r="182" spans="7:7" x14ac:dyDescent="0.15">
      <c r="G182" s="19">
        <f>IFERROR(TLM!$AB:$AB,"")</f>
        <v>0</v>
      </c>
    </row>
    <row r="183" spans="7:7" x14ac:dyDescent="0.15">
      <c r="G183" s="19">
        <f>IFERROR(TLM!$AB:$AB,"")</f>
        <v>0</v>
      </c>
    </row>
    <row r="184" spans="7:7" x14ac:dyDescent="0.15">
      <c r="G184" s="19">
        <f>IFERROR(TLM!$AB:$AB,"")</f>
        <v>0</v>
      </c>
    </row>
    <row r="185" spans="7:7" x14ac:dyDescent="0.15">
      <c r="G185" s="19">
        <f>IFERROR(TLM!$AB:$AB,"")</f>
        <v>0</v>
      </c>
    </row>
    <row r="186" spans="7:7" x14ac:dyDescent="0.15">
      <c r="G186" s="19">
        <f>IFERROR(TLM!$AB:$AB,"")</f>
        <v>0</v>
      </c>
    </row>
    <row r="187" spans="7:7" x14ac:dyDescent="0.15">
      <c r="G187" s="19">
        <f>IFERROR(TLM!$AB:$AB,"")</f>
        <v>0</v>
      </c>
    </row>
    <row r="188" spans="7:7" x14ac:dyDescent="0.15">
      <c r="G188" s="19">
        <f>IFERROR(TLM!$AB:$AB,"")</f>
        <v>0</v>
      </c>
    </row>
    <row r="189" spans="7:7" x14ac:dyDescent="0.15">
      <c r="G189" s="19">
        <f>IFERROR(TLM!$AB:$AB,"")</f>
        <v>0</v>
      </c>
    </row>
    <row r="190" spans="7:7" x14ac:dyDescent="0.15">
      <c r="G190" s="19">
        <f>IFERROR(TLM!$AB:$AB,"")</f>
        <v>0</v>
      </c>
    </row>
    <row r="191" spans="7:7" x14ac:dyDescent="0.15">
      <c r="G191" s="19">
        <f>IFERROR(TLM!$AB:$AB,"")</f>
        <v>0</v>
      </c>
    </row>
    <row r="192" spans="7:7" x14ac:dyDescent="0.15">
      <c r="G192" s="19">
        <f>IFERROR(TLM!$AB:$AB,"")</f>
        <v>0</v>
      </c>
    </row>
    <row r="193" spans="7:7" x14ac:dyDescent="0.15">
      <c r="G193" s="19">
        <f>IFERROR(TLM!$AB:$AB,"")</f>
        <v>0</v>
      </c>
    </row>
    <row r="194" spans="7:7" x14ac:dyDescent="0.15">
      <c r="G194" s="19">
        <f>IFERROR(TLM!$AB:$AB,"")</f>
        <v>0</v>
      </c>
    </row>
    <row r="195" spans="7:7" x14ac:dyDescent="0.15">
      <c r="G195" s="19">
        <f>IFERROR(TLM!$AB:$AB,"")</f>
        <v>0</v>
      </c>
    </row>
    <row r="196" spans="7:7" x14ac:dyDescent="0.15">
      <c r="G196" s="19">
        <f>IFERROR(TLM!$AB:$AB,"")</f>
        <v>0</v>
      </c>
    </row>
    <row r="197" spans="7:7" x14ac:dyDescent="0.15">
      <c r="G197" s="19">
        <f>IFERROR(TLM!$AB:$AB,"")</f>
        <v>0</v>
      </c>
    </row>
    <row r="198" spans="7:7" x14ac:dyDescent="0.15">
      <c r="G198" s="19">
        <f>IFERROR(TLM!$AB:$AB,"")</f>
        <v>0</v>
      </c>
    </row>
    <row r="199" spans="7:7" x14ac:dyDescent="0.15">
      <c r="G199" s="19">
        <f>IFERROR(TLM!$AB:$AB,"")</f>
        <v>0</v>
      </c>
    </row>
    <row r="200" spans="7:7" x14ac:dyDescent="0.15">
      <c r="G200" s="19">
        <f>IFERROR(TLM!$AB:$AB,"")</f>
        <v>0</v>
      </c>
    </row>
    <row r="201" spans="7:7" x14ac:dyDescent="0.15">
      <c r="G201" s="19">
        <f>IFERROR(TLM!$AB:$AB,"")</f>
        <v>0</v>
      </c>
    </row>
    <row r="202" spans="7:7" x14ac:dyDescent="0.15">
      <c r="G202" s="19">
        <f>IFERROR(TLM!$AB:$AB,"")</f>
        <v>0</v>
      </c>
    </row>
    <row r="203" spans="7:7" x14ac:dyDescent="0.15">
      <c r="G203" s="19">
        <f>IFERROR(TLM!$AB:$AB,"")</f>
        <v>0</v>
      </c>
    </row>
    <row r="204" spans="7:7" x14ac:dyDescent="0.15">
      <c r="G204" s="19">
        <f>IFERROR(TLM!$AB:$AB,"")</f>
        <v>0</v>
      </c>
    </row>
    <row r="205" spans="7:7" x14ac:dyDescent="0.15">
      <c r="G205" s="19">
        <f>IFERROR(TLM!$AB:$AB,"")</f>
        <v>0</v>
      </c>
    </row>
    <row r="206" spans="7:7" x14ac:dyDescent="0.15">
      <c r="G206" s="19">
        <f>IFERROR(TLM!$AB:$AB,"")</f>
        <v>0</v>
      </c>
    </row>
    <row r="207" spans="7:7" x14ac:dyDescent="0.15">
      <c r="G207" s="19">
        <f>IFERROR(TLM!$AB:$AB,"")</f>
        <v>0</v>
      </c>
    </row>
    <row r="208" spans="7:7" x14ac:dyDescent="0.15">
      <c r="G208" s="19">
        <f>IFERROR(TLM!$AB:$AB,"")</f>
        <v>0</v>
      </c>
    </row>
    <row r="209" spans="7:7" x14ac:dyDescent="0.15">
      <c r="G209" s="19">
        <f>IFERROR(TLM!$AB:$AB,"")</f>
        <v>0</v>
      </c>
    </row>
    <row r="210" spans="7:7" x14ac:dyDescent="0.15">
      <c r="G210" s="19">
        <f>IFERROR(TLM!$AB:$AB,"")</f>
        <v>0</v>
      </c>
    </row>
    <row r="211" spans="7:7" x14ac:dyDescent="0.15">
      <c r="G211" s="19">
        <f>IFERROR(TLM!$AB:$AB,"")</f>
        <v>0</v>
      </c>
    </row>
    <row r="212" spans="7:7" x14ac:dyDescent="0.15">
      <c r="G212" s="19">
        <f>IFERROR(TLM!$AB:$AB,"")</f>
        <v>0</v>
      </c>
    </row>
    <row r="213" spans="7:7" x14ac:dyDescent="0.15">
      <c r="G213" s="19">
        <f>IFERROR(TLM!$AB:$AB,"")</f>
        <v>0</v>
      </c>
    </row>
    <row r="214" spans="7:7" x14ac:dyDescent="0.15">
      <c r="G214" s="19">
        <f>IFERROR(TLM!$AB:$AB,"")</f>
        <v>0</v>
      </c>
    </row>
    <row r="215" spans="7:7" x14ac:dyDescent="0.15">
      <c r="G215" s="19">
        <f>IFERROR(TLM!$AB:$AB,"")</f>
        <v>0</v>
      </c>
    </row>
    <row r="216" spans="7:7" x14ac:dyDescent="0.15">
      <c r="G216" s="19">
        <f>IFERROR(TLM!$AB:$AB,"")</f>
        <v>0</v>
      </c>
    </row>
    <row r="217" spans="7:7" x14ac:dyDescent="0.15">
      <c r="G217" s="19">
        <f>IFERROR(TLM!$AB:$AB,"")</f>
        <v>0</v>
      </c>
    </row>
    <row r="218" spans="7:7" x14ac:dyDescent="0.15">
      <c r="G218" s="19">
        <f>IFERROR(TLM!$AB:$AB,"")</f>
        <v>0</v>
      </c>
    </row>
    <row r="219" spans="7:7" x14ac:dyDescent="0.15">
      <c r="G219" s="19">
        <f>IFERROR(TLM!$AB:$AB,"")</f>
        <v>0</v>
      </c>
    </row>
    <row r="220" spans="7:7" x14ac:dyDescent="0.15">
      <c r="G220" s="19">
        <f>IFERROR(TLM!$AB:$AB,"")</f>
        <v>0</v>
      </c>
    </row>
    <row r="221" spans="7:7" x14ac:dyDescent="0.15">
      <c r="G221" s="19">
        <f>IFERROR(TLM!$AB:$AB,"")</f>
        <v>0</v>
      </c>
    </row>
    <row r="222" spans="7:7" x14ac:dyDescent="0.15">
      <c r="G222" s="19">
        <f>IFERROR(TLM!$AB:$AB,"")</f>
        <v>0</v>
      </c>
    </row>
    <row r="223" spans="7:7" x14ac:dyDescent="0.15">
      <c r="G223" s="19">
        <f>IFERROR(TLM!$AB:$AB,"")</f>
        <v>0</v>
      </c>
    </row>
    <row r="224" spans="7:7" x14ac:dyDescent="0.15">
      <c r="G224" s="19">
        <f>IFERROR(TLM!$AB:$AB,"")</f>
        <v>0</v>
      </c>
    </row>
    <row r="225" spans="7:7" x14ac:dyDescent="0.15">
      <c r="G225" s="19">
        <f>IFERROR(TLM!$AB:$AB,"")</f>
        <v>0</v>
      </c>
    </row>
    <row r="226" spans="7:7" x14ac:dyDescent="0.15">
      <c r="G226" s="19">
        <f>IFERROR(TLM!$AB:$AB,"")</f>
        <v>0</v>
      </c>
    </row>
    <row r="227" spans="7:7" x14ac:dyDescent="0.15">
      <c r="G227" s="19">
        <f>IFERROR(TLM!$AB:$AB,"")</f>
        <v>0</v>
      </c>
    </row>
    <row r="228" spans="7:7" x14ac:dyDescent="0.15">
      <c r="G228" s="19">
        <f>IFERROR(TLM!$AB:$AB,"")</f>
        <v>0</v>
      </c>
    </row>
    <row r="229" spans="7:7" x14ac:dyDescent="0.15">
      <c r="G229" s="19">
        <f>IFERROR(TLM!$AB:$AB,"")</f>
        <v>0</v>
      </c>
    </row>
    <row r="230" spans="7:7" x14ac:dyDescent="0.15">
      <c r="G230" s="19">
        <f>IFERROR(TLM!$AB:$AB,"")</f>
        <v>0</v>
      </c>
    </row>
    <row r="231" spans="7:7" x14ac:dyDescent="0.15">
      <c r="G231" s="19">
        <f>IFERROR(TLM!$AB:$AB,"")</f>
        <v>0</v>
      </c>
    </row>
    <row r="232" spans="7:7" x14ac:dyDescent="0.15">
      <c r="G232" s="19">
        <f>IFERROR(TLM!$AB:$AB,"")</f>
        <v>0</v>
      </c>
    </row>
    <row r="233" spans="7:7" x14ac:dyDescent="0.15">
      <c r="G233" s="19">
        <f>IFERROR(TLM!$AB:$AB,"")</f>
        <v>0</v>
      </c>
    </row>
    <row r="234" spans="7:7" x14ac:dyDescent="0.15">
      <c r="G234" s="19">
        <f>IFERROR(TLM!$AB:$AB,"")</f>
        <v>0</v>
      </c>
    </row>
    <row r="235" spans="7:7" x14ac:dyDescent="0.15">
      <c r="G235" s="19">
        <f>IFERROR(TLM!$AB:$AB,"")</f>
        <v>0</v>
      </c>
    </row>
    <row r="236" spans="7:7" x14ac:dyDescent="0.15">
      <c r="G236" s="19">
        <f>IFERROR(TLM!$AB:$AB,"")</f>
        <v>0</v>
      </c>
    </row>
    <row r="237" spans="7:7" x14ac:dyDescent="0.15">
      <c r="G237" s="19">
        <f>IFERROR(TLM!$AB:$AB,"")</f>
        <v>0</v>
      </c>
    </row>
    <row r="238" spans="7:7" x14ac:dyDescent="0.15">
      <c r="G238" s="19">
        <f>IFERROR(TLM!$AB:$AB,"")</f>
        <v>0</v>
      </c>
    </row>
    <row r="239" spans="7:7" x14ac:dyDescent="0.15">
      <c r="G239" s="19">
        <f>IFERROR(TLM!$AB:$AB,"")</f>
        <v>0</v>
      </c>
    </row>
    <row r="240" spans="7:7" x14ac:dyDescent="0.15">
      <c r="G240" s="19">
        <f>IFERROR(TLM!$AB:$AB,"")</f>
        <v>0</v>
      </c>
    </row>
    <row r="241" spans="7:7" x14ac:dyDescent="0.15">
      <c r="G241" s="19">
        <f>IFERROR(TLM!$AB:$AB,"")</f>
        <v>0</v>
      </c>
    </row>
    <row r="242" spans="7:7" x14ac:dyDescent="0.15">
      <c r="G242" s="19">
        <f>IFERROR(TLM!$AB:$AB,"")</f>
        <v>0</v>
      </c>
    </row>
    <row r="243" spans="7:7" x14ac:dyDescent="0.15">
      <c r="G243" s="19">
        <f>IFERROR(TLM!$AB:$AB,"")</f>
        <v>0</v>
      </c>
    </row>
    <row r="244" spans="7:7" x14ac:dyDescent="0.15">
      <c r="G244" s="19">
        <f>IFERROR(TLM!$AB:$AB,"")</f>
        <v>0</v>
      </c>
    </row>
    <row r="245" spans="7:7" x14ac:dyDescent="0.15">
      <c r="G245" s="19">
        <f>IFERROR(TLM!$AB:$AB,"")</f>
        <v>0</v>
      </c>
    </row>
    <row r="246" spans="7:7" x14ac:dyDescent="0.15">
      <c r="G246" s="19">
        <f>IFERROR(TLM!$AB:$AB,"")</f>
        <v>0</v>
      </c>
    </row>
    <row r="247" spans="7:7" x14ac:dyDescent="0.15">
      <c r="G247" s="19">
        <f>IFERROR(TLM!$AB:$AB,"")</f>
        <v>0</v>
      </c>
    </row>
    <row r="248" spans="7:7" x14ac:dyDescent="0.15">
      <c r="G248" s="19">
        <f>IFERROR(TLM!$AB:$AB,"")</f>
        <v>0</v>
      </c>
    </row>
    <row r="249" spans="7:7" x14ac:dyDescent="0.15">
      <c r="G249" s="19">
        <f>IFERROR(TLM!$AB:$AB,"")</f>
        <v>0</v>
      </c>
    </row>
    <row r="250" spans="7:7" x14ac:dyDescent="0.15">
      <c r="G250" s="19">
        <f>IFERROR(TLM!$AB:$AB,"")</f>
        <v>0</v>
      </c>
    </row>
    <row r="251" spans="7:7" x14ac:dyDescent="0.15">
      <c r="G251" s="19">
        <f>IFERROR(TLM!$AB:$AB,"")</f>
        <v>0</v>
      </c>
    </row>
    <row r="252" spans="7:7" x14ac:dyDescent="0.15">
      <c r="G252" s="19">
        <f>IFERROR(TLM!$AB:$AB,"")</f>
        <v>0</v>
      </c>
    </row>
    <row r="253" spans="7:7" x14ac:dyDescent="0.15">
      <c r="G253" s="19">
        <f>IFERROR(TLM!$AB:$AB,"")</f>
        <v>0</v>
      </c>
    </row>
    <row r="254" spans="7:7" x14ac:dyDescent="0.15">
      <c r="G254" s="19">
        <f>IFERROR(TLM!$AB:$AB,"")</f>
        <v>0</v>
      </c>
    </row>
    <row r="255" spans="7:7" x14ac:dyDescent="0.15">
      <c r="G255" s="19">
        <f>IFERROR(TLM!$AB:$AB,"")</f>
        <v>0</v>
      </c>
    </row>
    <row r="256" spans="7:7" x14ac:dyDescent="0.15">
      <c r="G256" s="19">
        <f>IFERROR(TLM!$AB:$AB,"")</f>
        <v>0</v>
      </c>
    </row>
    <row r="257" spans="7:7" x14ac:dyDescent="0.15">
      <c r="G257" s="19">
        <f>IFERROR(TLM!$AB:$AB,"")</f>
        <v>0</v>
      </c>
    </row>
    <row r="258" spans="7:7" x14ac:dyDescent="0.15">
      <c r="G258" s="19">
        <f>IFERROR(TLM!$AB:$AB,"")</f>
        <v>0</v>
      </c>
    </row>
    <row r="259" spans="7:7" x14ac:dyDescent="0.15">
      <c r="G259" s="19">
        <f>IFERROR(TLM!$AB:$AB,"")</f>
        <v>0</v>
      </c>
    </row>
    <row r="260" spans="7:7" x14ac:dyDescent="0.15">
      <c r="G260" s="19">
        <f>IFERROR(TLM!$AB:$AB,"")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R117"/>
  <sheetViews>
    <sheetView topLeftCell="C1" workbookViewId="0">
      <selection activeCell="AM5" sqref="AM5"/>
    </sheetView>
  </sheetViews>
  <sheetFormatPr baseColWidth="10" defaultColWidth="8.83203125" defaultRowHeight="13" x14ac:dyDescent="0.15"/>
  <cols>
    <col min="1" max="2" width="8.83203125" style="33" hidden="1" customWidth="1"/>
    <col min="3" max="4" width="8.83203125" style="33" customWidth="1"/>
    <col min="5" max="6" width="8.83203125" style="33" hidden="1" customWidth="1"/>
    <col min="7" max="8" width="8.83203125" style="33" customWidth="1"/>
    <col min="9" max="10" width="8.83203125" style="33" hidden="1" customWidth="1"/>
    <col min="11" max="12" width="8.83203125" style="33" customWidth="1"/>
    <col min="13" max="14" width="8.83203125" style="33" hidden="1" customWidth="1"/>
    <col min="15" max="16" width="8.83203125" style="33" customWidth="1"/>
    <col min="17" max="18" width="8.83203125" style="33" hidden="1" customWidth="1"/>
    <col min="19" max="20" width="8.83203125" style="33" customWidth="1"/>
    <col min="21" max="22" width="8.83203125" style="33" hidden="1" customWidth="1"/>
    <col min="23" max="24" width="8.83203125" style="33" customWidth="1"/>
    <col min="25" max="26" width="8.83203125" style="33" hidden="1" customWidth="1"/>
    <col min="27" max="28" width="8.83203125" style="33" customWidth="1"/>
    <col min="29" max="30" width="8.83203125" style="33" hidden="1" customWidth="1"/>
    <col min="31" max="32" width="8.83203125" style="33" customWidth="1"/>
    <col min="33" max="34" width="8.83203125" style="33" hidden="1" customWidth="1"/>
    <col min="35" max="36" width="8.83203125" style="33" customWidth="1"/>
    <col min="37" max="38" width="8.83203125" style="33" hidden="1" customWidth="1"/>
    <col min="39" max="40" width="8.83203125" style="33" customWidth="1"/>
    <col min="41" max="42" width="8.83203125" style="33" hidden="1" customWidth="1"/>
    <col min="43" max="44" width="8.83203125" style="33" customWidth="1"/>
    <col min="45" max="46" width="8.83203125" style="33" hidden="1" customWidth="1"/>
    <col min="47" max="48" width="8.83203125" style="33" customWidth="1"/>
    <col min="49" max="50" width="8.83203125" style="33" hidden="1" customWidth="1"/>
    <col min="51" max="52" width="8.83203125" style="33" customWidth="1"/>
    <col min="53" max="54" width="8.83203125" style="33" hidden="1" customWidth="1"/>
    <col min="55" max="56" width="8.83203125" style="33" customWidth="1"/>
    <col min="57" max="58" width="8.83203125" style="33" hidden="1" customWidth="1"/>
    <col min="59" max="60" width="8.83203125" style="33" customWidth="1"/>
    <col min="61" max="62" width="8.83203125" style="33" hidden="1" customWidth="1"/>
    <col min="63" max="64" width="8.83203125" style="33" customWidth="1"/>
    <col min="65" max="66" width="8.83203125" style="33" hidden="1" customWidth="1"/>
    <col min="67" max="68" width="8.83203125" style="33" customWidth="1"/>
    <col min="69" max="70" width="8.83203125" style="33" hidden="1" customWidth="1"/>
    <col min="71" max="72" width="8.83203125" style="33" customWidth="1"/>
    <col min="73" max="74" width="8.83203125" style="33" hidden="1" customWidth="1"/>
    <col min="75" max="76" width="8.83203125" style="33" customWidth="1"/>
    <col min="77" max="78" width="8.83203125" style="33" hidden="1" customWidth="1"/>
    <col min="79" max="80" width="8.83203125" style="33" customWidth="1"/>
    <col min="81" max="82" width="8.83203125" style="33" hidden="1" customWidth="1"/>
    <col min="83" max="84" width="8.83203125" style="33" customWidth="1"/>
    <col min="85" max="86" width="8.83203125" style="33" hidden="1" customWidth="1"/>
    <col min="87" max="88" width="8.83203125" style="33" customWidth="1"/>
    <col min="89" max="90" width="8.83203125" style="33" hidden="1" customWidth="1"/>
    <col min="91" max="92" width="8.83203125" style="33" customWidth="1"/>
    <col min="93" max="94" width="8.83203125" style="33" hidden="1" customWidth="1"/>
    <col min="95" max="16384" width="8.83203125" style="33"/>
  </cols>
  <sheetData>
    <row r="1" spans="1:96" s="36" customFormat="1" x14ac:dyDescent="0.15">
      <c r="A1" s="36" t="s">
        <v>106</v>
      </c>
      <c r="B1" s="36" t="s">
        <v>106</v>
      </c>
      <c r="C1" s="36" t="s">
        <v>4</v>
      </c>
      <c r="D1" s="36" t="s">
        <v>105</v>
      </c>
      <c r="F1" s="36" t="s">
        <v>106</v>
      </c>
      <c r="G1" s="37" t="s">
        <v>5</v>
      </c>
      <c r="H1" s="37" t="s">
        <v>107</v>
      </c>
      <c r="K1" s="36" t="s">
        <v>6</v>
      </c>
      <c r="L1" s="37" t="s">
        <v>108</v>
      </c>
      <c r="O1" s="36" t="s">
        <v>7</v>
      </c>
      <c r="P1" s="37" t="s">
        <v>31</v>
      </c>
      <c r="S1" s="36" t="s">
        <v>8</v>
      </c>
      <c r="T1" s="38" t="s">
        <v>32</v>
      </c>
      <c r="W1" s="36" t="s">
        <v>9</v>
      </c>
      <c r="X1" s="37" t="s">
        <v>119</v>
      </c>
      <c r="AA1" s="36" t="s">
        <v>10</v>
      </c>
      <c r="AB1" s="37" t="s">
        <v>120</v>
      </c>
      <c r="AE1" s="36" t="s">
        <v>11</v>
      </c>
      <c r="AF1" s="36" t="s">
        <v>34</v>
      </c>
      <c r="AI1" s="36" t="s">
        <v>12</v>
      </c>
      <c r="AJ1" s="36" t="s">
        <v>35</v>
      </c>
      <c r="AM1" s="36" t="s">
        <v>13</v>
      </c>
      <c r="AN1" s="36" t="s">
        <v>36</v>
      </c>
      <c r="AQ1" s="36" t="s">
        <v>14</v>
      </c>
      <c r="AR1" s="36" t="s">
        <v>109</v>
      </c>
      <c r="AU1" s="36" t="s">
        <v>15</v>
      </c>
      <c r="AV1" s="36" t="s">
        <v>38</v>
      </c>
      <c r="AY1" s="36" t="s">
        <v>16</v>
      </c>
      <c r="AZ1" s="36" t="s">
        <v>39</v>
      </c>
      <c r="BC1" s="36" t="s">
        <v>17</v>
      </c>
      <c r="BD1" s="36" t="s">
        <v>40</v>
      </c>
      <c r="BG1" s="36" t="s">
        <v>18</v>
      </c>
      <c r="BH1" s="37" t="s">
        <v>41</v>
      </c>
      <c r="BK1" s="36" t="s">
        <v>19</v>
      </c>
      <c r="BL1" s="37" t="s">
        <v>42</v>
      </c>
      <c r="BO1" s="36" t="s">
        <v>20</v>
      </c>
      <c r="BP1" s="36" t="s">
        <v>43</v>
      </c>
      <c r="BS1" s="36" t="s">
        <v>21</v>
      </c>
      <c r="BT1" s="36" t="s">
        <v>44</v>
      </c>
      <c r="BW1" s="36" t="s">
        <v>22</v>
      </c>
      <c r="BX1" s="36" t="s">
        <v>45</v>
      </c>
      <c r="CA1" s="36" t="s">
        <v>23</v>
      </c>
      <c r="CB1" s="36" t="s">
        <v>46</v>
      </c>
      <c r="CE1" s="36" t="s">
        <v>24</v>
      </c>
      <c r="CF1" s="36" t="s">
        <v>47</v>
      </c>
      <c r="CI1" s="36" t="s">
        <v>25</v>
      </c>
      <c r="CJ1" s="36" t="s">
        <v>49</v>
      </c>
      <c r="CM1" s="36" t="s">
        <v>26</v>
      </c>
      <c r="CN1" s="36" t="s">
        <v>50</v>
      </c>
      <c r="CQ1" s="36" t="s">
        <v>27</v>
      </c>
      <c r="CR1" s="36" t="s">
        <v>51</v>
      </c>
    </row>
    <row r="2" spans="1:96" x14ac:dyDescent="0.15">
      <c r="A2" s="32" t="s">
        <v>104</v>
      </c>
      <c r="B2" s="33">
        <f>FIND(" "&amp;A2, 'Data Input'!$A2)</f>
        <v>6</v>
      </c>
      <c r="C2" s="33" t="str">
        <f>IFERROR(MID('Data Input'!$A2,B2+2,2),"")</f>
        <v>00</v>
      </c>
      <c r="D2" s="23">
        <f t="shared" ref="D2:D33" si="0">IFERROR(C2*15,"")</f>
        <v>0</v>
      </c>
      <c r="E2" s="32" t="s">
        <v>104</v>
      </c>
      <c r="F2" s="33">
        <f>FIND(" "&amp;E2, 'Data Input'!$A2,B2+1)</f>
        <v>10</v>
      </c>
      <c r="G2" s="33" t="str">
        <f>IFERROR(MID('Data Input'!$A2,F2+2,2),"")</f>
        <v>99</v>
      </c>
      <c r="H2" s="23">
        <f t="shared" ref="H2:H33" si="1">IFERROR(10*(99-G2),"")</f>
        <v>0</v>
      </c>
      <c r="I2" s="32" t="s">
        <v>104</v>
      </c>
      <c r="J2" s="33">
        <f>FIND(" "&amp;I2, 'Data Input'!$A2,F2+1)</f>
        <v>14</v>
      </c>
      <c r="K2" s="33" t="str">
        <f>IFERROR(MID('Data Input'!$A2,J2+2,2),"")</f>
        <v>99</v>
      </c>
      <c r="L2" s="23">
        <f t="shared" ref="L2:L33" si="2">IFERROR(10*(99-K2),"")</f>
        <v>0</v>
      </c>
      <c r="M2" s="32" t="s">
        <v>104</v>
      </c>
      <c r="N2" s="33">
        <f>FIND(" "&amp;M2, 'Data Input'!$A2,J2+1)</f>
        <v>18</v>
      </c>
      <c r="O2" s="33" t="str">
        <f>IFERROR(MID('Data Input'!$A2,N2+2,2),"")</f>
        <v>99</v>
      </c>
      <c r="P2" s="23">
        <f t="shared" ref="P2:P33" si="3">IFERROR(10*(99-O2),"")</f>
        <v>0</v>
      </c>
      <c r="Q2" s="32" t="s">
        <v>103</v>
      </c>
      <c r="R2" s="33">
        <f>FIND(" "&amp;Q2, 'Data Input'!$A2,N2+1)</f>
        <v>22</v>
      </c>
      <c r="S2" s="33" t="str">
        <f>IFERROR(MID('Data Input'!$A2,R2+2,2),"")</f>
        <v>99</v>
      </c>
      <c r="T2" s="23">
        <f>IFERROR(10*(99-S2),"")</f>
        <v>0</v>
      </c>
      <c r="U2" s="32" t="s">
        <v>103</v>
      </c>
      <c r="V2" s="33">
        <f>FIND(" "&amp;U2, 'Data Input'!$A2,R2+1)</f>
        <v>26</v>
      </c>
      <c r="W2" s="33" t="str">
        <f>IFERROR(MID('Data Input'!$A2,V2+2,2),"")</f>
        <v>99</v>
      </c>
      <c r="X2" s="39">
        <f>IFERROR(10*(99-W2),"")</f>
        <v>0</v>
      </c>
      <c r="Y2" s="32" t="s">
        <v>103</v>
      </c>
      <c r="Z2" s="33">
        <f>FIND(" "&amp;Y2, 'Data Input'!$A2,V2+1)</f>
        <v>30</v>
      </c>
      <c r="AA2" s="33" t="str">
        <f>IFERROR(MID('Data Input'!$A2,Z2+2,2),"")</f>
        <v>99</v>
      </c>
      <c r="AB2" s="39">
        <f>IFERROR(10*(99-AA2),"")</f>
        <v>0</v>
      </c>
      <c r="AC2" s="32" t="s">
        <v>103</v>
      </c>
      <c r="AD2" s="33">
        <f>FIND(" "&amp;AC2, 'Data Input'!$A2,Z2+1)</f>
        <v>34</v>
      </c>
      <c r="AE2" s="33" t="str">
        <f>IFERROR(MID('Data Input'!$A2,AD2+2,2),"")</f>
        <v>72</v>
      </c>
      <c r="AF2" s="23">
        <f t="shared" ref="AF2:AF33" si="4">IFERROR(10*(AE2-50),"")</f>
        <v>220</v>
      </c>
      <c r="AG2" s="32" t="s">
        <v>102</v>
      </c>
      <c r="AH2" s="33">
        <f>FIND(" "&amp;AG2, 'Data Input'!$A2,AD2+1)</f>
        <v>38</v>
      </c>
      <c r="AI2" s="33" t="str">
        <f>IFERROR(MID('Data Input'!$A2,AH2+2,2),"")</f>
        <v>82</v>
      </c>
      <c r="AJ2" s="26">
        <f>IFERROR(IF(VALUE(AI2) &gt; 45, 0.1*AI2-4.4, 0.1*AI2+6.4),"")</f>
        <v>3.8000000000000007</v>
      </c>
      <c r="AK2" s="32" t="s">
        <v>102</v>
      </c>
      <c r="AL2" s="33">
        <f>FIND(" "&amp;AK2, 'Data Input'!$A2,AH2+1)</f>
        <v>42</v>
      </c>
      <c r="AM2" s="33" t="str">
        <f>IFERROR(MID('Data Input'!$A2,AL2+2,2),"")</f>
        <v>50</v>
      </c>
      <c r="AN2" s="26">
        <f t="shared" ref="AN2:AN33" si="5">IFERROR(0.1*AM2,"")</f>
        <v>5</v>
      </c>
      <c r="AO2" s="32" t="s">
        <v>102</v>
      </c>
      <c r="AP2" s="33">
        <f>FIND(" "&amp;AO2, 'Data Input'!$A2,AL2+1)</f>
        <v>46</v>
      </c>
      <c r="AQ2" s="33" t="str">
        <f>IFERROR(MID('Data Input'!$A2,AP2+2,2),"")</f>
        <v>00</v>
      </c>
      <c r="AR2" s="25">
        <f t="shared" ref="AR2:AR33" si="6">IFERROR(0.15*AQ2,"")</f>
        <v>0</v>
      </c>
      <c r="AS2" s="32" t="s">
        <v>102</v>
      </c>
      <c r="AT2" s="33">
        <f>FIND(" "&amp;AS2, 'Data Input'!$A2,AP2+1)</f>
        <v>50</v>
      </c>
      <c r="AU2" s="33" t="str">
        <f>IFERROR(MID('Data Input'!$A2,AT2+2,2),"")</f>
        <v>00</v>
      </c>
      <c r="AV2" s="26">
        <f t="shared" ref="AV2:AV33" si="7">IFERROR(95.8-1.48*AU2,"")</f>
        <v>95.8</v>
      </c>
      <c r="AW2" s="32" t="s">
        <v>99</v>
      </c>
      <c r="AX2" s="33">
        <f>FIND(" "&amp;AW2, 'Data Input'!$A2,AT2+1)</f>
        <v>54</v>
      </c>
      <c r="AY2" s="33" t="str">
        <f>IFERROR(MID('Data Input'!$A2,AX2+2,2),"")</f>
        <v>41</v>
      </c>
      <c r="AZ2" s="26">
        <f t="shared" ref="AZ2:AZ33" si="8">IFERROR(95.8-1.48*AY2,"")</f>
        <v>35.119999999999997</v>
      </c>
      <c r="BA2" s="32" t="s">
        <v>99</v>
      </c>
      <c r="BB2" s="33">
        <f>FIND(" "&amp;BA2, 'Data Input'!$A2,AX2+1)</f>
        <v>58</v>
      </c>
      <c r="BC2" s="33" t="str">
        <f>IFERROR(MID('Data Input'!$A2,BB2+2,2),"")</f>
        <v>00</v>
      </c>
      <c r="BD2" s="26">
        <f t="shared" ref="BD2:BD33" si="9">IFERROR(95.8-1.48*BC2,"")</f>
        <v>95.8</v>
      </c>
      <c r="BE2" s="32" t="s">
        <v>99</v>
      </c>
      <c r="BF2" s="33">
        <f>FIND(" "&amp;BE2, 'Data Input'!$A2,BB2+1)</f>
        <v>62</v>
      </c>
      <c r="BG2" s="33" t="str">
        <f>IFERROR(MID('Data Input'!$A2,BF2+2,2),"")</f>
        <v>00</v>
      </c>
      <c r="BH2" s="26">
        <f t="shared" ref="BH2:BH33" si="10">IFERROR(95.8-1.48*BG2,"")</f>
        <v>95.8</v>
      </c>
      <c r="BI2" s="32" t="s">
        <v>99</v>
      </c>
      <c r="BJ2" s="33">
        <f>FIND(" "&amp;BI2, 'Data Input'!$A2,BF2+1)</f>
        <v>66</v>
      </c>
      <c r="BK2" s="33" t="str">
        <f>IFERROR(MID('Data Input'!$A2,BJ2+2,2),"")</f>
        <v>00</v>
      </c>
      <c r="BL2" s="26">
        <f t="shared" ref="BL2:BL33" si="11">IFERROR(95.8-1.48*BK2,"")</f>
        <v>95.8</v>
      </c>
      <c r="BM2" s="32" t="s">
        <v>100</v>
      </c>
      <c r="BN2" s="33">
        <f>FIND(" "&amp;BM2, 'Data Input'!$A2,BJ2+1)</f>
        <v>70</v>
      </c>
      <c r="BO2" s="33" t="str">
        <f>IFERROR(MID('Data Input'!$A2,BN2+2,2),"")</f>
        <v>00</v>
      </c>
      <c r="BP2" s="26">
        <f t="shared" ref="BP2:BP33" si="12">IFERROR(95.8-1.48*BO2,"")</f>
        <v>95.8</v>
      </c>
      <c r="BQ2" s="32" t="s">
        <v>100</v>
      </c>
      <c r="BR2" s="33">
        <f>FIND(" "&amp;BQ2, 'Data Input'!$A2,BN2+1)</f>
        <v>74</v>
      </c>
      <c r="BS2" s="33" t="str">
        <f>IFERROR(MID('Data Input'!$A2,BR2+2,2),"")</f>
        <v>00</v>
      </c>
      <c r="BT2" s="26">
        <f t="shared" ref="BT2:BT33" si="13">IFERROR(11.67*BS2,"")</f>
        <v>0</v>
      </c>
      <c r="BU2" s="32" t="s">
        <v>100</v>
      </c>
      <c r="BV2" s="33">
        <f>FIND(" "&amp;BU2, 'Data Input'!$A2,BR2+1)</f>
        <v>78</v>
      </c>
      <c r="BW2" s="33" t="str">
        <f>IFERROR(MID('Data Input'!$A2,BV2+2,2),"")</f>
        <v>00</v>
      </c>
      <c r="BX2" s="26">
        <f t="shared" ref="BX2:BX33" si="14">IFERROR(95.8-1.48*BW2,"")</f>
        <v>95.8</v>
      </c>
      <c r="BY2" s="32" t="s">
        <v>100</v>
      </c>
      <c r="BZ2" s="33">
        <f>FIND(" "&amp;BY2, 'Data Input'!$A2,BV2+1)</f>
        <v>82</v>
      </c>
      <c r="CA2" s="33" t="str">
        <f>IFERROR(MID('Data Input'!$A2,BZ2+2,2),"")</f>
        <v>00</v>
      </c>
      <c r="CB2" s="23">
        <f t="shared" ref="CB2:CB33" si="15">IFERROR(11+0.82*CA2,"")</f>
        <v>11</v>
      </c>
      <c r="CC2" s="32" t="s">
        <v>101</v>
      </c>
      <c r="CD2" s="33">
        <f>FIND(" "&amp;CC2, 'Data Input'!$A2,BZ2+1)</f>
        <v>86</v>
      </c>
      <c r="CE2" s="33" t="str">
        <f>IFERROR(MID('Data Input'!$A2,CD2+2,2),"")</f>
        <v>00</v>
      </c>
      <c r="CF2" s="23">
        <f t="shared" ref="CF2:CF33" si="16">IFERROR(CE2^2/1.56,"")</f>
        <v>0</v>
      </c>
      <c r="CG2" s="32" t="s">
        <v>101</v>
      </c>
      <c r="CH2" s="33">
        <f>FIND(" "&amp;CG2, 'Data Input'!$A2,CD2+1)</f>
        <v>90</v>
      </c>
      <c r="CI2" s="33" t="str">
        <f>IFERROR(MID('Data Input'!$A2,CH2+2,2),"")</f>
        <v>00</v>
      </c>
      <c r="CJ2" s="23">
        <f t="shared" ref="CJ2:CJ33" si="17">IFERROR(0.1*CI2^2+35,"")</f>
        <v>35</v>
      </c>
      <c r="CK2" s="32" t="s">
        <v>101</v>
      </c>
      <c r="CL2" s="33">
        <f>FIND(" "&amp;CK2, 'Data Input'!$A2,CH2+1)</f>
        <v>94</v>
      </c>
      <c r="CM2" s="33" t="str">
        <f>IFERROR(MID('Data Input'!$A2,CL2+2,2),"")</f>
        <v>00</v>
      </c>
      <c r="CN2" s="23">
        <f t="shared" ref="CN2:CN33" si="18">IFERROR(0.041*CM2^2,"")</f>
        <v>0</v>
      </c>
      <c r="CO2" s="32" t="s">
        <v>101</v>
      </c>
      <c r="CP2" s="33">
        <f>FIND(" "&amp;CO2, 'Data Input'!$A2,CL2+1)</f>
        <v>98</v>
      </c>
      <c r="CQ2" s="33" t="str">
        <f>IFERROR(MID('Data Input'!$A2,CP2+2,2),"")</f>
        <v>49</v>
      </c>
      <c r="CR2" s="25">
        <f t="shared" ref="CR2:CR33" si="19">IFERROR(0.01*CQ2,"")</f>
        <v>0.49</v>
      </c>
    </row>
    <row r="3" spans="1:96" x14ac:dyDescent="0.15">
      <c r="A3" s="32" t="s">
        <v>104</v>
      </c>
      <c r="B3" s="33">
        <f>FIND(" "&amp;A3, 'Data Input'!$A4)</f>
        <v>6</v>
      </c>
      <c r="C3" s="33" t="str">
        <f>IFERROR(MID('Data Input'!$A4,B3+2,2),"")</f>
        <v>00</v>
      </c>
      <c r="D3" s="23">
        <f t="shared" si="0"/>
        <v>0</v>
      </c>
      <c r="E3" s="32" t="s">
        <v>104</v>
      </c>
      <c r="F3" s="33">
        <f>FIND(" "&amp;E3, 'Data Input'!$A4,B3+1)</f>
        <v>10</v>
      </c>
      <c r="G3" s="33" t="str">
        <f>IFERROR(MID('Data Input'!$A4,F3+2,2),"")</f>
        <v>99</v>
      </c>
      <c r="H3" s="23">
        <f t="shared" si="1"/>
        <v>0</v>
      </c>
      <c r="I3" s="32" t="s">
        <v>104</v>
      </c>
      <c r="J3" s="33">
        <f>FIND(" "&amp;I3, 'Data Input'!$A4,F3+1)</f>
        <v>14</v>
      </c>
      <c r="K3" s="33" t="str">
        <f>IFERROR(MID('Data Input'!$A4,J3+2,2),"")</f>
        <v>99</v>
      </c>
      <c r="L3" s="23">
        <f t="shared" si="2"/>
        <v>0</v>
      </c>
      <c r="M3" s="32" t="s">
        <v>104</v>
      </c>
      <c r="N3" s="33">
        <f>FIND(" "&amp;M3, 'Data Input'!$A4,J3+1)</f>
        <v>18</v>
      </c>
      <c r="O3" s="33" t="str">
        <f>IFERROR(MID('Data Input'!$A4,N3+2,2),"")</f>
        <v>99</v>
      </c>
      <c r="P3" s="23">
        <f t="shared" si="3"/>
        <v>0</v>
      </c>
      <c r="Q3" s="32" t="s">
        <v>103</v>
      </c>
      <c r="R3" s="33">
        <f>FIND(" "&amp;Q3, 'Data Input'!$A4,N3+1)</f>
        <v>22</v>
      </c>
      <c r="S3" s="33" t="str">
        <f>IFERROR(MID('Data Input'!$A4,R3+2,2),"")</f>
        <v>99</v>
      </c>
      <c r="T3" s="23">
        <f t="shared" ref="T3:T66" si="20">IFERROR(10*(99-S3),"")</f>
        <v>0</v>
      </c>
      <c r="U3" s="32" t="s">
        <v>103</v>
      </c>
      <c r="V3" s="33">
        <f>FIND(" "&amp;U3, 'Data Input'!$A4,R3+1)</f>
        <v>26</v>
      </c>
      <c r="W3" s="33" t="str">
        <f>IFERROR(MID('Data Input'!$A4,V3+2,2),"")</f>
        <v>99</v>
      </c>
      <c r="X3" s="39">
        <f t="shared" ref="X3:X66" si="21">IFERROR(10*(99-W3),"")</f>
        <v>0</v>
      </c>
      <c r="Y3" s="32" t="s">
        <v>103</v>
      </c>
      <c r="Z3" s="33">
        <f>FIND(" "&amp;Y3, 'Data Input'!$A4,V3+1)</f>
        <v>30</v>
      </c>
      <c r="AA3" s="33" t="str">
        <f>IFERROR(MID('Data Input'!$A4,Z3+2,2),"")</f>
        <v>99</v>
      </c>
      <c r="AB3" s="39">
        <f t="shared" ref="AB3:AB66" si="22">IFERROR(10*(99-AA3),"")</f>
        <v>0</v>
      </c>
      <c r="AC3" s="32" t="s">
        <v>103</v>
      </c>
      <c r="AD3" s="33">
        <f>FIND(" "&amp;AC3, 'Data Input'!$A4,Z3+1)</f>
        <v>34</v>
      </c>
      <c r="AE3" s="33" t="str">
        <f>IFERROR(MID('Data Input'!$A4,AD3+2,2),"")</f>
        <v>73</v>
      </c>
      <c r="AF3" s="23">
        <f t="shared" si="4"/>
        <v>230</v>
      </c>
      <c r="AG3" s="32" t="s">
        <v>102</v>
      </c>
      <c r="AH3" s="33">
        <f>FIND(" "&amp;AG3, 'Data Input'!$A4,AD3+1)</f>
        <v>38</v>
      </c>
      <c r="AI3" s="33" t="str">
        <f>IFERROR(MID('Data Input'!$A4,AH3+2,2),"")</f>
        <v>79</v>
      </c>
      <c r="AJ3" s="26">
        <f>IFERROR(IF(VALUE(AI3) &gt; 45, 0.1*AI3-4.4, 0.1*AI3+6.4),"")</f>
        <v>3.5</v>
      </c>
      <c r="AK3" s="32" t="s">
        <v>102</v>
      </c>
      <c r="AL3" s="33">
        <f>FIND(" "&amp;AK3, 'Data Input'!$A4,AH3+1)</f>
        <v>42</v>
      </c>
      <c r="AM3" s="33" t="str">
        <f>IFERROR(MID('Data Input'!$A4,AL3+2,2),"")</f>
        <v>50</v>
      </c>
      <c r="AN3" s="26">
        <f t="shared" si="5"/>
        <v>5</v>
      </c>
      <c r="AO3" s="32" t="s">
        <v>102</v>
      </c>
      <c r="AP3" s="33">
        <f>FIND(" "&amp;AO3, 'Data Input'!$A4,AL3+1)</f>
        <v>46</v>
      </c>
      <c r="AQ3" s="33" t="str">
        <f>IFERROR(MID('Data Input'!$A4,AP3+2,2),"")</f>
        <v>00</v>
      </c>
      <c r="AR3" s="25">
        <f t="shared" si="6"/>
        <v>0</v>
      </c>
      <c r="AS3" s="32" t="s">
        <v>102</v>
      </c>
      <c r="AT3" s="33">
        <f>FIND(" "&amp;AS3, 'Data Input'!$A4,AP3+1)</f>
        <v>50</v>
      </c>
      <c r="AU3" s="33" t="str">
        <f>IFERROR(MID('Data Input'!$A4,AT3+2,2),"")</f>
        <v>00</v>
      </c>
      <c r="AV3" s="26">
        <f t="shared" si="7"/>
        <v>95.8</v>
      </c>
      <c r="AW3" s="32" t="s">
        <v>99</v>
      </c>
      <c r="AX3" s="33">
        <f>FIND(" "&amp;AW3, 'Data Input'!$A4,AT3+1)</f>
        <v>54</v>
      </c>
      <c r="AY3" s="33" t="str">
        <f>IFERROR(MID('Data Input'!$A4,AX3+2,2),"")</f>
        <v>41</v>
      </c>
      <c r="AZ3" s="26">
        <f t="shared" si="8"/>
        <v>35.119999999999997</v>
      </c>
      <c r="BA3" s="32" t="s">
        <v>99</v>
      </c>
      <c r="BB3" s="33">
        <f>FIND(" "&amp;BA3, 'Data Input'!$A4,AX3+1)</f>
        <v>58</v>
      </c>
      <c r="BC3" s="33" t="str">
        <f>IFERROR(MID('Data Input'!$A4,BB3+2,2),"")</f>
        <v>00</v>
      </c>
      <c r="BD3" s="26">
        <f t="shared" si="9"/>
        <v>95.8</v>
      </c>
      <c r="BE3" s="32" t="s">
        <v>99</v>
      </c>
      <c r="BF3" s="33">
        <f>FIND(" "&amp;BE3, 'Data Input'!$A4,BB3+1)</f>
        <v>62</v>
      </c>
      <c r="BG3" s="33" t="str">
        <f>IFERROR(MID('Data Input'!$A4,BF3+2,2),"")</f>
        <v>00</v>
      </c>
      <c r="BH3" s="26">
        <f t="shared" si="10"/>
        <v>95.8</v>
      </c>
      <c r="BI3" s="32" t="s">
        <v>99</v>
      </c>
      <c r="BJ3" s="33">
        <f>FIND(" "&amp;BI3, 'Data Input'!$A4,BF3+1)</f>
        <v>66</v>
      </c>
      <c r="BK3" s="33" t="str">
        <f>IFERROR(MID('Data Input'!$A4,BJ3+2,2),"")</f>
        <v>00</v>
      </c>
      <c r="BL3" s="26">
        <f t="shared" si="11"/>
        <v>95.8</v>
      </c>
      <c r="BM3" s="32" t="s">
        <v>100</v>
      </c>
      <c r="BN3" s="33">
        <f>FIND(" "&amp;BM3, 'Data Input'!$A4,BJ3+1)</f>
        <v>70</v>
      </c>
      <c r="BO3" s="33" t="str">
        <f>IFERROR(MID('Data Input'!$A4,BN3+2,2),"")</f>
        <v>00</v>
      </c>
      <c r="BP3" s="26">
        <f t="shared" si="12"/>
        <v>95.8</v>
      </c>
      <c r="BQ3" s="32" t="s">
        <v>100</v>
      </c>
      <c r="BR3" s="33">
        <f>FIND(" "&amp;BQ3, 'Data Input'!$A4,BN3+1)</f>
        <v>74</v>
      </c>
      <c r="BS3" s="33" t="str">
        <f>IFERROR(MID('Data Input'!$A4,BR3+2,2),"")</f>
        <v>00</v>
      </c>
      <c r="BT3" s="26">
        <f t="shared" si="13"/>
        <v>0</v>
      </c>
      <c r="BU3" s="32" t="s">
        <v>100</v>
      </c>
      <c r="BV3" s="33">
        <f>FIND(" "&amp;BU3, 'Data Input'!$A4,BR3+1)</f>
        <v>78</v>
      </c>
      <c r="BW3" s="33" t="str">
        <f>IFERROR(MID('Data Input'!$A4,BV3+2,2),"")</f>
        <v>00</v>
      </c>
      <c r="BX3" s="26">
        <f t="shared" si="14"/>
        <v>95.8</v>
      </c>
      <c r="BY3" s="32" t="s">
        <v>100</v>
      </c>
      <c r="BZ3" s="33">
        <f>FIND(" "&amp;BY3, 'Data Input'!$A4,BV3+1)</f>
        <v>82</v>
      </c>
      <c r="CA3" s="33" t="str">
        <f>IFERROR(MID('Data Input'!$A4,BZ3+2,2),"")</f>
        <v>00</v>
      </c>
      <c r="CB3" s="23">
        <f t="shared" si="15"/>
        <v>11</v>
      </c>
      <c r="CC3" s="32" t="s">
        <v>101</v>
      </c>
      <c r="CD3" s="33">
        <f>FIND(" "&amp;CC3, 'Data Input'!$A4,BZ3+1)</f>
        <v>86</v>
      </c>
      <c r="CE3" s="33" t="str">
        <f>IFERROR(MID('Data Input'!$A4,CD3+2,2),"")</f>
        <v>00</v>
      </c>
      <c r="CF3" s="23">
        <f t="shared" si="16"/>
        <v>0</v>
      </c>
      <c r="CG3" s="32" t="s">
        <v>101</v>
      </c>
      <c r="CH3" s="33">
        <f>FIND(" "&amp;CG3, 'Data Input'!$A4,CD3+1)</f>
        <v>90</v>
      </c>
      <c r="CI3" s="33" t="str">
        <f>IFERROR(MID('Data Input'!$A4,CH3+2,2),"")</f>
        <v>00</v>
      </c>
      <c r="CJ3" s="23">
        <f t="shared" si="17"/>
        <v>35</v>
      </c>
      <c r="CK3" s="32" t="s">
        <v>101</v>
      </c>
      <c r="CL3" s="33">
        <f>FIND(" "&amp;CK3, 'Data Input'!$A4,CH3+1)</f>
        <v>94</v>
      </c>
      <c r="CM3" s="33" t="str">
        <f>IFERROR(MID('Data Input'!$A4,CL3+2,2),"")</f>
        <v>00</v>
      </c>
      <c r="CN3" s="23">
        <f t="shared" si="18"/>
        <v>0</v>
      </c>
      <c r="CO3" s="32" t="s">
        <v>101</v>
      </c>
      <c r="CP3" s="33">
        <f>FIND(" "&amp;CO3, 'Data Input'!$A4,CL3+1)</f>
        <v>98</v>
      </c>
      <c r="CQ3" s="33" t="str">
        <f>IFERROR(MID('Data Input'!$A4,CP3+2,2),"")</f>
        <v>49</v>
      </c>
      <c r="CR3" s="25">
        <f t="shared" si="19"/>
        <v>0.49</v>
      </c>
    </row>
    <row r="4" spans="1:96" x14ac:dyDescent="0.15">
      <c r="A4" s="32" t="s">
        <v>104</v>
      </c>
      <c r="B4" s="33">
        <f>FIND(" "&amp;A4, 'Data Input'!$A6)</f>
        <v>6</v>
      </c>
      <c r="C4" s="33" t="str">
        <f>IFERROR(MID('Data Input'!$A6,B4+2,2),"")</f>
        <v>00</v>
      </c>
      <c r="D4" s="23">
        <f t="shared" si="0"/>
        <v>0</v>
      </c>
      <c r="E4" s="32" t="s">
        <v>104</v>
      </c>
      <c r="F4" s="33">
        <f>FIND(" "&amp;E4, 'Data Input'!$A6,B4+1)</f>
        <v>10</v>
      </c>
      <c r="G4" s="33" t="str">
        <f>IFERROR(MID('Data Input'!$A6,F4+2,2),"")</f>
        <v>99</v>
      </c>
      <c r="H4" s="23">
        <f t="shared" si="1"/>
        <v>0</v>
      </c>
      <c r="I4" s="32" t="s">
        <v>104</v>
      </c>
      <c r="J4" s="33">
        <f>FIND(" "&amp;I4, 'Data Input'!$A6,F4+1)</f>
        <v>14</v>
      </c>
      <c r="K4" s="33" t="str">
        <f>IFERROR(MID('Data Input'!$A6,J4+2,2),"")</f>
        <v>99</v>
      </c>
      <c r="L4" s="23">
        <f t="shared" si="2"/>
        <v>0</v>
      </c>
      <c r="M4" s="32" t="s">
        <v>104</v>
      </c>
      <c r="N4" s="33">
        <f>FIND(" "&amp;M4, 'Data Input'!$A6,J4+1)</f>
        <v>18</v>
      </c>
      <c r="O4" s="33" t="str">
        <f>IFERROR(MID('Data Input'!$A6,N4+2,2),"")</f>
        <v>99</v>
      </c>
      <c r="P4" s="23">
        <f t="shared" si="3"/>
        <v>0</v>
      </c>
      <c r="Q4" s="32" t="s">
        <v>103</v>
      </c>
      <c r="R4" s="33">
        <f>FIND(" "&amp;Q4, 'Data Input'!$A6,N4+1)</f>
        <v>22</v>
      </c>
      <c r="S4" s="33" t="str">
        <f>IFERROR(MID('Data Input'!$A6,R4+2,2),"")</f>
        <v>99</v>
      </c>
      <c r="T4" s="23">
        <f t="shared" si="20"/>
        <v>0</v>
      </c>
      <c r="U4" s="32" t="s">
        <v>103</v>
      </c>
      <c r="V4" s="33">
        <f>FIND(" "&amp;U4, 'Data Input'!$A6,R4+1)</f>
        <v>26</v>
      </c>
      <c r="W4" s="33" t="str">
        <f>IFERROR(MID('Data Input'!$A6,V4+2,2),"")</f>
        <v>99</v>
      </c>
      <c r="X4" s="39">
        <f t="shared" si="21"/>
        <v>0</v>
      </c>
      <c r="Y4" s="32" t="s">
        <v>103</v>
      </c>
      <c r="Z4" s="33">
        <f>FIND(" "&amp;Y4, 'Data Input'!$A6,V4+1)</f>
        <v>30</v>
      </c>
      <c r="AA4" s="33" t="str">
        <f>IFERROR(MID('Data Input'!$A6,Z4+2,2),"")</f>
        <v>99</v>
      </c>
      <c r="AB4" s="39">
        <f t="shared" si="22"/>
        <v>0</v>
      </c>
      <c r="AC4" s="32" t="s">
        <v>103</v>
      </c>
      <c r="AD4" s="33">
        <f>FIND(" "&amp;AC4, 'Data Input'!$A6,Z4+1)</f>
        <v>34</v>
      </c>
      <c r="AE4" s="33" t="str">
        <f>IFERROR(MID('Data Input'!$A6,AD4+2,2),"")</f>
        <v>73</v>
      </c>
      <c r="AF4" s="23">
        <f t="shared" si="4"/>
        <v>230</v>
      </c>
      <c r="AG4" s="32" t="s">
        <v>102</v>
      </c>
      <c r="AH4" s="33">
        <f>FIND(" "&amp;AG4, 'Data Input'!$A6,AD4+1)</f>
        <v>38</v>
      </c>
      <c r="AI4" s="33" t="str">
        <f>IFERROR(MID('Data Input'!$A6,AH4+2,2),"")</f>
        <v>79</v>
      </c>
      <c r="AJ4" s="26">
        <f t="shared" ref="AJ4:AJ67" si="23">IFERROR(IF(VALUE(AI4) &gt; 45, 0.1*AI4-4.4, 0.1*AI4+6.4),"")</f>
        <v>3.5</v>
      </c>
      <c r="AK4" s="32" t="s">
        <v>102</v>
      </c>
      <c r="AL4" s="33">
        <f>FIND(" "&amp;AK4, 'Data Input'!$A6,AH4+1)</f>
        <v>42</v>
      </c>
      <c r="AM4" s="33" t="str">
        <f>IFERROR(MID('Data Input'!$A6,AL4+2,2),"")</f>
        <v>50</v>
      </c>
      <c r="AN4" s="26">
        <f t="shared" si="5"/>
        <v>5</v>
      </c>
      <c r="AO4" s="32" t="s">
        <v>102</v>
      </c>
      <c r="AP4" s="33">
        <f>FIND(" "&amp;AO4, 'Data Input'!$A6,AL4+1)</f>
        <v>46</v>
      </c>
      <c r="AQ4" s="33" t="str">
        <f>IFERROR(MID('Data Input'!$A6,AP4+2,2),"")</f>
        <v>00</v>
      </c>
      <c r="AR4" s="25">
        <f t="shared" si="6"/>
        <v>0</v>
      </c>
      <c r="AS4" s="32" t="s">
        <v>102</v>
      </c>
      <c r="AT4" s="33">
        <f>FIND(" "&amp;AS4, 'Data Input'!$A6,AP4+1)</f>
        <v>50</v>
      </c>
      <c r="AU4" s="33" t="str">
        <f>IFERROR(MID('Data Input'!$A6,AT4+2,2),"")</f>
        <v>00</v>
      </c>
      <c r="AV4" s="26">
        <f t="shared" si="7"/>
        <v>95.8</v>
      </c>
      <c r="AW4" s="32" t="s">
        <v>99</v>
      </c>
      <c r="AX4" s="33">
        <f>FIND(" "&amp;AW4, 'Data Input'!$A6,AT4+1)</f>
        <v>54</v>
      </c>
      <c r="AY4" s="33" t="str">
        <f>IFERROR(MID('Data Input'!$A6,AX4+2,2),"")</f>
        <v>41</v>
      </c>
      <c r="AZ4" s="26">
        <f t="shared" si="8"/>
        <v>35.119999999999997</v>
      </c>
      <c r="BA4" s="32" t="s">
        <v>99</v>
      </c>
      <c r="BB4" s="33">
        <f>FIND(" "&amp;BA4, 'Data Input'!$A6,AX4+1)</f>
        <v>58</v>
      </c>
      <c r="BC4" s="33" t="str">
        <f>IFERROR(MID('Data Input'!$A6,BB4+2,2),"")</f>
        <v>00</v>
      </c>
      <c r="BD4" s="26">
        <f t="shared" si="9"/>
        <v>95.8</v>
      </c>
      <c r="BE4" s="32" t="s">
        <v>99</v>
      </c>
      <c r="BF4" s="33">
        <f>FIND(" "&amp;BE4, 'Data Input'!$A6,BB4+1)</f>
        <v>62</v>
      </c>
      <c r="BG4" s="33" t="str">
        <f>IFERROR(MID('Data Input'!$A6,BF4+2,2),"")</f>
        <v>00</v>
      </c>
      <c r="BH4" s="26">
        <f t="shared" si="10"/>
        <v>95.8</v>
      </c>
      <c r="BI4" s="32" t="s">
        <v>99</v>
      </c>
      <c r="BJ4" s="33">
        <f>FIND(" "&amp;BI4, 'Data Input'!$A6,BF4+1)</f>
        <v>66</v>
      </c>
      <c r="BK4" s="33" t="str">
        <f>IFERROR(MID('Data Input'!$A6,BJ4+2,2),"")</f>
        <v>00</v>
      </c>
      <c r="BL4" s="26">
        <f t="shared" si="11"/>
        <v>95.8</v>
      </c>
      <c r="BM4" s="32" t="s">
        <v>100</v>
      </c>
      <c r="BN4" s="33">
        <f>FIND(" "&amp;BM4, 'Data Input'!$A6,BJ4+1)</f>
        <v>70</v>
      </c>
      <c r="BO4" s="33" t="str">
        <f>IFERROR(MID('Data Input'!$A6,BN4+2,2),"")</f>
        <v>00</v>
      </c>
      <c r="BP4" s="26">
        <f t="shared" si="12"/>
        <v>95.8</v>
      </c>
      <c r="BQ4" s="32" t="s">
        <v>100</v>
      </c>
      <c r="BR4" s="33">
        <f>FIND(" "&amp;BQ4, 'Data Input'!$A6,BN4+1)</f>
        <v>74</v>
      </c>
      <c r="BS4" s="33" t="str">
        <f>IFERROR(MID('Data Input'!$A6,BR4+2,2),"")</f>
        <v>00</v>
      </c>
      <c r="BT4" s="26">
        <f t="shared" si="13"/>
        <v>0</v>
      </c>
      <c r="BU4" s="32" t="s">
        <v>100</v>
      </c>
      <c r="BV4" s="33">
        <f>FIND(" "&amp;BU4, 'Data Input'!$A6,BR4+1)</f>
        <v>78</v>
      </c>
      <c r="BW4" s="33" t="str">
        <f>IFERROR(MID('Data Input'!$A6,BV4+2,2),"")</f>
        <v>00</v>
      </c>
      <c r="BX4" s="26">
        <f t="shared" si="14"/>
        <v>95.8</v>
      </c>
      <c r="BY4" s="32" t="s">
        <v>100</v>
      </c>
      <c r="BZ4" s="33">
        <f>FIND(" "&amp;BY4, 'Data Input'!$A6,BV4+1)</f>
        <v>82</v>
      </c>
      <c r="CA4" s="33" t="str">
        <f>IFERROR(MID('Data Input'!$A6,BZ4+2,2),"")</f>
        <v>00</v>
      </c>
      <c r="CB4" s="23">
        <f t="shared" si="15"/>
        <v>11</v>
      </c>
      <c r="CC4" s="32" t="s">
        <v>101</v>
      </c>
      <c r="CD4" s="33">
        <f>FIND(" "&amp;CC4, 'Data Input'!$A6,BZ4+1)</f>
        <v>86</v>
      </c>
      <c r="CE4" s="33" t="str">
        <f>IFERROR(MID('Data Input'!$A6,CD4+2,2),"")</f>
        <v>00</v>
      </c>
      <c r="CF4" s="23">
        <f t="shared" si="16"/>
        <v>0</v>
      </c>
      <c r="CG4" s="32" t="s">
        <v>101</v>
      </c>
      <c r="CH4" s="33">
        <f>FIND(" "&amp;CG4, 'Data Input'!$A6,CD4+1)</f>
        <v>90</v>
      </c>
      <c r="CI4" s="33" t="str">
        <f>IFERROR(MID('Data Input'!$A6,CH4+2,2),"")</f>
        <v>00</v>
      </c>
      <c r="CJ4" s="23">
        <f t="shared" si="17"/>
        <v>35</v>
      </c>
      <c r="CK4" s="32" t="s">
        <v>101</v>
      </c>
      <c r="CL4" s="33">
        <f>FIND(" "&amp;CK4, 'Data Input'!$A6,CH4+1)</f>
        <v>94</v>
      </c>
      <c r="CM4" s="33" t="str">
        <f>IFERROR(MID('Data Input'!$A6,CL4+2,2),"")</f>
        <v>00</v>
      </c>
      <c r="CN4" s="23">
        <f t="shared" si="18"/>
        <v>0</v>
      </c>
      <c r="CO4" s="32" t="s">
        <v>101</v>
      </c>
      <c r="CP4" s="33">
        <f>FIND(" "&amp;CO4, 'Data Input'!$A6,CL4+1)</f>
        <v>98</v>
      </c>
      <c r="CQ4" s="33" t="str">
        <f>IFERROR(MID('Data Input'!$A6,CP4+2,2),"")</f>
        <v>49</v>
      </c>
      <c r="CR4" s="25">
        <f t="shared" si="19"/>
        <v>0.49</v>
      </c>
    </row>
    <row r="5" spans="1:96" x14ac:dyDescent="0.15">
      <c r="A5" s="32" t="s">
        <v>104</v>
      </c>
      <c r="B5" s="33">
        <f>FIND(" "&amp;A5, 'Data Input'!$A8)</f>
        <v>6</v>
      </c>
      <c r="C5" s="33" t="str">
        <f>IFERROR(MID('Data Input'!$A8,B5+2,2),"")</f>
        <v>00</v>
      </c>
      <c r="D5" s="23">
        <f t="shared" si="0"/>
        <v>0</v>
      </c>
      <c r="E5" s="32" t="s">
        <v>104</v>
      </c>
      <c r="F5" s="33">
        <f>FIND(" "&amp;E5, 'Data Input'!$A8,B5+1)</f>
        <v>10</v>
      </c>
      <c r="G5" s="33" t="str">
        <f>IFERROR(MID('Data Input'!$A8,F5+2,2),"")</f>
        <v>99</v>
      </c>
      <c r="H5" s="23">
        <f t="shared" si="1"/>
        <v>0</v>
      </c>
      <c r="I5" s="32" t="s">
        <v>104</v>
      </c>
      <c r="J5" s="33">
        <f>FIND(" "&amp;I5, 'Data Input'!$A8,F5+1)</f>
        <v>14</v>
      </c>
      <c r="K5" s="33" t="str">
        <f>IFERROR(MID('Data Input'!$A8,J5+2,2),"")</f>
        <v>99</v>
      </c>
      <c r="L5" s="23">
        <f t="shared" si="2"/>
        <v>0</v>
      </c>
      <c r="M5" s="32" t="s">
        <v>104</v>
      </c>
      <c r="N5" s="33">
        <f>FIND(" "&amp;M5, 'Data Input'!$A8,J5+1)</f>
        <v>18</v>
      </c>
      <c r="O5" s="33" t="str">
        <f>IFERROR(MID('Data Input'!$A8,N5+2,2),"")</f>
        <v>99</v>
      </c>
      <c r="P5" s="23">
        <f t="shared" si="3"/>
        <v>0</v>
      </c>
      <c r="Q5" s="32" t="s">
        <v>103</v>
      </c>
      <c r="R5" s="33">
        <f>FIND(" "&amp;Q5, 'Data Input'!$A8,N5+1)</f>
        <v>22</v>
      </c>
      <c r="S5" s="33" t="str">
        <f>IFERROR(MID('Data Input'!$A8,R5+2,2),"")</f>
        <v>99</v>
      </c>
      <c r="T5" s="23">
        <f t="shared" si="20"/>
        <v>0</v>
      </c>
      <c r="U5" s="32" t="s">
        <v>103</v>
      </c>
      <c r="V5" s="33">
        <f>FIND(" "&amp;U5, 'Data Input'!$A8,R5+1)</f>
        <v>26</v>
      </c>
      <c r="W5" s="33" t="str">
        <f>IFERROR(MID('Data Input'!$A8,V5+2,2),"")</f>
        <v>99</v>
      </c>
      <c r="X5" s="39">
        <f t="shared" si="21"/>
        <v>0</v>
      </c>
      <c r="Y5" s="32" t="s">
        <v>103</v>
      </c>
      <c r="Z5" s="33">
        <f>FIND(" "&amp;Y5, 'Data Input'!$A8,V5+1)</f>
        <v>30</v>
      </c>
      <c r="AA5" s="33" t="str">
        <f>IFERROR(MID('Data Input'!$A8,Z5+2,2),"")</f>
        <v>99</v>
      </c>
      <c r="AB5" s="39">
        <f t="shared" si="22"/>
        <v>0</v>
      </c>
      <c r="AC5" s="32" t="s">
        <v>103</v>
      </c>
      <c r="AD5" s="33">
        <f>FIND(" "&amp;AC5, 'Data Input'!$A8,Z5+1)</f>
        <v>34</v>
      </c>
      <c r="AE5" s="33" t="str">
        <f>IFERROR(MID('Data Input'!$A8,AD5+2,2),"")</f>
        <v>74</v>
      </c>
      <c r="AF5" s="23">
        <f t="shared" si="4"/>
        <v>240</v>
      </c>
      <c r="AG5" s="32" t="s">
        <v>102</v>
      </c>
      <c r="AH5" s="33">
        <f>FIND(" "&amp;AG5, 'Data Input'!$A8,AD5+1)</f>
        <v>38</v>
      </c>
      <c r="AI5" s="33" t="str">
        <f>IFERROR(MID('Data Input'!$A8,AH5+2,2),"")</f>
        <v>79</v>
      </c>
      <c r="AJ5" s="26">
        <f t="shared" si="23"/>
        <v>3.5</v>
      </c>
      <c r="AK5" s="32" t="s">
        <v>102</v>
      </c>
      <c r="AL5" s="33">
        <f>FIND(" "&amp;AK5, 'Data Input'!$A8,AH5+1)</f>
        <v>42</v>
      </c>
      <c r="AM5" s="33" t="str">
        <f>IFERROR(MID('Data Input'!$A8,AL5+2,2),"")</f>
        <v>50</v>
      </c>
      <c r="AN5" s="26">
        <f t="shared" si="5"/>
        <v>5</v>
      </c>
      <c r="AO5" s="32" t="s">
        <v>102</v>
      </c>
      <c r="AP5" s="33">
        <f>FIND(" "&amp;AO5, 'Data Input'!$A8,AL5+1)</f>
        <v>46</v>
      </c>
      <c r="AQ5" s="33" t="str">
        <f>IFERROR(MID('Data Input'!$A8,AP5+2,2),"")</f>
        <v>00</v>
      </c>
      <c r="AR5" s="25">
        <f t="shared" si="6"/>
        <v>0</v>
      </c>
      <c r="AS5" s="32" t="s">
        <v>102</v>
      </c>
      <c r="AT5" s="33">
        <f>FIND(" "&amp;AS5, 'Data Input'!$A8,AP5+1)</f>
        <v>50</v>
      </c>
      <c r="AU5" s="33" t="str">
        <f>IFERROR(MID('Data Input'!$A8,AT5+2,2),"")</f>
        <v>00</v>
      </c>
      <c r="AV5" s="26">
        <f t="shared" si="7"/>
        <v>95.8</v>
      </c>
      <c r="AW5" s="32" t="s">
        <v>99</v>
      </c>
      <c r="AX5" s="33">
        <f>FIND(" "&amp;AW5, 'Data Input'!$A8,AT5+1)</f>
        <v>54</v>
      </c>
      <c r="AY5" s="33" t="str">
        <f>IFERROR(MID('Data Input'!$A8,AX5+2,2),"")</f>
        <v>41</v>
      </c>
      <c r="AZ5" s="26">
        <f t="shared" si="8"/>
        <v>35.119999999999997</v>
      </c>
      <c r="BA5" s="32" t="s">
        <v>99</v>
      </c>
      <c r="BB5" s="33">
        <f>FIND(" "&amp;BA5, 'Data Input'!$A8,AX5+1)</f>
        <v>58</v>
      </c>
      <c r="BC5" s="33" t="str">
        <f>IFERROR(MID('Data Input'!$A8,BB5+2,2),"")</f>
        <v>00</v>
      </c>
      <c r="BD5" s="26">
        <f t="shared" si="9"/>
        <v>95.8</v>
      </c>
      <c r="BE5" s="32" t="s">
        <v>99</v>
      </c>
      <c r="BF5" s="33">
        <f>FIND(" "&amp;BE5, 'Data Input'!$A8,BB5+1)</f>
        <v>62</v>
      </c>
      <c r="BG5" s="33" t="str">
        <f>IFERROR(MID('Data Input'!$A8,BF5+2,2),"")</f>
        <v>00</v>
      </c>
      <c r="BH5" s="26">
        <f t="shared" si="10"/>
        <v>95.8</v>
      </c>
      <c r="BI5" s="32" t="s">
        <v>99</v>
      </c>
      <c r="BJ5" s="33">
        <f>FIND(" "&amp;BI5, 'Data Input'!$A8,BF5+1)</f>
        <v>66</v>
      </c>
      <c r="BK5" s="33" t="str">
        <f>IFERROR(MID('Data Input'!$A8,BJ5+2,2),"")</f>
        <v>00</v>
      </c>
      <c r="BL5" s="26">
        <f t="shared" si="11"/>
        <v>95.8</v>
      </c>
      <c r="BM5" s="32" t="s">
        <v>100</v>
      </c>
      <c r="BN5" s="33">
        <f>FIND(" "&amp;BM5, 'Data Input'!$A8,BJ5+1)</f>
        <v>70</v>
      </c>
      <c r="BO5" s="33" t="str">
        <f>IFERROR(MID('Data Input'!$A8,BN5+2,2),"")</f>
        <v>00</v>
      </c>
      <c r="BP5" s="26">
        <f t="shared" si="12"/>
        <v>95.8</v>
      </c>
      <c r="BQ5" s="32" t="s">
        <v>100</v>
      </c>
      <c r="BR5" s="33">
        <f>FIND(" "&amp;BQ5, 'Data Input'!$A8,BN5+1)</f>
        <v>74</v>
      </c>
      <c r="BS5" s="33" t="str">
        <f>IFERROR(MID('Data Input'!$A8,BR5+2,2),"")</f>
        <v>00</v>
      </c>
      <c r="BT5" s="26">
        <f t="shared" si="13"/>
        <v>0</v>
      </c>
      <c r="BU5" s="32" t="s">
        <v>100</v>
      </c>
      <c r="BV5" s="33">
        <f>FIND(" "&amp;BU5, 'Data Input'!$A8,BR5+1)</f>
        <v>78</v>
      </c>
      <c r="BW5" s="33" t="str">
        <f>IFERROR(MID('Data Input'!$A8,BV5+2,2),"")</f>
        <v>00</v>
      </c>
      <c r="BX5" s="26">
        <f t="shared" si="14"/>
        <v>95.8</v>
      </c>
      <c r="BY5" s="32" t="s">
        <v>100</v>
      </c>
      <c r="BZ5" s="33">
        <f>FIND(" "&amp;BY5, 'Data Input'!$A8,BV5+1)</f>
        <v>82</v>
      </c>
      <c r="CA5" s="33" t="str">
        <f>IFERROR(MID('Data Input'!$A8,BZ5+2,2),"")</f>
        <v>00</v>
      </c>
      <c r="CB5" s="23">
        <f t="shared" si="15"/>
        <v>11</v>
      </c>
      <c r="CC5" s="32" t="s">
        <v>101</v>
      </c>
      <c r="CD5" s="33">
        <f>FIND(" "&amp;CC5, 'Data Input'!$A8,BZ5+1)</f>
        <v>86</v>
      </c>
      <c r="CE5" s="33" t="str">
        <f>IFERROR(MID('Data Input'!$A8,CD5+2,2),"")</f>
        <v>00</v>
      </c>
      <c r="CF5" s="23">
        <f t="shared" si="16"/>
        <v>0</v>
      </c>
      <c r="CG5" s="32" t="s">
        <v>101</v>
      </c>
      <c r="CH5" s="33">
        <f>FIND(" "&amp;CG5, 'Data Input'!$A8,CD5+1)</f>
        <v>90</v>
      </c>
      <c r="CI5" s="33" t="str">
        <f>IFERROR(MID('Data Input'!$A8,CH5+2,2),"")</f>
        <v>00</v>
      </c>
      <c r="CJ5" s="23">
        <f t="shared" si="17"/>
        <v>35</v>
      </c>
      <c r="CK5" s="32" t="s">
        <v>101</v>
      </c>
      <c r="CL5" s="33">
        <f>FIND(" "&amp;CK5, 'Data Input'!$A8,CH5+1)</f>
        <v>94</v>
      </c>
      <c r="CM5" s="33" t="str">
        <f>IFERROR(MID('Data Input'!$A8,CL5+2,2),"")</f>
        <v>00</v>
      </c>
      <c r="CN5" s="23">
        <f t="shared" si="18"/>
        <v>0</v>
      </c>
      <c r="CO5" s="32" t="s">
        <v>101</v>
      </c>
      <c r="CP5" s="33">
        <f>FIND(" "&amp;CO5, 'Data Input'!$A8,CL5+1)</f>
        <v>98</v>
      </c>
      <c r="CQ5" s="33" t="str">
        <f>IFERROR(MID('Data Input'!$A8,CP5+2,2),"")</f>
        <v>49</v>
      </c>
      <c r="CR5" s="25">
        <f t="shared" si="19"/>
        <v>0.49</v>
      </c>
    </row>
    <row r="6" spans="1:96" x14ac:dyDescent="0.15">
      <c r="A6" s="32" t="s">
        <v>104</v>
      </c>
      <c r="B6" s="33">
        <f>FIND(" "&amp;A6, 'Data Input'!$A10)</f>
        <v>6</v>
      </c>
      <c r="C6" s="33" t="str">
        <f>IFERROR(MID('Data Input'!$A10,B6+2,2),"")</f>
        <v>00</v>
      </c>
      <c r="D6" s="23">
        <f t="shared" si="0"/>
        <v>0</v>
      </c>
      <c r="E6" s="32" t="s">
        <v>104</v>
      </c>
      <c r="F6" s="33">
        <f>FIND(" "&amp;E6, 'Data Input'!$A10,B6+1)</f>
        <v>10</v>
      </c>
      <c r="G6" s="33" t="str">
        <f>IFERROR(MID('Data Input'!$A10,F6+2,2),"")</f>
        <v>99</v>
      </c>
      <c r="H6" s="23">
        <f t="shared" si="1"/>
        <v>0</v>
      </c>
      <c r="I6" s="32" t="s">
        <v>104</v>
      </c>
      <c r="J6" s="33">
        <f>FIND(" "&amp;I6, 'Data Input'!$A10,F6+1)</f>
        <v>14</v>
      </c>
      <c r="K6" s="33" t="str">
        <f>IFERROR(MID('Data Input'!$A10,J6+2,2),"")</f>
        <v>99</v>
      </c>
      <c r="L6" s="23">
        <f t="shared" si="2"/>
        <v>0</v>
      </c>
      <c r="M6" s="32" t="s">
        <v>104</v>
      </c>
      <c r="N6" s="33">
        <f>FIND(" "&amp;M6, 'Data Input'!$A10,J6+1)</f>
        <v>18</v>
      </c>
      <c r="O6" s="33" t="str">
        <f>IFERROR(MID('Data Input'!$A10,N6+2,2),"")</f>
        <v>99</v>
      </c>
      <c r="P6" s="23">
        <f t="shared" si="3"/>
        <v>0</v>
      </c>
      <c r="Q6" s="32" t="s">
        <v>103</v>
      </c>
      <c r="R6" s="33">
        <f>FIND(" "&amp;Q6, 'Data Input'!$A10,N6+1)</f>
        <v>22</v>
      </c>
      <c r="S6" s="33" t="str">
        <f>IFERROR(MID('Data Input'!$A10,R6+2,2),"")</f>
        <v>99</v>
      </c>
      <c r="T6" s="23">
        <f t="shared" si="20"/>
        <v>0</v>
      </c>
      <c r="U6" s="32" t="s">
        <v>103</v>
      </c>
      <c r="V6" s="33">
        <f>FIND(" "&amp;U6, 'Data Input'!$A10,R6+1)</f>
        <v>26</v>
      </c>
      <c r="W6" s="33" t="str">
        <f>IFERROR(MID('Data Input'!$A10,V6+2,2),"")</f>
        <v>99</v>
      </c>
      <c r="X6" s="39">
        <f t="shared" si="21"/>
        <v>0</v>
      </c>
      <c r="Y6" s="32" t="s">
        <v>103</v>
      </c>
      <c r="Z6" s="33">
        <f>FIND(" "&amp;Y6, 'Data Input'!$A10,V6+1)</f>
        <v>30</v>
      </c>
      <c r="AA6" s="33" t="str">
        <f>IFERROR(MID('Data Input'!$A10,Z6+2,2),"")</f>
        <v>99</v>
      </c>
      <c r="AB6" s="39">
        <f t="shared" si="22"/>
        <v>0</v>
      </c>
      <c r="AC6" s="32" t="s">
        <v>103</v>
      </c>
      <c r="AD6" s="33">
        <f>FIND(" "&amp;AC6, 'Data Input'!$A10,Z6+1)</f>
        <v>34</v>
      </c>
      <c r="AE6" s="33" t="str">
        <f>IFERROR(MID('Data Input'!$A10,AD6+2,2),"")</f>
        <v>73</v>
      </c>
      <c r="AF6" s="23">
        <f t="shared" si="4"/>
        <v>230</v>
      </c>
      <c r="AG6" s="32" t="s">
        <v>102</v>
      </c>
      <c r="AH6" s="33">
        <f>FIND(" "&amp;AG6, 'Data Input'!$A10,AD6+1)</f>
        <v>38</v>
      </c>
      <c r="AI6" s="33" t="str">
        <f>IFERROR(MID('Data Input'!$A10,AH6+2,2),"")</f>
        <v>79</v>
      </c>
      <c r="AJ6" s="26">
        <f t="shared" si="23"/>
        <v>3.5</v>
      </c>
      <c r="AK6" s="32" t="s">
        <v>102</v>
      </c>
      <c r="AL6" s="33">
        <f>FIND(" "&amp;AK6, 'Data Input'!$A10,AH6+1)</f>
        <v>42</v>
      </c>
      <c r="AM6" s="33" t="str">
        <f>IFERROR(MID('Data Input'!$A10,AL6+2,2),"")</f>
        <v>50</v>
      </c>
      <c r="AN6" s="26">
        <f t="shared" si="5"/>
        <v>5</v>
      </c>
      <c r="AO6" s="32" t="s">
        <v>102</v>
      </c>
      <c r="AP6" s="33">
        <f>FIND(" "&amp;AO6, 'Data Input'!$A10,AL6+1)</f>
        <v>46</v>
      </c>
      <c r="AQ6" s="33" t="str">
        <f>IFERROR(MID('Data Input'!$A10,AP6+2,2),"")</f>
        <v>00</v>
      </c>
      <c r="AR6" s="25">
        <f t="shared" si="6"/>
        <v>0</v>
      </c>
      <c r="AS6" s="32" t="s">
        <v>102</v>
      </c>
      <c r="AT6" s="33">
        <f>FIND(" "&amp;AS6, 'Data Input'!$A10,AP6+1)</f>
        <v>50</v>
      </c>
      <c r="AU6" s="33" t="str">
        <f>IFERROR(MID('Data Input'!$A10,AT6+2,2),"")</f>
        <v>00</v>
      </c>
      <c r="AV6" s="26">
        <f t="shared" si="7"/>
        <v>95.8</v>
      </c>
      <c r="AW6" s="32" t="s">
        <v>99</v>
      </c>
      <c r="AX6" s="33">
        <f>FIND(" "&amp;AW6, 'Data Input'!$A10,AT6+1)</f>
        <v>54</v>
      </c>
      <c r="AY6" s="33" t="str">
        <f>IFERROR(MID('Data Input'!$A10,AX6+2,2),"")</f>
        <v>41</v>
      </c>
      <c r="AZ6" s="26">
        <f t="shared" si="8"/>
        <v>35.119999999999997</v>
      </c>
      <c r="BA6" s="32" t="s">
        <v>99</v>
      </c>
      <c r="BB6" s="33">
        <f>FIND(" "&amp;BA6, 'Data Input'!$A10,AX6+1)</f>
        <v>58</v>
      </c>
      <c r="BC6" s="33" t="str">
        <f>IFERROR(MID('Data Input'!$A10,BB6+2,2),"")</f>
        <v>00</v>
      </c>
      <c r="BD6" s="26">
        <f t="shared" si="9"/>
        <v>95.8</v>
      </c>
      <c r="BE6" s="32" t="s">
        <v>99</v>
      </c>
      <c r="BF6" s="33">
        <f>FIND(" "&amp;BE6, 'Data Input'!$A10,BB6+1)</f>
        <v>62</v>
      </c>
      <c r="BG6" s="33" t="str">
        <f>IFERROR(MID('Data Input'!$A10,BF6+2,2),"")</f>
        <v>00</v>
      </c>
      <c r="BH6" s="26">
        <f t="shared" si="10"/>
        <v>95.8</v>
      </c>
      <c r="BI6" s="32" t="s">
        <v>99</v>
      </c>
      <c r="BJ6" s="33">
        <f>FIND(" "&amp;BI6, 'Data Input'!$A10,BF6+1)</f>
        <v>66</v>
      </c>
      <c r="BK6" s="33" t="str">
        <f>IFERROR(MID('Data Input'!$A10,BJ6+2,2),"")</f>
        <v>00</v>
      </c>
      <c r="BL6" s="26">
        <f t="shared" si="11"/>
        <v>95.8</v>
      </c>
      <c r="BM6" s="32" t="s">
        <v>100</v>
      </c>
      <c r="BN6" s="33">
        <f>FIND(" "&amp;BM6, 'Data Input'!$A10,BJ6+1)</f>
        <v>70</v>
      </c>
      <c r="BO6" s="33" t="str">
        <f>IFERROR(MID('Data Input'!$A10,BN6+2,2),"")</f>
        <v>00</v>
      </c>
      <c r="BP6" s="26">
        <f t="shared" si="12"/>
        <v>95.8</v>
      </c>
      <c r="BQ6" s="32" t="s">
        <v>100</v>
      </c>
      <c r="BR6" s="33">
        <f>FIND(" "&amp;BQ6, 'Data Input'!$A10,BN6+1)</f>
        <v>74</v>
      </c>
      <c r="BS6" s="33" t="str">
        <f>IFERROR(MID('Data Input'!$A10,BR6+2,2),"")</f>
        <v>00</v>
      </c>
      <c r="BT6" s="26">
        <f t="shared" si="13"/>
        <v>0</v>
      </c>
      <c r="BU6" s="32" t="s">
        <v>100</v>
      </c>
      <c r="BV6" s="33">
        <f>FIND(" "&amp;BU6, 'Data Input'!$A10,BR6+1)</f>
        <v>78</v>
      </c>
      <c r="BW6" s="33" t="str">
        <f>IFERROR(MID('Data Input'!$A10,BV6+2,2),"")</f>
        <v>00</v>
      </c>
      <c r="BX6" s="26">
        <f t="shared" si="14"/>
        <v>95.8</v>
      </c>
      <c r="BY6" s="32" t="s">
        <v>100</v>
      </c>
      <c r="BZ6" s="33">
        <f>FIND(" "&amp;BY6, 'Data Input'!$A10,BV6+1)</f>
        <v>82</v>
      </c>
      <c r="CA6" s="33" t="str">
        <f>IFERROR(MID('Data Input'!$A10,BZ6+2,2),"")</f>
        <v>00</v>
      </c>
      <c r="CB6" s="23">
        <f t="shared" si="15"/>
        <v>11</v>
      </c>
      <c r="CC6" s="32" t="s">
        <v>101</v>
      </c>
      <c r="CD6" s="33">
        <f>FIND(" "&amp;CC6, 'Data Input'!$A10,BZ6+1)</f>
        <v>86</v>
      </c>
      <c r="CE6" s="33" t="str">
        <f>IFERROR(MID('Data Input'!$A10,CD6+2,2),"")</f>
        <v>00</v>
      </c>
      <c r="CF6" s="23">
        <f t="shared" si="16"/>
        <v>0</v>
      </c>
      <c r="CG6" s="32" t="s">
        <v>101</v>
      </c>
      <c r="CH6" s="33">
        <f>FIND(" "&amp;CG6, 'Data Input'!$A10,CD6+1)</f>
        <v>90</v>
      </c>
      <c r="CI6" s="33" t="str">
        <f>IFERROR(MID('Data Input'!$A10,CH6+2,2),"")</f>
        <v>00</v>
      </c>
      <c r="CJ6" s="23">
        <f t="shared" si="17"/>
        <v>35</v>
      </c>
      <c r="CK6" s="32" t="s">
        <v>101</v>
      </c>
      <c r="CL6" s="33">
        <f>FIND(" "&amp;CK6, 'Data Input'!$A10,CH6+1)</f>
        <v>94</v>
      </c>
      <c r="CM6" s="33" t="str">
        <f>IFERROR(MID('Data Input'!$A10,CL6+2,2),"")</f>
        <v>00</v>
      </c>
      <c r="CN6" s="23">
        <f t="shared" si="18"/>
        <v>0</v>
      </c>
      <c r="CO6" s="32" t="s">
        <v>101</v>
      </c>
      <c r="CP6" s="33">
        <f>FIND(" "&amp;CO6, 'Data Input'!$A10,CL6+1)</f>
        <v>98</v>
      </c>
      <c r="CQ6" s="33" t="str">
        <f>IFERROR(MID('Data Input'!$A10,CP6+2,2),"")</f>
        <v>49</v>
      </c>
      <c r="CR6" s="25">
        <f t="shared" si="19"/>
        <v>0.49</v>
      </c>
    </row>
    <row r="7" spans="1:96" x14ac:dyDescent="0.15">
      <c r="A7" s="32" t="s">
        <v>104</v>
      </c>
      <c r="B7" s="33">
        <f>FIND(" "&amp;A7, 'Data Input'!$A12)</f>
        <v>6</v>
      </c>
      <c r="C7" s="33" t="str">
        <f>IFERROR(MID('Data Input'!$A12,B7+2,2),"")</f>
        <v>00</v>
      </c>
      <c r="D7" s="23">
        <f t="shared" si="0"/>
        <v>0</v>
      </c>
      <c r="E7" s="32" t="s">
        <v>104</v>
      </c>
      <c r="F7" s="33">
        <f>FIND(" "&amp;E7, 'Data Input'!$A12,B7+1)</f>
        <v>10</v>
      </c>
      <c r="G7" s="33" t="str">
        <f>IFERROR(MID('Data Input'!$A12,F7+2,2),"")</f>
        <v>99</v>
      </c>
      <c r="H7" s="23">
        <f t="shared" si="1"/>
        <v>0</v>
      </c>
      <c r="I7" s="32" t="s">
        <v>104</v>
      </c>
      <c r="J7" s="33">
        <f>FIND(" "&amp;I7, 'Data Input'!$A12,F7+1)</f>
        <v>14</v>
      </c>
      <c r="K7" s="33" t="str">
        <f>IFERROR(MID('Data Input'!$A12,J7+2,2),"")</f>
        <v>99</v>
      </c>
      <c r="L7" s="23">
        <f t="shared" si="2"/>
        <v>0</v>
      </c>
      <c r="M7" s="32" t="s">
        <v>104</v>
      </c>
      <c r="N7" s="33">
        <f>FIND(" "&amp;M7, 'Data Input'!$A12,J7+1)</f>
        <v>18</v>
      </c>
      <c r="O7" s="33" t="str">
        <f>IFERROR(MID('Data Input'!$A12,N7+2,2),"")</f>
        <v>99</v>
      </c>
      <c r="P7" s="23">
        <f t="shared" si="3"/>
        <v>0</v>
      </c>
      <c r="Q7" s="32" t="s">
        <v>103</v>
      </c>
      <c r="R7" s="33">
        <f>FIND(" "&amp;Q7, 'Data Input'!$A12,N7+1)</f>
        <v>22</v>
      </c>
      <c r="S7" s="33" t="str">
        <f>IFERROR(MID('Data Input'!$A12,R7+2,2),"")</f>
        <v>99</v>
      </c>
      <c r="T7" s="23">
        <f t="shared" si="20"/>
        <v>0</v>
      </c>
      <c r="U7" s="32" t="s">
        <v>103</v>
      </c>
      <c r="V7" s="33">
        <f>FIND(" "&amp;U7, 'Data Input'!$A12,R7+1)</f>
        <v>26</v>
      </c>
      <c r="W7" s="33" t="str">
        <f>IFERROR(MID('Data Input'!$A12,V7+2,2),"")</f>
        <v>99</v>
      </c>
      <c r="X7" s="39">
        <f t="shared" si="21"/>
        <v>0</v>
      </c>
      <c r="Y7" s="32" t="s">
        <v>103</v>
      </c>
      <c r="Z7" s="33">
        <f>FIND(" "&amp;Y7, 'Data Input'!$A12,V7+1)</f>
        <v>30</v>
      </c>
      <c r="AA7" s="33" t="str">
        <f>IFERROR(MID('Data Input'!$A12,Z7+2,2),"")</f>
        <v>99</v>
      </c>
      <c r="AB7" s="39">
        <f t="shared" si="22"/>
        <v>0</v>
      </c>
      <c r="AC7" s="32" t="s">
        <v>103</v>
      </c>
      <c r="AD7" s="33">
        <f>FIND(" "&amp;AC7, 'Data Input'!$A12,Z7+1)</f>
        <v>34</v>
      </c>
      <c r="AE7" s="33" t="str">
        <f>IFERROR(MID('Data Input'!$A12,AD7+2,2),"")</f>
        <v>73</v>
      </c>
      <c r="AF7" s="23">
        <f t="shared" si="4"/>
        <v>230</v>
      </c>
      <c r="AG7" s="32" t="s">
        <v>102</v>
      </c>
      <c r="AH7" s="33">
        <f>FIND(" "&amp;AG7, 'Data Input'!$A12,AD7+1)</f>
        <v>38</v>
      </c>
      <c r="AI7" s="33" t="str">
        <f>IFERROR(MID('Data Input'!$A12,AH7+2,2),"")</f>
        <v>79</v>
      </c>
      <c r="AJ7" s="26">
        <f t="shared" si="23"/>
        <v>3.5</v>
      </c>
      <c r="AK7" s="32" t="s">
        <v>102</v>
      </c>
      <c r="AL7" s="33">
        <f>FIND(" "&amp;AK7, 'Data Input'!$A12,AH7+1)</f>
        <v>42</v>
      </c>
      <c r="AM7" s="33" t="str">
        <f>IFERROR(MID('Data Input'!$A12,AL7+2,2),"")</f>
        <v>50</v>
      </c>
      <c r="AN7" s="26">
        <f t="shared" si="5"/>
        <v>5</v>
      </c>
      <c r="AO7" s="32" t="s">
        <v>102</v>
      </c>
      <c r="AP7" s="33">
        <f>FIND(" "&amp;AO7, 'Data Input'!$A12,AL7+1)</f>
        <v>46</v>
      </c>
      <c r="AQ7" s="33" t="str">
        <f>IFERROR(MID('Data Input'!$A12,AP7+2,2),"")</f>
        <v>00</v>
      </c>
      <c r="AR7" s="25">
        <f t="shared" si="6"/>
        <v>0</v>
      </c>
      <c r="AS7" s="32" t="s">
        <v>102</v>
      </c>
      <c r="AT7" s="33">
        <f>FIND(" "&amp;AS7, 'Data Input'!$A12,AP7+1)</f>
        <v>50</v>
      </c>
      <c r="AU7" s="33" t="str">
        <f>IFERROR(MID('Data Input'!$A12,AT7+2,2),"")</f>
        <v>00</v>
      </c>
      <c r="AV7" s="26">
        <f t="shared" si="7"/>
        <v>95.8</v>
      </c>
      <c r="AW7" s="32" t="s">
        <v>99</v>
      </c>
      <c r="AX7" s="33">
        <f>FIND(" "&amp;AW7, 'Data Input'!$A12,AT7+1)</f>
        <v>54</v>
      </c>
      <c r="AY7" s="33" t="str">
        <f>IFERROR(MID('Data Input'!$A12,AX7+2,2),"")</f>
        <v>42</v>
      </c>
      <c r="AZ7" s="26">
        <f t="shared" si="8"/>
        <v>33.64</v>
      </c>
      <c r="BA7" s="32" t="s">
        <v>99</v>
      </c>
      <c r="BB7" s="33">
        <f>FIND(" "&amp;BA7, 'Data Input'!$A12,AX7+1)</f>
        <v>58</v>
      </c>
      <c r="BC7" s="33" t="str">
        <f>IFERROR(MID('Data Input'!$A12,BB7+2,2),"")</f>
        <v>00</v>
      </c>
      <c r="BD7" s="26">
        <f t="shared" si="9"/>
        <v>95.8</v>
      </c>
      <c r="BE7" s="32" t="s">
        <v>99</v>
      </c>
      <c r="BF7" s="33">
        <f>FIND(" "&amp;BE7, 'Data Input'!$A12,BB7+1)</f>
        <v>62</v>
      </c>
      <c r="BG7" s="33" t="str">
        <f>IFERROR(MID('Data Input'!$A12,BF7+2,2),"")</f>
        <v>00</v>
      </c>
      <c r="BH7" s="26">
        <f t="shared" si="10"/>
        <v>95.8</v>
      </c>
      <c r="BI7" s="32" t="s">
        <v>99</v>
      </c>
      <c r="BJ7" s="33">
        <f>FIND(" "&amp;BI7, 'Data Input'!$A12,BF7+1)</f>
        <v>66</v>
      </c>
      <c r="BK7" s="33" t="str">
        <f>IFERROR(MID('Data Input'!$A12,BJ7+2,2),"")</f>
        <v>00</v>
      </c>
      <c r="BL7" s="26">
        <f t="shared" si="11"/>
        <v>95.8</v>
      </c>
      <c r="BM7" s="32" t="s">
        <v>100</v>
      </c>
      <c r="BN7" s="33">
        <f>FIND(" "&amp;BM7, 'Data Input'!$A12,BJ7+1)</f>
        <v>70</v>
      </c>
      <c r="BO7" s="33" t="str">
        <f>IFERROR(MID('Data Input'!$A12,BN7+2,2),"")</f>
        <v>00</v>
      </c>
      <c r="BP7" s="26">
        <f t="shared" si="12"/>
        <v>95.8</v>
      </c>
      <c r="BQ7" s="32" t="s">
        <v>100</v>
      </c>
      <c r="BR7" s="33">
        <f>FIND(" "&amp;BQ7, 'Data Input'!$A12,BN7+1)</f>
        <v>74</v>
      </c>
      <c r="BS7" s="33" t="str">
        <f>IFERROR(MID('Data Input'!$A12,BR7+2,2),"")</f>
        <v>00</v>
      </c>
      <c r="BT7" s="26">
        <f t="shared" si="13"/>
        <v>0</v>
      </c>
      <c r="BU7" s="32" t="s">
        <v>100</v>
      </c>
      <c r="BV7" s="33">
        <f>FIND(" "&amp;BU7, 'Data Input'!$A12,BR7+1)</f>
        <v>78</v>
      </c>
      <c r="BW7" s="33" t="str">
        <f>IFERROR(MID('Data Input'!$A12,BV7+2,2),"")</f>
        <v>00</v>
      </c>
      <c r="BX7" s="26">
        <f t="shared" si="14"/>
        <v>95.8</v>
      </c>
      <c r="BY7" s="32" t="s">
        <v>100</v>
      </c>
      <c r="BZ7" s="33">
        <f>FIND(" "&amp;BY7, 'Data Input'!$A12,BV7+1)</f>
        <v>82</v>
      </c>
      <c r="CA7" s="33" t="str">
        <f>IFERROR(MID('Data Input'!$A12,BZ7+2,2),"")</f>
        <v>00</v>
      </c>
      <c r="CB7" s="23">
        <f t="shared" si="15"/>
        <v>11</v>
      </c>
      <c r="CC7" s="32" t="s">
        <v>101</v>
      </c>
      <c r="CD7" s="33">
        <f>FIND(" "&amp;CC7, 'Data Input'!$A12,BZ7+1)</f>
        <v>86</v>
      </c>
      <c r="CE7" s="33" t="str">
        <f>IFERROR(MID('Data Input'!$A12,CD7+2,2),"")</f>
        <v>00</v>
      </c>
      <c r="CF7" s="23">
        <f t="shared" si="16"/>
        <v>0</v>
      </c>
      <c r="CG7" s="32" t="s">
        <v>101</v>
      </c>
      <c r="CH7" s="33">
        <f>FIND(" "&amp;CG7, 'Data Input'!$A12,CD7+1)</f>
        <v>90</v>
      </c>
      <c r="CI7" s="33" t="str">
        <f>IFERROR(MID('Data Input'!$A12,CH7+2,2),"")</f>
        <v>00</v>
      </c>
      <c r="CJ7" s="23">
        <f t="shared" si="17"/>
        <v>35</v>
      </c>
      <c r="CK7" s="32" t="s">
        <v>101</v>
      </c>
      <c r="CL7" s="33">
        <f>FIND(" "&amp;CK7, 'Data Input'!$A12,CH7+1)</f>
        <v>94</v>
      </c>
      <c r="CM7" s="33" t="str">
        <f>IFERROR(MID('Data Input'!$A12,CL7+2,2),"")</f>
        <v>00</v>
      </c>
      <c r="CN7" s="23">
        <f t="shared" si="18"/>
        <v>0</v>
      </c>
      <c r="CO7" s="32" t="s">
        <v>101</v>
      </c>
      <c r="CP7" s="33">
        <f>FIND(" "&amp;CO7, 'Data Input'!$A12,CL7+1)</f>
        <v>98</v>
      </c>
      <c r="CQ7" s="33" t="str">
        <f>IFERROR(MID('Data Input'!$A12,CP7+2,2),"")</f>
        <v>51</v>
      </c>
      <c r="CR7" s="25">
        <f t="shared" si="19"/>
        <v>0.51</v>
      </c>
    </row>
    <row r="8" spans="1:96" x14ac:dyDescent="0.15">
      <c r="A8" s="32" t="s">
        <v>104</v>
      </c>
      <c r="B8" s="33">
        <f>FIND(" "&amp;A8, 'Data Input'!$A14)</f>
        <v>6</v>
      </c>
      <c r="C8" s="33" t="str">
        <f>IFERROR(MID('Data Input'!$A14,B8+2,2),"")</f>
        <v>00</v>
      </c>
      <c r="D8" s="23">
        <f t="shared" si="0"/>
        <v>0</v>
      </c>
      <c r="E8" s="32" t="s">
        <v>104</v>
      </c>
      <c r="F8" s="33">
        <f>FIND(" "&amp;E8, 'Data Input'!$A14,B8+1)</f>
        <v>10</v>
      </c>
      <c r="G8" s="33" t="str">
        <f>IFERROR(MID('Data Input'!$A14,F8+2,2),"")</f>
        <v>99</v>
      </c>
      <c r="H8" s="23">
        <f t="shared" si="1"/>
        <v>0</v>
      </c>
      <c r="I8" s="32" t="s">
        <v>104</v>
      </c>
      <c r="J8" s="33">
        <f>FIND(" "&amp;I8, 'Data Input'!$A14,F8+1)</f>
        <v>14</v>
      </c>
      <c r="K8" s="33" t="str">
        <f>IFERROR(MID('Data Input'!$A14,J8+2,2),"")</f>
        <v>99</v>
      </c>
      <c r="L8" s="23">
        <f t="shared" si="2"/>
        <v>0</v>
      </c>
      <c r="M8" s="32" t="s">
        <v>104</v>
      </c>
      <c r="N8" s="33">
        <f>FIND(" "&amp;M8, 'Data Input'!$A14,J8+1)</f>
        <v>18</v>
      </c>
      <c r="O8" s="33" t="str">
        <f>IFERROR(MID('Data Input'!$A14,N8+2,2),"")</f>
        <v>99</v>
      </c>
      <c r="P8" s="23">
        <f t="shared" si="3"/>
        <v>0</v>
      </c>
      <c r="Q8" s="32" t="s">
        <v>103</v>
      </c>
      <c r="R8" s="33">
        <f>FIND(" "&amp;Q8, 'Data Input'!$A14,N8+1)</f>
        <v>22</v>
      </c>
      <c r="S8" s="33" t="str">
        <f>IFERROR(MID('Data Input'!$A14,R8+2,2),"")</f>
        <v>99</v>
      </c>
      <c r="T8" s="23">
        <f t="shared" si="20"/>
        <v>0</v>
      </c>
      <c r="U8" s="32" t="s">
        <v>103</v>
      </c>
      <c r="V8" s="33">
        <f>FIND(" "&amp;U8, 'Data Input'!$A14,R8+1)</f>
        <v>26</v>
      </c>
      <c r="W8" s="33" t="str">
        <f>IFERROR(MID('Data Input'!$A14,V8+2,2),"")</f>
        <v>99</v>
      </c>
      <c r="X8" s="39">
        <f t="shared" si="21"/>
        <v>0</v>
      </c>
      <c r="Y8" s="32" t="s">
        <v>103</v>
      </c>
      <c r="Z8" s="33">
        <f>FIND(" "&amp;Y8, 'Data Input'!$A14,V8+1)</f>
        <v>30</v>
      </c>
      <c r="AA8" s="33" t="str">
        <f>IFERROR(MID('Data Input'!$A14,Z8+2,2),"")</f>
        <v>99</v>
      </c>
      <c r="AB8" s="39">
        <f t="shared" si="22"/>
        <v>0</v>
      </c>
      <c r="AC8" s="32" t="s">
        <v>103</v>
      </c>
      <c r="AD8" s="33">
        <f>FIND(" "&amp;AC8, 'Data Input'!$A14,Z8+1)</f>
        <v>34</v>
      </c>
      <c r="AE8" s="33" t="str">
        <f>IFERROR(MID('Data Input'!$A14,AD8+2,2),"")</f>
        <v>73</v>
      </c>
      <c r="AF8" s="23">
        <f t="shared" si="4"/>
        <v>230</v>
      </c>
      <c r="AG8" s="32" t="s">
        <v>102</v>
      </c>
      <c r="AH8" s="33">
        <f>FIND(" "&amp;AG8, 'Data Input'!$A14,AD8+1)</f>
        <v>38</v>
      </c>
      <c r="AI8" s="33" t="str">
        <f>IFERROR(MID('Data Input'!$A14,AH8+2,2),"")</f>
        <v>79</v>
      </c>
      <c r="AJ8" s="26">
        <f t="shared" si="23"/>
        <v>3.5</v>
      </c>
      <c r="AK8" s="32" t="s">
        <v>102</v>
      </c>
      <c r="AL8" s="33">
        <f>FIND(" "&amp;AK8, 'Data Input'!$A14,AH8+1)</f>
        <v>42</v>
      </c>
      <c r="AM8" s="33" t="str">
        <f>IFERROR(MID('Data Input'!$A14,AL8+2,2),"")</f>
        <v>50</v>
      </c>
      <c r="AN8" s="26">
        <f t="shared" si="5"/>
        <v>5</v>
      </c>
      <c r="AO8" s="32" t="s">
        <v>102</v>
      </c>
      <c r="AP8" s="33">
        <f>FIND(" "&amp;AO8, 'Data Input'!$A14,AL8+1)</f>
        <v>46</v>
      </c>
      <c r="AQ8" s="33" t="str">
        <f>IFERROR(MID('Data Input'!$A14,AP8+2,2),"")</f>
        <v>00</v>
      </c>
      <c r="AR8" s="25">
        <f t="shared" si="6"/>
        <v>0</v>
      </c>
      <c r="AS8" s="32" t="s">
        <v>102</v>
      </c>
      <c r="AT8" s="33">
        <f>FIND(" "&amp;AS8, 'Data Input'!$A14,AP8+1)</f>
        <v>50</v>
      </c>
      <c r="AU8" s="33" t="str">
        <f>IFERROR(MID('Data Input'!$A14,AT8+2,2),"")</f>
        <v>00</v>
      </c>
      <c r="AV8" s="26">
        <f t="shared" si="7"/>
        <v>95.8</v>
      </c>
      <c r="AW8" s="32" t="s">
        <v>99</v>
      </c>
      <c r="AX8" s="33">
        <f>FIND(" "&amp;AW8, 'Data Input'!$A14,AT8+1)</f>
        <v>54</v>
      </c>
      <c r="AY8" s="33" t="str">
        <f>IFERROR(MID('Data Input'!$A14,AX8+2,2),"")</f>
        <v>41</v>
      </c>
      <c r="AZ8" s="26">
        <f t="shared" si="8"/>
        <v>35.119999999999997</v>
      </c>
      <c r="BA8" s="32" t="s">
        <v>99</v>
      </c>
      <c r="BB8" s="33">
        <f>FIND(" "&amp;BA8, 'Data Input'!$A14,AX8+1)</f>
        <v>58</v>
      </c>
      <c r="BC8" s="33" t="str">
        <f>IFERROR(MID('Data Input'!$A14,BB8+2,2),"")</f>
        <v>00</v>
      </c>
      <c r="BD8" s="26">
        <f t="shared" si="9"/>
        <v>95.8</v>
      </c>
      <c r="BE8" s="32" t="s">
        <v>99</v>
      </c>
      <c r="BF8" s="33">
        <f>FIND(" "&amp;BE8, 'Data Input'!$A14,BB8+1)</f>
        <v>62</v>
      </c>
      <c r="BG8" s="33" t="str">
        <f>IFERROR(MID('Data Input'!$A14,BF8+2,2),"")</f>
        <v>00</v>
      </c>
      <c r="BH8" s="26">
        <f t="shared" si="10"/>
        <v>95.8</v>
      </c>
      <c r="BI8" s="32" t="s">
        <v>99</v>
      </c>
      <c r="BJ8" s="33">
        <f>FIND(" "&amp;BI8, 'Data Input'!$A14,BF8+1)</f>
        <v>66</v>
      </c>
      <c r="BK8" s="33" t="str">
        <f>IFERROR(MID('Data Input'!$A14,BJ8+2,2),"")</f>
        <v>00</v>
      </c>
      <c r="BL8" s="26">
        <f t="shared" si="11"/>
        <v>95.8</v>
      </c>
      <c r="BM8" s="32" t="s">
        <v>100</v>
      </c>
      <c r="BN8" s="33">
        <f>FIND(" "&amp;BM8, 'Data Input'!$A14,BJ8+1)</f>
        <v>70</v>
      </c>
      <c r="BO8" s="33" t="str">
        <f>IFERROR(MID('Data Input'!$A14,BN8+2,2),"")</f>
        <v>00</v>
      </c>
      <c r="BP8" s="26">
        <f t="shared" si="12"/>
        <v>95.8</v>
      </c>
      <c r="BQ8" s="32" t="s">
        <v>100</v>
      </c>
      <c r="BR8" s="33">
        <f>FIND(" "&amp;BQ8, 'Data Input'!$A14,BN8+1)</f>
        <v>74</v>
      </c>
      <c r="BS8" s="33" t="str">
        <f>IFERROR(MID('Data Input'!$A14,BR8+2,2),"")</f>
        <v>00</v>
      </c>
      <c r="BT8" s="26">
        <f t="shared" si="13"/>
        <v>0</v>
      </c>
      <c r="BU8" s="32" t="s">
        <v>100</v>
      </c>
      <c r="BV8" s="33">
        <f>FIND(" "&amp;BU8, 'Data Input'!$A14,BR8+1)</f>
        <v>78</v>
      </c>
      <c r="BW8" s="33" t="str">
        <f>IFERROR(MID('Data Input'!$A14,BV8+2,2),"")</f>
        <v>00</v>
      </c>
      <c r="BX8" s="26">
        <f t="shared" si="14"/>
        <v>95.8</v>
      </c>
      <c r="BY8" s="32" t="s">
        <v>100</v>
      </c>
      <c r="BZ8" s="33">
        <f>FIND(" "&amp;BY8, 'Data Input'!$A14,BV8+1)</f>
        <v>82</v>
      </c>
      <c r="CA8" s="33" t="str">
        <f>IFERROR(MID('Data Input'!$A14,BZ8+2,2),"")</f>
        <v>00</v>
      </c>
      <c r="CB8" s="23">
        <f t="shared" si="15"/>
        <v>11</v>
      </c>
      <c r="CC8" s="32" t="s">
        <v>101</v>
      </c>
      <c r="CD8" s="33">
        <f>FIND(" "&amp;CC8, 'Data Input'!$A14,BZ8+1)</f>
        <v>86</v>
      </c>
      <c r="CE8" s="33" t="str">
        <f>IFERROR(MID('Data Input'!$A14,CD8+2,2),"")</f>
        <v>00</v>
      </c>
      <c r="CF8" s="23">
        <f t="shared" si="16"/>
        <v>0</v>
      </c>
      <c r="CG8" s="32" t="s">
        <v>101</v>
      </c>
      <c r="CH8" s="33">
        <f>FIND(" "&amp;CG8, 'Data Input'!$A14,CD8+1)</f>
        <v>90</v>
      </c>
      <c r="CI8" s="33" t="str">
        <f>IFERROR(MID('Data Input'!$A14,CH8+2,2),"")</f>
        <v>00</v>
      </c>
      <c r="CJ8" s="23">
        <f t="shared" si="17"/>
        <v>35</v>
      </c>
      <c r="CK8" s="32" t="s">
        <v>101</v>
      </c>
      <c r="CL8" s="33">
        <f>FIND(" "&amp;CK8, 'Data Input'!$A14,CH8+1)</f>
        <v>94</v>
      </c>
      <c r="CM8" s="33" t="str">
        <f>IFERROR(MID('Data Input'!$A14,CL8+2,2),"")</f>
        <v>00</v>
      </c>
      <c r="CN8" s="23">
        <f t="shared" si="18"/>
        <v>0</v>
      </c>
      <c r="CO8" s="32" t="s">
        <v>101</v>
      </c>
      <c r="CP8" s="33">
        <f>FIND(" "&amp;CO8, 'Data Input'!$A14,CL8+1)</f>
        <v>98</v>
      </c>
      <c r="CQ8" s="33" t="str">
        <f>IFERROR(MID('Data Input'!$A14,CP8+2,2),"")</f>
        <v>51</v>
      </c>
      <c r="CR8" s="25">
        <f t="shared" si="19"/>
        <v>0.51</v>
      </c>
    </row>
    <row r="9" spans="1:96" x14ac:dyDescent="0.15">
      <c r="A9" s="32" t="s">
        <v>104</v>
      </c>
      <c r="B9" s="33">
        <f>FIND(" "&amp;A9, 'Data Input'!$A16)</f>
        <v>6</v>
      </c>
      <c r="C9" s="33" t="str">
        <f>IFERROR(MID('Data Input'!$A16,B9+2,2),"")</f>
        <v>00</v>
      </c>
      <c r="D9" s="23">
        <f t="shared" si="0"/>
        <v>0</v>
      </c>
      <c r="E9" s="32" t="s">
        <v>104</v>
      </c>
      <c r="F9" s="33">
        <f>FIND(" "&amp;E9, 'Data Input'!$A16,B9+1)</f>
        <v>10</v>
      </c>
      <c r="G9" s="33" t="str">
        <f>IFERROR(MID('Data Input'!$A16,F9+2,2),"")</f>
        <v>99</v>
      </c>
      <c r="H9" s="23">
        <f t="shared" si="1"/>
        <v>0</v>
      </c>
      <c r="I9" s="32" t="s">
        <v>104</v>
      </c>
      <c r="J9" s="33">
        <f>FIND(" "&amp;I9, 'Data Input'!$A16,F9+1)</f>
        <v>14</v>
      </c>
      <c r="K9" s="33" t="str">
        <f>IFERROR(MID('Data Input'!$A16,J9+2,2),"")</f>
        <v>99</v>
      </c>
      <c r="L9" s="23">
        <f t="shared" si="2"/>
        <v>0</v>
      </c>
      <c r="M9" s="32" t="s">
        <v>104</v>
      </c>
      <c r="N9" s="33">
        <f>FIND(" "&amp;M9, 'Data Input'!$A16,J9+1)</f>
        <v>18</v>
      </c>
      <c r="O9" s="33" t="str">
        <f>IFERROR(MID('Data Input'!$A16,N9+2,2),"")</f>
        <v>99</v>
      </c>
      <c r="P9" s="23">
        <f t="shared" si="3"/>
        <v>0</v>
      </c>
      <c r="Q9" s="32" t="s">
        <v>103</v>
      </c>
      <c r="R9" s="33">
        <f>FIND(" "&amp;Q9, 'Data Input'!$A16,N9+1)</f>
        <v>22</v>
      </c>
      <c r="S9" s="33" t="str">
        <f>IFERROR(MID('Data Input'!$A16,R9+2,2),"")</f>
        <v>99</v>
      </c>
      <c r="T9" s="23">
        <f t="shared" si="20"/>
        <v>0</v>
      </c>
      <c r="U9" s="32" t="s">
        <v>103</v>
      </c>
      <c r="V9" s="33">
        <f>FIND(" "&amp;U9, 'Data Input'!$A16,R9+1)</f>
        <v>26</v>
      </c>
      <c r="W9" s="33" t="str">
        <f>IFERROR(MID('Data Input'!$A16,V9+2,2),"")</f>
        <v>99</v>
      </c>
      <c r="X9" s="39">
        <f t="shared" si="21"/>
        <v>0</v>
      </c>
      <c r="Y9" s="32" t="s">
        <v>103</v>
      </c>
      <c r="Z9" s="33">
        <f>FIND(" "&amp;Y9, 'Data Input'!$A16,V9+1)</f>
        <v>30</v>
      </c>
      <c r="AA9" s="33" t="str">
        <f>IFERROR(MID('Data Input'!$A16,Z9+2,2),"")</f>
        <v>99</v>
      </c>
      <c r="AB9" s="39">
        <f t="shared" si="22"/>
        <v>0</v>
      </c>
      <c r="AC9" s="32" t="s">
        <v>103</v>
      </c>
      <c r="AD9" s="33">
        <f>FIND(" "&amp;AC9, 'Data Input'!$A16,Z9+1)</f>
        <v>34</v>
      </c>
      <c r="AE9" s="33" t="str">
        <f>IFERROR(MID('Data Input'!$A16,AD9+2,2),"")</f>
        <v>73</v>
      </c>
      <c r="AF9" s="23">
        <f t="shared" si="4"/>
        <v>230</v>
      </c>
      <c r="AG9" s="32" t="s">
        <v>102</v>
      </c>
      <c r="AH9" s="33">
        <f>FIND(" "&amp;AG9, 'Data Input'!$A16,AD9+1)</f>
        <v>38</v>
      </c>
      <c r="AI9" s="33" t="str">
        <f>IFERROR(MID('Data Input'!$A16,AH9+2,2),"")</f>
        <v>79</v>
      </c>
      <c r="AJ9" s="26">
        <f t="shared" si="23"/>
        <v>3.5</v>
      </c>
      <c r="AK9" s="32" t="s">
        <v>102</v>
      </c>
      <c r="AL9" s="33">
        <f>FIND(" "&amp;AK9, 'Data Input'!$A16,AH9+1)</f>
        <v>42</v>
      </c>
      <c r="AM9" s="33" t="str">
        <f>IFERROR(MID('Data Input'!$A16,AL9+2,2),"")</f>
        <v>50</v>
      </c>
      <c r="AN9" s="26">
        <f t="shared" si="5"/>
        <v>5</v>
      </c>
      <c r="AO9" s="32" t="s">
        <v>102</v>
      </c>
      <c r="AP9" s="33">
        <f>FIND(" "&amp;AO9, 'Data Input'!$A16,AL9+1)</f>
        <v>46</v>
      </c>
      <c r="AQ9" s="33" t="str">
        <f>IFERROR(MID('Data Input'!$A16,AP9+2,2),"")</f>
        <v>00</v>
      </c>
      <c r="AR9" s="25">
        <f t="shared" si="6"/>
        <v>0</v>
      </c>
      <c r="AS9" s="32" t="s">
        <v>102</v>
      </c>
      <c r="AT9" s="33">
        <f>FIND(" "&amp;AS9, 'Data Input'!$A16,AP9+1)</f>
        <v>50</v>
      </c>
      <c r="AU9" s="33" t="str">
        <f>IFERROR(MID('Data Input'!$A16,AT9+2,2),"")</f>
        <v>00</v>
      </c>
      <c r="AV9" s="26">
        <f t="shared" si="7"/>
        <v>95.8</v>
      </c>
      <c r="AW9" s="32" t="s">
        <v>99</v>
      </c>
      <c r="AX9" s="33">
        <f>FIND(" "&amp;AW9, 'Data Input'!$A16,AT9+1)</f>
        <v>54</v>
      </c>
      <c r="AY9" s="33" t="str">
        <f>IFERROR(MID('Data Input'!$A16,AX9+2,2),"")</f>
        <v>41</v>
      </c>
      <c r="AZ9" s="26">
        <f t="shared" si="8"/>
        <v>35.119999999999997</v>
      </c>
      <c r="BA9" s="32" t="s">
        <v>99</v>
      </c>
      <c r="BB9" s="33">
        <f>FIND(" "&amp;BA9, 'Data Input'!$A16,AX9+1)</f>
        <v>58</v>
      </c>
      <c r="BC9" s="33" t="str">
        <f>IFERROR(MID('Data Input'!$A16,BB9+2,2),"")</f>
        <v>00</v>
      </c>
      <c r="BD9" s="26">
        <f t="shared" si="9"/>
        <v>95.8</v>
      </c>
      <c r="BE9" s="32" t="s">
        <v>99</v>
      </c>
      <c r="BF9" s="33">
        <f>FIND(" "&amp;BE9, 'Data Input'!$A16,BB9+1)</f>
        <v>62</v>
      </c>
      <c r="BG9" s="33" t="str">
        <f>IFERROR(MID('Data Input'!$A16,BF9+2,2),"")</f>
        <v>00</v>
      </c>
      <c r="BH9" s="26">
        <f t="shared" si="10"/>
        <v>95.8</v>
      </c>
      <c r="BI9" s="32" t="s">
        <v>99</v>
      </c>
      <c r="BJ9" s="33">
        <f>FIND(" "&amp;BI9, 'Data Input'!$A16,BF9+1)</f>
        <v>66</v>
      </c>
      <c r="BK9" s="33" t="str">
        <f>IFERROR(MID('Data Input'!$A16,BJ9+2,2),"")</f>
        <v>00</v>
      </c>
      <c r="BL9" s="26">
        <f t="shared" si="11"/>
        <v>95.8</v>
      </c>
      <c r="BM9" s="32" t="s">
        <v>100</v>
      </c>
      <c r="BN9" s="33">
        <f>FIND(" "&amp;BM9, 'Data Input'!$A16,BJ9+1)</f>
        <v>70</v>
      </c>
      <c r="BO9" s="33" t="str">
        <f>IFERROR(MID('Data Input'!$A16,BN9+2,2),"")</f>
        <v>00</v>
      </c>
      <c r="BP9" s="26">
        <f t="shared" si="12"/>
        <v>95.8</v>
      </c>
      <c r="BQ9" s="32" t="s">
        <v>100</v>
      </c>
      <c r="BR9" s="33">
        <f>FIND(" "&amp;BQ9, 'Data Input'!$A16,BN9+1)</f>
        <v>74</v>
      </c>
      <c r="BS9" s="33" t="str">
        <f>IFERROR(MID('Data Input'!$A16,BR9+2,2),"")</f>
        <v>00</v>
      </c>
      <c r="BT9" s="26">
        <f t="shared" si="13"/>
        <v>0</v>
      </c>
      <c r="BU9" s="32" t="s">
        <v>100</v>
      </c>
      <c r="BV9" s="33">
        <f>FIND(" "&amp;BU9, 'Data Input'!$A16,BR9+1)</f>
        <v>78</v>
      </c>
      <c r="BW9" s="33" t="str">
        <f>IFERROR(MID('Data Input'!$A16,BV9+2,2),"")</f>
        <v>00</v>
      </c>
      <c r="BX9" s="26">
        <f t="shared" si="14"/>
        <v>95.8</v>
      </c>
      <c r="BY9" s="32" t="s">
        <v>100</v>
      </c>
      <c r="BZ9" s="33">
        <f>FIND(" "&amp;BY9, 'Data Input'!$A16,BV9+1)</f>
        <v>82</v>
      </c>
      <c r="CA9" s="33" t="str">
        <f>IFERROR(MID('Data Input'!$A16,BZ9+2,2),"")</f>
        <v>00</v>
      </c>
      <c r="CB9" s="23">
        <f t="shared" si="15"/>
        <v>11</v>
      </c>
      <c r="CC9" s="32" t="s">
        <v>101</v>
      </c>
      <c r="CD9" s="33">
        <f>FIND(" "&amp;CC9, 'Data Input'!$A16,BZ9+1)</f>
        <v>86</v>
      </c>
      <c r="CE9" s="33" t="str">
        <f>IFERROR(MID('Data Input'!$A16,CD9+2,2),"")</f>
        <v>00</v>
      </c>
      <c r="CF9" s="23">
        <f t="shared" si="16"/>
        <v>0</v>
      </c>
      <c r="CG9" s="32" t="s">
        <v>101</v>
      </c>
      <c r="CH9" s="33">
        <f>FIND(" "&amp;CG9, 'Data Input'!$A16,CD9+1)</f>
        <v>90</v>
      </c>
      <c r="CI9" s="33" t="str">
        <f>IFERROR(MID('Data Input'!$A16,CH9+2,2),"")</f>
        <v>00</v>
      </c>
      <c r="CJ9" s="23">
        <f t="shared" si="17"/>
        <v>35</v>
      </c>
      <c r="CK9" s="32" t="s">
        <v>101</v>
      </c>
      <c r="CL9" s="33">
        <f>FIND(" "&amp;CK9, 'Data Input'!$A16,CH9+1)</f>
        <v>94</v>
      </c>
      <c r="CM9" s="33" t="str">
        <f>IFERROR(MID('Data Input'!$A16,CL9+2,2),"")</f>
        <v>00</v>
      </c>
      <c r="CN9" s="23">
        <f t="shared" si="18"/>
        <v>0</v>
      </c>
      <c r="CO9" s="32" t="s">
        <v>101</v>
      </c>
      <c r="CP9" s="33">
        <f>FIND(" "&amp;CO9, 'Data Input'!$A16,CL9+1)</f>
        <v>98</v>
      </c>
      <c r="CQ9" s="33" t="str">
        <f>IFERROR(MID('Data Input'!$A16,CP9+2,2),"")</f>
        <v>49</v>
      </c>
      <c r="CR9" s="25">
        <f t="shared" si="19"/>
        <v>0.49</v>
      </c>
    </row>
    <row r="10" spans="1:96" x14ac:dyDescent="0.15">
      <c r="A10" s="32" t="s">
        <v>104</v>
      </c>
      <c r="B10" s="33">
        <f>FIND(" "&amp;A10, 'Data Input'!$A18)</f>
        <v>6</v>
      </c>
      <c r="C10" s="33" t="str">
        <f>IFERROR(MID('Data Input'!$A18,B10+2,2),"")</f>
        <v>00</v>
      </c>
      <c r="D10" s="23">
        <f t="shared" si="0"/>
        <v>0</v>
      </c>
      <c r="E10" s="32" t="s">
        <v>104</v>
      </c>
      <c r="F10" s="33">
        <f>FIND(" "&amp;E10, 'Data Input'!$A18,B10+1)</f>
        <v>10</v>
      </c>
      <c r="G10" s="33" t="str">
        <f>IFERROR(MID('Data Input'!$A18,F10+2,2),"")</f>
        <v>99</v>
      </c>
      <c r="H10" s="23">
        <f t="shared" si="1"/>
        <v>0</v>
      </c>
      <c r="I10" s="32" t="s">
        <v>104</v>
      </c>
      <c r="J10" s="33">
        <f>FIND(" "&amp;I10, 'Data Input'!$A18,F10+1)</f>
        <v>14</v>
      </c>
      <c r="K10" s="33" t="str">
        <f>IFERROR(MID('Data Input'!$A18,J10+2,2),"")</f>
        <v>99</v>
      </c>
      <c r="L10" s="23">
        <f t="shared" si="2"/>
        <v>0</v>
      </c>
      <c r="M10" s="32" t="s">
        <v>104</v>
      </c>
      <c r="N10" s="33">
        <f>FIND(" "&amp;M10, 'Data Input'!$A18,J10+1)</f>
        <v>18</v>
      </c>
      <c r="O10" s="33" t="str">
        <f>IFERROR(MID('Data Input'!$A18,N10+2,2),"")</f>
        <v>99</v>
      </c>
      <c r="P10" s="23">
        <f t="shared" si="3"/>
        <v>0</v>
      </c>
      <c r="Q10" s="32" t="s">
        <v>103</v>
      </c>
      <c r="R10" s="33">
        <f>FIND(" "&amp;Q10, 'Data Input'!$A18,N10+1)</f>
        <v>22</v>
      </c>
      <c r="S10" s="33" t="str">
        <f>IFERROR(MID('Data Input'!$A18,R10+2,2),"")</f>
        <v>99</v>
      </c>
      <c r="T10" s="23">
        <f t="shared" si="20"/>
        <v>0</v>
      </c>
      <c r="U10" s="32" t="s">
        <v>103</v>
      </c>
      <c r="V10" s="33">
        <f>FIND(" "&amp;U10, 'Data Input'!$A18,R10+1)</f>
        <v>26</v>
      </c>
      <c r="W10" s="33" t="str">
        <f>IFERROR(MID('Data Input'!$A18,V10+2,2),"")</f>
        <v>99</v>
      </c>
      <c r="X10" s="39">
        <f t="shared" si="21"/>
        <v>0</v>
      </c>
      <c r="Y10" s="32" t="s">
        <v>103</v>
      </c>
      <c r="Z10" s="33">
        <f>FIND(" "&amp;Y10, 'Data Input'!$A18,V10+1)</f>
        <v>30</v>
      </c>
      <c r="AA10" s="33" t="str">
        <f>IFERROR(MID('Data Input'!$A18,Z10+2,2),"")</f>
        <v>99</v>
      </c>
      <c r="AB10" s="39">
        <f t="shared" si="22"/>
        <v>0</v>
      </c>
      <c r="AC10" s="32" t="s">
        <v>103</v>
      </c>
      <c r="AD10" s="33">
        <f>FIND(" "&amp;AC10, 'Data Input'!$A18,Z10+1)</f>
        <v>34</v>
      </c>
      <c r="AE10" s="33" t="str">
        <f>IFERROR(MID('Data Input'!$A18,AD10+2,2),"")</f>
        <v>74</v>
      </c>
      <c r="AF10" s="23">
        <f t="shared" si="4"/>
        <v>240</v>
      </c>
      <c r="AG10" s="32" t="s">
        <v>102</v>
      </c>
      <c r="AH10" s="33">
        <f>FIND(" "&amp;AG10, 'Data Input'!$A18,AD10+1)</f>
        <v>38</v>
      </c>
      <c r="AI10" s="33" t="str">
        <f>IFERROR(MID('Data Input'!$A18,AH10+2,2),"")</f>
        <v>78</v>
      </c>
      <c r="AJ10" s="26">
        <f t="shared" si="23"/>
        <v>3.4000000000000004</v>
      </c>
      <c r="AK10" s="32" t="s">
        <v>102</v>
      </c>
      <c r="AL10" s="33">
        <f>FIND(" "&amp;AK10, 'Data Input'!$A18,AH10+1)</f>
        <v>42</v>
      </c>
      <c r="AM10" s="33" t="str">
        <f>IFERROR(MID('Data Input'!$A18,AL10+2,2),"")</f>
        <v>50</v>
      </c>
      <c r="AN10" s="26">
        <f t="shared" si="5"/>
        <v>5</v>
      </c>
      <c r="AO10" s="32" t="s">
        <v>102</v>
      </c>
      <c r="AP10" s="33">
        <f>FIND(" "&amp;AO10, 'Data Input'!$A18,AL10+1)</f>
        <v>46</v>
      </c>
      <c r="AQ10" s="33" t="str">
        <f>IFERROR(MID('Data Input'!$A18,AP10+2,2),"")</f>
        <v>00</v>
      </c>
      <c r="AR10" s="25">
        <f t="shared" si="6"/>
        <v>0</v>
      </c>
      <c r="AS10" s="32" t="s">
        <v>102</v>
      </c>
      <c r="AT10" s="33">
        <f>FIND(" "&amp;AS10, 'Data Input'!$A18,AP10+1)</f>
        <v>50</v>
      </c>
      <c r="AU10" s="33" t="str">
        <f>IFERROR(MID('Data Input'!$A18,AT10+2,2),"")</f>
        <v>00</v>
      </c>
      <c r="AV10" s="26">
        <f t="shared" si="7"/>
        <v>95.8</v>
      </c>
      <c r="AW10" s="32" t="s">
        <v>99</v>
      </c>
      <c r="AX10" s="33">
        <f>FIND(" "&amp;AW10, 'Data Input'!$A18,AT10+1)</f>
        <v>54</v>
      </c>
      <c r="AY10" s="33" t="str">
        <f>IFERROR(MID('Data Input'!$A18,AX10+2,2),"")</f>
        <v>41</v>
      </c>
      <c r="AZ10" s="26">
        <f t="shared" si="8"/>
        <v>35.119999999999997</v>
      </c>
      <c r="BA10" s="32" t="s">
        <v>99</v>
      </c>
      <c r="BB10" s="33">
        <f>FIND(" "&amp;BA10, 'Data Input'!$A18,AX10+1)</f>
        <v>58</v>
      </c>
      <c r="BC10" s="33" t="str">
        <f>IFERROR(MID('Data Input'!$A18,BB10+2,2),"")</f>
        <v>00</v>
      </c>
      <c r="BD10" s="26">
        <f t="shared" si="9"/>
        <v>95.8</v>
      </c>
      <c r="BE10" s="32" t="s">
        <v>99</v>
      </c>
      <c r="BF10" s="33">
        <f>FIND(" "&amp;BE10, 'Data Input'!$A18,BB10+1)</f>
        <v>62</v>
      </c>
      <c r="BG10" s="33" t="str">
        <f>IFERROR(MID('Data Input'!$A18,BF10+2,2),"")</f>
        <v>00</v>
      </c>
      <c r="BH10" s="26">
        <f t="shared" si="10"/>
        <v>95.8</v>
      </c>
      <c r="BI10" s="32" t="s">
        <v>99</v>
      </c>
      <c r="BJ10" s="33">
        <f>FIND(" "&amp;BI10, 'Data Input'!$A18,BF10+1)</f>
        <v>66</v>
      </c>
      <c r="BK10" s="33" t="str">
        <f>IFERROR(MID('Data Input'!$A18,BJ10+2,2),"")</f>
        <v>00</v>
      </c>
      <c r="BL10" s="26">
        <f t="shared" si="11"/>
        <v>95.8</v>
      </c>
      <c r="BM10" s="32" t="s">
        <v>100</v>
      </c>
      <c r="BN10" s="33">
        <f>FIND(" "&amp;BM10, 'Data Input'!$A18,BJ10+1)</f>
        <v>70</v>
      </c>
      <c r="BO10" s="33" t="str">
        <f>IFERROR(MID('Data Input'!$A18,BN10+2,2),"")</f>
        <v>00</v>
      </c>
      <c r="BP10" s="26">
        <f t="shared" si="12"/>
        <v>95.8</v>
      </c>
      <c r="BQ10" s="32" t="s">
        <v>100</v>
      </c>
      <c r="BR10" s="33">
        <f>FIND(" "&amp;BQ10, 'Data Input'!$A18,BN10+1)</f>
        <v>74</v>
      </c>
      <c r="BS10" s="33" t="str">
        <f>IFERROR(MID('Data Input'!$A18,BR10+2,2),"")</f>
        <v>00</v>
      </c>
      <c r="BT10" s="26">
        <f t="shared" si="13"/>
        <v>0</v>
      </c>
      <c r="BU10" s="32" t="s">
        <v>100</v>
      </c>
      <c r="BV10" s="33">
        <f>FIND(" "&amp;BU10, 'Data Input'!$A18,BR10+1)</f>
        <v>78</v>
      </c>
      <c r="BW10" s="33" t="str">
        <f>IFERROR(MID('Data Input'!$A18,BV10+2,2),"")</f>
        <v>00</v>
      </c>
      <c r="BX10" s="26">
        <f t="shared" si="14"/>
        <v>95.8</v>
      </c>
      <c r="BY10" s="32" t="s">
        <v>100</v>
      </c>
      <c r="BZ10" s="33">
        <f>FIND(" "&amp;BY10, 'Data Input'!$A18,BV10+1)</f>
        <v>82</v>
      </c>
      <c r="CA10" s="33" t="str">
        <f>IFERROR(MID('Data Input'!$A18,BZ10+2,2),"")</f>
        <v>00</v>
      </c>
      <c r="CB10" s="23">
        <f t="shared" si="15"/>
        <v>11</v>
      </c>
      <c r="CC10" s="32" t="s">
        <v>101</v>
      </c>
      <c r="CD10" s="33">
        <f>FIND(" "&amp;CC10, 'Data Input'!$A18,BZ10+1)</f>
        <v>86</v>
      </c>
      <c r="CE10" s="33" t="str">
        <f>IFERROR(MID('Data Input'!$A18,CD10+2,2),"")</f>
        <v>00</v>
      </c>
      <c r="CF10" s="23">
        <f t="shared" si="16"/>
        <v>0</v>
      </c>
      <c r="CG10" s="32" t="s">
        <v>101</v>
      </c>
      <c r="CH10" s="33">
        <f>FIND(" "&amp;CG10, 'Data Input'!$A18,CD10+1)</f>
        <v>90</v>
      </c>
      <c r="CI10" s="33" t="str">
        <f>IFERROR(MID('Data Input'!$A18,CH10+2,2),"")</f>
        <v>00</v>
      </c>
      <c r="CJ10" s="23">
        <f t="shared" si="17"/>
        <v>35</v>
      </c>
      <c r="CK10" s="32" t="s">
        <v>101</v>
      </c>
      <c r="CL10" s="33">
        <f>FIND(" "&amp;CK10, 'Data Input'!$A18,CH10+1)</f>
        <v>94</v>
      </c>
      <c r="CM10" s="33" t="str">
        <f>IFERROR(MID('Data Input'!$A18,CL10+2,2),"")</f>
        <v>00</v>
      </c>
      <c r="CN10" s="23">
        <f t="shared" si="18"/>
        <v>0</v>
      </c>
      <c r="CO10" s="32" t="s">
        <v>101</v>
      </c>
      <c r="CP10" s="33">
        <f>FIND(" "&amp;CO10, 'Data Input'!$A18,CL10+1)</f>
        <v>98</v>
      </c>
      <c r="CQ10" s="33" t="str">
        <f>IFERROR(MID('Data Input'!$A18,CP10+2,2),"")</f>
        <v>51</v>
      </c>
      <c r="CR10" s="25">
        <f t="shared" si="19"/>
        <v>0.51</v>
      </c>
    </row>
    <row r="11" spans="1:96" x14ac:dyDescent="0.15">
      <c r="A11" s="32" t="s">
        <v>104</v>
      </c>
      <c r="B11" s="33">
        <f>FIND(" "&amp;A11, 'Data Input'!$A20)</f>
        <v>6</v>
      </c>
      <c r="C11" s="33" t="str">
        <f>IFERROR(MID('Data Input'!$A20,B11+2,2),"")</f>
        <v>00</v>
      </c>
      <c r="D11" s="23">
        <f t="shared" si="0"/>
        <v>0</v>
      </c>
      <c r="E11" s="32" t="s">
        <v>104</v>
      </c>
      <c r="F11" s="33">
        <f>FIND(" "&amp;E11, 'Data Input'!$A20,B11+1)</f>
        <v>10</v>
      </c>
      <c r="G11" s="33" t="str">
        <f>IFERROR(MID('Data Input'!$A20,F11+2,2),"")</f>
        <v>99</v>
      </c>
      <c r="H11" s="23">
        <f t="shared" si="1"/>
        <v>0</v>
      </c>
      <c r="I11" s="32" t="s">
        <v>104</v>
      </c>
      <c r="J11" s="33">
        <f>FIND(" "&amp;I11, 'Data Input'!$A20,F11+1)</f>
        <v>14</v>
      </c>
      <c r="K11" s="33" t="str">
        <f>IFERROR(MID('Data Input'!$A20,J11+2,2),"")</f>
        <v>99</v>
      </c>
      <c r="L11" s="23">
        <f t="shared" si="2"/>
        <v>0</v>
      </c>
      <c r="M11" s="32" t="s">
        <v>104</v>
      </c>
      <c r="N11" s="33">
        <f>FIND(" "&amp;M11, 'Data Input'!$A20,J11+1)</f>
        <v>18</v>
      </c>
      <c r="O11" s="33" t="str">
        <f>IFERROR(MID('Data Input'!$A20,N11+2,2),"")</f>
        <v>99</v>
      </c>
      <c r="P11" s="23">
        <f t="shared" si="3"/>
        <v>0</v>
      </c>
      <c r="Q11" s="32" t="s">
        <v>103</v>
      </c>
      <c r="R11" s="33">
        <f>FIND(" "&amp;Q11, 'Data Input'!$A20,N11+1)</f>
        <v>22</v>
      </c>
      <c r="S11" s="33" t="str">
        <f>IFERROR(MID('Data Input'!$A20,R11+2,2),"")</f>
        <v>99</v>
      </c>
      <c r="T11" s="23">
        <f t="shared" si="20"/>
        <v>0</v>
      </c>
      <c r="U11" s="32" t="s">
        <v>103</v>
      </c>
      <c r="V11" s="33">
        <f>FIND(" "&amp;U11, 'Data Input'!$A20,R11+1)</f>
        <v>26</v>
      </c>
      <c r="W11" s="33" t="str">
        <f>IFERROR(MID('Data Input'!$A20,V11+2,2),"")</f>
        <v>99</v>
      </c>
      <c r="X11" s="39">
        <f t="shared" si="21"/>
        <v>0</v>
      </c>
      <c r="Y11" s="32" t="s">
        <v>103</v>
      </c>
      <c r="Z11" s="33">
        <f>FIND(" "&amp;Y11, 'Data Input'!$A20,V11+1)</f>
        <v>30</v>
      </c>
      <c r="AA11" s="33" t="str">
        <f>IFERROR(MID('Data Input'!$A20,Z11+2,2),"")</f>
        <v>99</v>
      </c>
      <c r="AB11" s="39">
        <f t="shared" si="22"/>
        <v>0</v>
      </c>
      <c r="AC11" s="32" t="s">
        <v>103</v>
      </c>
      <c r="AD11" s="33">
        <f>FIND(" "&amp;AC11, 'Data Input'!$A20,Z11+1)</f>
        <v>34</v>
      </c>
      <c r="AE11" s="33" t="str">
        <f>IFERROR(MID('Data Input'!$A20,AD11+2,2),"")</f>
        <v>74</v>
      </c>
      <c r="AF11" s="23">
        <f t="shared" si="4"/>
        <v>240</v>
      </c>
      <c r="AG11" s="32" t="s">
        <v>102</v>
      </c>
      <c r="AH11" s="33">
        <f>FIND(" "&amp;AG11, 'Data Input'!$A20,AD11+1)</f>
        <v>38</v>
      </c>
      <c r="AI11" s="33" t="str">
        <f>IFERROR(MID('Data Input'!$A20,AH11+2,2),"")</f>
        <v>77</v>
      </c>
      <c r="AJ11" s="26">
        <f t="shared" si="23"/>
        <v>3.3</v>
      </c>
      <c r="AK11" s="32" t="s">
        <v>102</v>
      </c>
      <c r="AL11" s="33">
        <f>FIND(" "&amp;AK11, 'Data Input'!$A20,AH11+1)</f>
        <v>42</v>
      </c>
      <c r="AM11" s="33" t="str">
        <f>IFERROR(MID('Data Input'!$A20,AL11+2,2),"")</f>
        <v>50</v>
      </c>
      <c r="AN11" s="26">
        <f t="shared" si="5"/>
        <v>5</v>
      </c>
      <c r="AO11" s="32" t="s">
        <v>102</v>
      </c>
      <c r="AP11" s="33">
        <f>FIND(" "&amp;AO11, 'Data Input'!$A20,AL11+1)</f>
        <v>46</v>
      </c>
      <c r="AQ11" s="33" t="str">
        <f>IFERROR(MID('Data Input'!$A20,AP11+2,2),"")</f>
        <v>00</v>
      </c>
      <c r="AR11" s="25">
        <f t="shared" si="6"/>
        <v>0</v>
      </c>
      <c r="AS11" s="32" t="s">
        <v>102</v>
      </c>
      <c r="AT11" s="33">
        <f>FIND(" "&amp;AS11, 'Data Input'!$A20,AP11+1)</f>
        <v>50</v>
      </c>
      <c r="AU11" s="33" t="str">
        <f>IFERROR(MID('Data Input'!$A20,AT11+2,2),"")</f>
        <v>00</v>
      </c>
      <c r="AV11" s="26">
        <f t="shared" si="7"/>
        <v>95.8</v>
      </c>
      <c r="AW11" s="32" t="s">
        <v>99</v>
      </c>
      <c r="AX11" s="33">
        <f>FIND(" "&amp;AW11, 'Data Input'!$A20,AT11+1)</f>
        <v>54</v>
      </c>
      <c r="AY11" s="33" t="str">
        <f>IFERROR(MID('Data Input'!$A20,AX11+2,2),"")</f>
        <v>42</v>
      </c>
      <c r="AZ11" s="26">
        <f t="shared" si="8"/>
        <v>33.64</v>
      </c>
      <c r="BA11" s="32" t="s">
        <v>99</v>
      </c>
      <c r="BB11" s="33">
        <f>FIND(" "&amp;BA11, 'Data Input'!$A20,AX11+1)</f>
        <v>58</v>
      </c>
      <c r="BC11" s="33" t="str">
        <f>IFERROR(MID('Data Input'!$A20,BB11+2,2),"")</f>
        <v>00</v>
      </c>
      <c r="BD11" s="26">
        <f t="shared" si="9"/>
        <v>95.8</v>
      </c>
      <c r="BE11" s="32" t="s">
        <v>99</v>
      </c>
      <c r="BF11" s="33">
        <f>FIND(" "&amp;BE11, 'Data Input'!$A20,BB11+1)</f>
        <v>62</v>
      </c>
      <c r="BG11" s="33" t="str">
        <f>IFERROR(MID('Data Input'!$A20,BF11+2,2),"")</f>
        <v>00</v>
      </c>
      <c r="BH11" s="26">
        <f t="shared" si="10"/>
        <v>95.8</v>
      </c>
      <c r="BI11" s="32" t="s">
        <v>99</v>
      </c>
      <c r="BJ11" s="33">
        <f>FIND(" "&amp;BI11, 'Data Input'!$A20,BF11+1)</f>
        <v>66</v>
      </c>
      <c r="BK11" s="33" t="str">
        <f>IFERROR(MID('Data Input'!$A20,BJ11+2,2),"")</f>
        <v>00</v>
      </c>
      <c r="BL11" s="26">
        <f t="shared" si="11"/>
        <v>95.8</v>
      </c>
      <c r="BM11" s="32" t="s">
        <v>100</v>
      </c>
      <c r="BN11" s="33">
        <f>FIND(" "&amp;BM11, 'Data Input'!$A20,BJ11+1)</f>
        <v>70</v>
      </c>
      <c r="BO11" s="33" t="str">
        <f>IFERROR(MID('Data Input'!$A20,BN11+2,2),"")</f>
        <v>00</v>
      </c>
      <c r="BP11" s="26">
        <f t="shared" si="12"/>
        <v>95.8</v>
      </c>
      <c r="BQ11" s="32" t="s">
        <v>100</v>
      </c>
      <c r="BR11" s="33">
        <f>FIND(" "&amp;BQ11, 'Data Input'!$A20,BN11+1)</f>
        <v>74</v>
      </c>
      <c r="BS11" s="33" t="str">
        <f>IFERROR(MID('Data Input'!$A20,BR11+2,2),"")</f>
        <v>00</v>
      </c>
      <c r="BT11" s="26">
        <f t="shared" si="13"/>
        <v>0</v>
      </c>
      <c r="BU11" s="32" t="s">
        <v>100</v>
      </c>
      <c r="BV11" s="33">
        <f>FIND(" "&amp;BU11, 'Data Input'!$A20,BR11+1)</f>
        <v>78</v>
      </c>
      <c r="BW11" s="33" t="str">
        <f>IFERROR(MID('Data Input'!$A20,BV11+2,2),"")</f>
        <v>00</v>
      </c>
      <c r="BX11" s="26">
        <f t="shared" si="14"/>
        <v>95.8</v>
      </c>
      <c r="BY11" s="32" t="s">
        <v>100</v>
      </c>
      <c r="BZ11" s="33">
        <f>FIND(" "&amp;BY11, 'Data Input'!$A20,BV11+1)</f>
        <v>82</v>
      </c>
      <c r="CA11" s="33" t="str">
        <f>IFERROR(MID('Data Input'!$A20,BZ11+2,2),"")</f>
        <v>00</v>
      </c>
      <c r="CB11" s="23">
        <f t="shared" si="15"/>
        <v>11</v>
      </c>
      <c r="CC11" s="32" t="s">
        <v>101</v>
      </c>
      <c r="CD11" s="33">
        <f>FIND(" "&amp;CC11, 'Data Input'!$A20,BZ11+1)</f>
        <v>86</v>
      </c>
      <c r="CE11" s="33" t="str">
        <f>IFERROR(MID('Data Input'!$A20,CD11+2,2),"")</f>
        <v>00</v>
      </c>
      <c r="CF11" s="23">
        <f t="shared" si="16"/>
        <v>0</v>
      </c>
      <c r="CG11" s="32" t="s">
        <v>101</v>
      </c>
      <c r="CH11" s="33">
        <f>FIND(" "&amp;CG11, 'Data Input'!$A20,CD11+1)</f>
        <v>90</v>
      </c>
      <c r="CI11" s="33" t="str">
        <f>IFERROR(MID('Data Input'!$A20,CH11+2,2),"")</f>
        <v>00</v>
      </c>
      <c r="CJ11" s="23">
        <f t="shared" si="17"/>
        <v>35</v>
      </c>
      <c r="CK11" s="32" t="s">
        <v>101</v>
      </c>
      <c r="CL11" s="33">
        <f>FIND(" "&amp;CK11, 'Data Input'!$A20,CH11+1)</f>
        <v>94</v>
      </c>
      <c r="CM11" s="33" t="str">
        <f>IFERROR(MID('Data Input'!$A20,CL11+2,2),"")</f>
        <v>00</v>
      </c>
      <c r="CN11" s="23">
        <f t="shared" si="18"/>
        <v>0</v>
      </c>
      <c r="CO11" s="32" t="s">
        <v>101</v>
      </c>
      <c r="CP11" s="33">
        <f>FIND(" "&amp;CO11, 'Data Input'!$A20,CL11+1)</f>
        <v>98</v>
      </c>
      <c r="CQ11" s="33" t="str">
        <f>IFERROR(MID('Data Input'!$A20,CP11+2,2),"")</f>
        <v>50</v>
      </c>
      <c r="CR11" s="25">
        <f t="shared" si="19"/>
        <v>0.5</v>
      </c>
    </row>
    <row r="12" spans="1:96" x14ac:dyDescent="0.15">
      <c r="A12" s="32" t="s">
        <v>104</v>
      </c>
      <c r="B12" s="33">
        <f>FIND(" "&amp;A12, 'Data Input'!$A22)</f>
        <v>6</v>
      </c>
      <c r="C12" s="33" t="str">
        <f>IFERROR(MID('Data Input'!$A22,B12+2,2),"")</f>
        <v>00</v>
      </c>
      <c r="D12" s="23">
        <f t="shared" si="0"/>
        <v>0</v>
      </c>
      <c r="E12" s="32" t="s">
        <v>104</v>
      </c>
      <c r="F12" s="33">
        <f>FIND(" "&amp;E12, 'Data Input'!$A22,B12+1)</f>
        <v>10</v>
      </c>
      <c r="G12" s="33" t="str">
        <f>IFERROR(MID('Data Input'!$A22,F12+2,2),"")</f>
        <v>99</v>
      </c>
      <c r="H12" s="23">
        <f t="shared" si="1"/>
        <v>0</v>
      </c>
      <c r="I12" s="32" t="s">
        <v>104</v>
      </c>
      <c r="J12" s="33">
        <f>FIND(" "&amp;I12, 'Data Input'!$A22,F12+1)</f>
        <v>14</v>
      </c>
      <c r="K12" s="33" t="str">
        <f>IFERROR(MID('Data Input'!$A22,J12+2,2),"")</f>
        <v>99</v>
      </c>
      <c r="L12" s="23">
        <f t="shared" si="2"/>
        <v>0</v>
      </c>
      <c r="M12" s="32" t="s">
        <v>104</v>
      </c>
      <c r="N12" s="33">
        <f>FIND(" "&amp;M12, 'Data Input'!$A22,J12+1)</f>
        <v>18</v>
      </c>
      <c r="O12" s="33" t="str">
        <f>IFERROR(MID('Data Input'!$A22,N12+2,2),"")</f>
        <v>99</v>
      </c>
      <c r="P12" s="23">
        <f t="shared" si="3"/>
        <v>0</v>
      </c>
      <c r="Q12" s="32" t="s">
        <v>103</v>
      </c>
      <c r="R12" s="33">
        <f>FIND(" "&amp;Q12, 'Data Input'!$A22,N12+1)</f>
        <v>22</v>
      </c>
      <c r="S12" s="33" t="str">
        <f>IFERROR(MID('Data Input'!$A22,R12+2,2),"")</f>
        <v>99</v>
      </c>
      <c r="T12" s="23">
        <f t="shared" si="20"/>
        <v>0</v>
      </c>
      <c r="U12" s="32" t="s">
        <v>103</v>
      </c>
      <c r="V12" s="33">
        <f>FIND(" "&amp;U12, 'Data Input'!$A22,R12+1)</f>
        <v>26</v>
      </c>
      <c r="W12" s="33" t="str">
        <f>IFERROR(MID('Data Input'!$A22,V12+2,2),"")</f>
        <v>99</v>
      </c>
      <c r="X12" s="39">
        <f t="shared" si="21"/>
        <v>0</v>
      </c>
      <c r="Y12" s="32" t="s">
        <v>103</v>
      </c>
      <c r="Z12" s="33">
        <f>FIND(" "&amp;Y12, 'Data Input'!$A22,V12+1)</f>
        <v>30</v>
      </c>
      <c r="AA12" s="33" t="str">
        <f>IFERROR(MID('Data Input'!$A22,Z12+2,2),"")</f>
        <v>99</v>
      </c>
      <c r="AB12" s="39">
        <f t="shared" si="22"/>
        <v>0</v>
      </c>
      <c r="AC12" s="32" t="s">
        <v>103</v>
      </c>
      <c r="AD12" s="33">
        <f>FIND(" "&amp;AC12, 'Data Input'!$A22,Z12+1)</f>
        <v>34</v>
      </c>
      <c r="AE12" s="33" t="str">
        <f>IFERROR(MID('Data Input'!$A22,AD12+2,2),"")</f>
        <v>75</v>
      </c>
      <c r="AF12" s="23">
        <f t="shared" si="4"/>
        <v>250</v>
      </c>
      <c r="AG12" s="32" t="s">
        <v>102</v>
      </c>
      <c r="AH12" s="33">
        <f>FIND(" "&amp;AG12, 'Data Input'!$A22,AD12+1)</f>
        <v>38</v>
      </c>
      <c r="AI12" s="33" t="str">
        <f>IFERROR(MID('Data Input'!$A22,AH12+2,2),"")</f>
        <v>76</v>
      </c>
      <c r="AJ12" s="26">
        <f t="shared" si="23"/>
        <v>3.2</v>
      </c>
      <c r="AK12" s="32" t="s">
        <v>102</v>
      </c>
      <c r="AL12" s="33">
        <f>FIND(" "&amp;AK12, 'Data Input'!$A22,AH12+1)</f>
        <v>42</v>
      </c>
      <c r="AM12" s="33" t="str">
        <f>IFERROR(MID('Data Input'!$A22,AL12+2,2),"")</f>
        <v>50</v>
      </c>
      <c r="AN12" s="26">
        <f t="shared" si="5"/>
        <v>5</v>
      </c>
      <c r="AO12" s="32" t="s">
        <v>102</v>
      </c>
      <c r="AP12" s="33">
        <f>FIND(" "&amp;AO12, 'Data Input'!$A22,AL12+1)</f>
        <v>46</v>
      </c>
      <c r="AQ12" s="33" t="str">
        <f>IFERROR(MID('Data Input'!$A22,AP12+2,2),"")</f>
        <v>00</v>
      </c>
      <c r="AR12" s="25">
        <f t="shared" si="6"/>
        <v>0</v>
      </c>
      <c r="AS12" s="32" t="s">
        <v>102</v>
      </c>
      <c r="AT12" s="33">
        <f>FIND(" "&amp;AS12, 'Data Input'!$A22,AP12+1)</f>
        <v>50</v>
      </c>
      <c r="AU12" s="33" t="str">
        <f>IFERROR(MID('Data Input'!$A22,AT12+2,2),"")</f>
        <v>00</v>
      </c>
      <c r="AV12" s="26">
        <f t="shared" si="7"/>
        <v>95.8</v>
      </c>
      <c r="AW12" s="32" t="s">
        <v>99</v>
      </c>
      <c r="AX12" s="33">
        <f>FIND(" "&amp;AW12, 'Data Input'!$A22,AT12+1)</f>
        <v>54</v>
      </c>
      <c r="AY12" s="33" t="str">
        <f>IFERROR(MID('Data Input'!$A22,AX12+2,2),"")</f>
        <v>42</v>
      </c>
      <c r="AZ12" s="26">
        <f t="shared" si="8"/>
        <v>33.64</v>
      </c>
      <c r="BA12" s="32" t="s">
        <v>99</v>
      </c>
      <c r="BB12" s="33">
        <f>FIND(" "&amp;BA12, 'Data Input'!$A22,AX12+1)</f>
        <v>58</v>
      </c>
      <c r="BC12" s="33" t="str">
        <f>IFERROR(MID('Data Input'!$A22,BB12+2,2),"")</f>
        <v>00</v>
      </c>
      <c r="BD12" s="26">
        <f t="shared" si="9"/>
        <v>95.8</v>
      </c>
      <c r="BE12" s="32" t="s">
        <v>99</v>
      </c>
      <c r="BF12" s="33">
        <f>FIND(" "&amp;BE12, 'Data Input'!$A22,BB12+1)</f>
        <v>62</v>
      </c>
      <c r="BG12" s="33" t="str">
        <f>IFERROR(MID('Data Input'!$A22,BF12+2,2),"")</f>
        <v>00</v>
      </c>
      <c r="BH12" s="26">
        <f t="shared" si="10"/>
        <v>95.8</v>
      </c>
      <c r="BI12" s="32" t="s">
        <v>99</v>
      </c>
      <c r="BJ12" s="33">
        <f>FIND(" "&amp;BI12, 'Data Input'!$A22,BF12+1)</f>
        <v>66</v>
      </c>
      <c r="BK12" s="33" t="str">
        <f>IFERROR(MID('Data Input'!$A22,BJ12+2,2),"")</f>
        <v>00</v>
      </c>
      <c r="BL12" s="26">
        <f t="shared" si="11"/>
        <v>95.8</v>
      </c>
      <c r="BM12" s="32" t="s">
        <v>100</v>
      </c>
      <c r="BN12" s="33">
        <f>FIND(" "&amp;BM12, 'Data Input'!$A22,BJ12+1)</f>
        <v>70</v>
      </c>
      <c r="BO12" s="33" t="str">
        <f>IFERROR(MID('Data Input'!$A22,BN12+2,2),"")</f>
        <v>00</v>
      </c>
      <c r="BP12" s="26">
        <f t="shared" si="12"/>
        <v>95.8</v>
      </c>
      <c r="BQ12" s="32" t="s">
        <v>100</v>
      </c>
      <c r="BR12" s="33">
        <f>FIND(" "&amp;BQ12, 'Data Input'!$A22,BN12+1)</f>
        <v>74</v>
      </c>
      <c r="BS12" s="33" t="str">
        <f>IFERROR(MID('Data Input'!$A22,BR12+2,2),"")</f>
        <v>00</v>
      </c>
      <c r="BT12" s="26">
        <f t="shared" si="13"/>
        <v>0</v>
      </c>
      <c r="BU12" s="32" t="s">
        <v>100</v>
      </c>
      <c r="BV12" s="33">
        <f>FIND(" "&amp;BU12, 'Data Input'!$A22,BR12+1)</f>
        <v>78</v>
      </c>
      <c r="BW12" s="33" t="str">
        <f>IFERROR(MID('Data Input'!$A22,BV12+2,2),"")</f>
        <v>00</v>
      </c>
      <c r="BX12" s="26">
        <f t="shared" si="14"/>
        <v>95.8</v>
      </c>
      <c r="BY12" s="32" t="s">
        <v>100</v>
      </c>
      <c r="BZ12" s="33">
        <f>FIND(" "&amp;BY12, 'Data Input'!$A22,BV12+1)</f>
        <v>82</v>
      </c>
      <c r="CA12" s="33" t="str">
        <f>IFERROR(MID('Data Input'!$A22,BZ12+2,2),"")</f>
        <v>00</v>
      </c>
      <c r="CB12" s="23">
        <f t="shared" si="15"/>
        <v>11</v>
      </c>
      <c r="CC12" s="32" t="s">
        <v>101</v>
      </c>
      <c r="CD12" s="33">
        <f>FIND(" "&amp;CC12, 'Data Input'!$A22,BZ12+1)</f>
        <v>86</v>
      </c>
      <c r="CE12" s="33" t="str">
        <f>IFERROR(MID('Data Input'!$A22,CD12+2,2),"")</f>
        <v>00</v>
      </c>
      <c r="CF12" s="23">
        <f t="shared" si="16"/>
        <v>0</v>
      </c>
      <c r="CG12" s="32" t="s">
        <v>101</v>
      </c>
      <c r="CH12" s="33">
        <f>FIND(" "&amp;CG12, 'Data Input'!$A22,CD12+1)</f>
        <v>90</v>
      </c>
      <c r="CI12" s="33" t="str">
        <f>IFERROR(MID('Data Input'!$A22,CH12+2,2),"")</f>
        <v>00</v>
      </c>
      <c r="CJ12" s="23">
        <f t="shared" si="17"/>
        <v>35</v>
      </c>
      <c r="CK12" s="32" t="s">
        <v>101</v>
      </c>
      <c r="CL12" s="33">
        <f>FIND(" "&amp;CK12, 'Data Input'!$A22,CH12+1)</f>
        <v>94</v>
      </c>
      <c r="CM12" s="33" t="str">
        <f>IFERROR(MID('Data Input'!$A22,CL12+2,2),"")</f>
        <v>00</v>
      </c>
      <c r="CN12" s="23">
        <f t="shared" si="18"/>
        <v>0</v>
      </c>
      <c r="CO12" s="32" t="s">
        <v>101</v>
      </c>
      <c r="CP12" s="33">
        <f>FIND(" "&amp;CO12, 'Data Input'!$A22,CL12+1)</f>
        <v>98</v>
      </c>
      <c r="CQ12" s="33" t="str">
        <f>IFERROR(MID('Data Input'!$A22,CP12+2,2),"")</f>
        <v>49</v>
      </c>
      <c r="CR12" s="25">
        <f t="shared" si="19"/>
        <v>0.49</v>
      </c>
    </row>
    <row r="13" spans="1:96" x14ac:dyDescent="0.15">
      <c r="A13" s="32" t="s">
        <v>104</v>
      </c>
      <c r="B13" s="33">
        <f>FIND(" "&amp;A13, 'Data Input'!$A24)</f>
        <v>6</v>
      </c>
      <c r="C13" s="33" t="str">
        <f>IFERROR(MID('Data Input'!$A24,B13+2,2),"")</f>
        <v>00</v>
      </c>
      <c r="D13" s="23">
        <f t="shared" si="0"/>
        <v>0</v>
      </c>
      <c r="E13" s="32" t="s">
        <v>104</v>
      </c>
      <c r="F13" s="33">
        <f>FIND(" "&amp;E13, 'Data Input'!$A24,B13+1)</f>
        <v>10</v>
      </c>
      <c r="G13" s="33" t="str">
        <f>IFERROR(MID('Data Input'!$A24,F13+2,2),"")</f>
        <v>99</v>
      </c>
      <c r="H13" s="23">
        <f t="shared" si="1"/>
        <v>0</v>
      </c>
      <c r="I13" s="32" t="s">
        <v>104</v>
      </c>
      <c r="J13" s="33">
        <f>FIND(" "&amp;I13, 'Data Input'!$A24,F13+1)</f>
        <v>14</v>
      </c>
      <c r="K13" s="33" t="str">
        <f>IFERROR(MID('Data Input'!$A24,J13+2,2),"")</f>
        <v>99</v>
      </c>
      <c r="L13" s="23">
        <f t="shared" si="2"/>
        <v>0</v>
      </c>
      <c r="M13" s="32" t="s">
        <v>104</v>
      </c>
      <c r="N13" s="33">
        <f>FIND(" "&amp;M13, 'Data Input'!$A24,J13+1)</f>
        <v>18</v>
      </c>
      <c r="O13" s="33" t="str">
        <f>IFERROR(MID('Data Input'!$A24,N13+2,2),"")</f>
        <v>99</v>
      </c>
      <c r="P13" s="23">
        <f t="shared" si="3"/>
        <v>0</v>
      </c>
      <c r="Q13" s="32" t="s">
        <v>103</v>
      </c>
      <c r="R13" s="33">
        <f>FIND(" "&amp;Q13, 'Data Input'!$A24,N13+1)</f>
        <v>22</v>
      </c>
      <c r="S13" s="33" t="str">
        <f>IFERROR(MID('Data Input'!$A24,R13+2,2),"")</f>
        <v>99</v>
      </c>
      <c r="T13" s="23">
        <f t="shared" si="20"/>
        <v>0</v>
      </c>
      <c r="U13" s="32" t="s">
        <v>103</v>
      </c>
      <c r="V13" s="33">
        <f>FIND(" "&amp;U13, 'Data Input'!$A24,R13+1)</f>
        <v>26</v>
      </c>
      <c r="W13" s="33" t="str">
        <f>IFERROR(MID('Data Input'!$A24,V13+2,2),"")</f>
        <v>99</v>
      </c>
      <c r="X13" s="39">
        <f t="shared" si="21"/>
        <v>0</v>
      </c>
      <c r="Y13" s="32" t="s">
        <v>103</v>
      </c>
      <c r="Z13" s="33">
        <f>FIND(" "&amp;Y13, 'Data Input'!$A24,V13+1)</f>
        <v>30</v>
      </c>
      <c r="AA13" s="33" t="str">
        <f>IFERROR(MID('Data Input'!$A24,Z13+2,2),"")</f>
        <v>99</v>
      </c>
      <c r="AB13" s="39">
        <f t="shared" si="22"/>
        <v>0</v>
      </c>
      <c r="AC13" s="32" t="s">
        <v>103</v>
      </c>
      <c r="AD13" s="33">
        <f>FIND(" "&amp;AC13, 'Data Input'!$A24,Z13+1)</f>
        <v>34</v>
      </c>
      <c r="AE13" s="33" t="str">
        <f>IFERROR(MID('Data Input'!$A24,AD13+2,2),"")</f>
        <v>76</v>
      </c>
      <c r="AF13" s="23">
        <f t="shared" si="4"/>
        <v>260</v>
      </c>
      <c r="AG13" s="32" t="s">
        <v>102</v>
      </c>
      <c r="AH13" s="33">
        <f>FIND(" "&amp;AG13, 'Data Input'!$A24,AD13+1)</f>
        <v>38</v>
      </c>
      <c r="AI13" s="33" t="str">
        <f>IFERROR(MID('Data Input'!$A24,AH13+2,2),"")</f>
        <v>76</v>
      </c>
      <c r="AJ13" s="26">
        <f t="shared" si="23"/>
        <v>3.2</v>
      </c>
      <c r="AK13" s="32" t="s">
        <v>102</v>
      </c>
      <c r="AL13" s="33">
        <f>FIND(" "&amp;AK13, 'Data Input'!$A24,AH13+1)</f>
        <v>42</v>
      </c>
      <c r="AM13" s="33" t="str">
        <f>IFERROR(MID('Data Input'!$A24,AL13+2,2),"")</f>
        <v>50</v>
      </c>
      <c r="AN13" s="26">
        <f t="shared" si="5"/>
        <v>5</v>
      </c>
      <c r="AO13" s="32" t="s">
        <v>102</v>
      </c>
      <c r="AP13" s="33">
        <f>FIND(" "&amp;AO13, 'Data Input'!$A24,AL13+1)</f>
        <v>46</v>
      </c>
      <c r="AQ13" s="33" t="str">
        <f>IFERROR(MID('Data Input'!$A24,AP13+2,2),"")</f>
        <v>00</v>
      </c>
      <c r="AR13" s="25">
        <f t="shared" si="6"/>
        <v>0</v>
      </c>
      <c r="AS13" s="32" t="s">
        <v>102</v>
      </c>
      <c r="AT13" s="33">
        <f>FIND(" "&amp;AS13, 'Data Input'!$A24,AP13+1)</f>
        <v>50</v>
      </c>
      <c r="AU13" s="33" t="str">
        <f>IFERROR(MID('Data Input'!$A24,AT13+2,2),"")</f>
        <v>00</v>
      </c>
      <c r="AV13" s="26">
        <f t="shared" si="7"/>
        <v>95.8</v>
      </c>
      <c r="AW13" s="32" t="s">
        <v>99</v>
      </c>
      <c r="AX13" s="33">
        <f>FIND(" "&amp;AW13, 'Data Input'!$A24,AT13+1)</f>
        <v>54</v>
      </c>
      <c r="AY13" s="33" t="str">
        <f>IFERROR(MID('Data Input'!$A24,AX13+2,2),"")</f>
        <v>41</v>
      </c>
      <c r="AZ13" s="26">
        <f t="shared" si="8"/>
        <v>35.119999999999997</v>
      </c>
      <c r="BA13" s="32" t="s">
        <v>99</v>
      </c>
      <c r="BB13" s="33">
        <f>FIND(" "&amp;BA13, 'Data Input'!$A24,AX13+1)</f>
        <v>58</v>
      </c>
      <c r="BC13" s="33" t="str">
        <f>IFERROR(MID('Data Input'!$A24,BB13+2,2),"")</f>
        <v>00</v>
      </c>
      <c r="BD13" s="26">
        <f t="shared" si="9"/>
        <v>95.8</v>
      </c>
      <c r="BE13" s="32" t="s">
        <v>99</v>
      </c>
      <c r="BF13" s="33">
        <f>FIND(" "&amp;BE13, 'Data Input'!$A24,BB13+1)</f>
        <v>62</v>
      </c>
      <c r="BG13" s="33" t="str">
        <f>IFERROR(MID('Data Input'!$A24,BF13+2,2),"")</f>
        <v>00</v>
      </c>
      <c r="BH13" s="26">
        <f t="shared" si="10"/>
        <v>95.8</v>
      </c>
      <c r="BI13" s="32" t="s">
        <v>99</v>
      </c>
      <c r="BJ13" s="33">
        <f>FIND(" "&amp;BI13, 'Data Input'!$A24,BF13+1)</f>
        <v>66</v>
      </c>
      <c r="BK13" s="33" t="str">
        <f>IFERROR(MID('Data Input'!$A24,BJ13+2,2),"")</f>
        <v>00</v>
      </c>
      <c r="BL13" s="26">
        <f t="shared" si="11"/>
        <v>95.8</v>
      </c>
      <c r="BM13" s="32" t="s">
        <v>100</v>
      </c>
      <c r="BN13" s="33">
        <f>FIND(" "&amp;BM13, 'Data Input'!$A24,BJ13+1)</f>
        <v>70</v>
      </c>
      <c r="BO13" s="33" t="str">
        <f>IFERROR(MID('Data Input'!$A24,BN13+2,2),"")</f>
        <v>00</v>
      </c>
      <c r="BP13" s="26">
        <f t="shared" si="12"/>
        <v>95.8</v>
      </c>
      <c r="BQ13" s="32" t="s">
        <v>100</v>
      </c>
      <c r="BR13" s="33">
        <f>FIND(" "&amp;BQ13, 'Data Input'!$A24,BN13+1)</f>
        <v>74</v>
      </c>
      <c r="BS13" s="33" t="str">
        <f>IFERROR(MID('Data Input'!$A24,BR13+2,2),"")</f>
        <v>00</v>
      </c>
      <c r="BT13" s="26">
        <f t="shared" si="13"/>
        <v>0</v>
      </c>
      <c r="BU13" s="32" t="s">
        <v>100</v>
      </c>
      <c r="BV13" s="33">
        <f>FIND(" "&amp;BU13, 'Data Input'!$A24,BR13+1)</f>
        <v>78</v>
      </c>
      <c r="BW13" s="33" t="str">
        <f>IFERROR(MID('Data Input'!$A24,BV13+2,2),"")</f>
        <v>00</v>
      </c>
      <c r="BX13" s="26">
        <f t="shared" si="14"/>
        <v>95.8</v>
      </c>
      <c r="BY13" s="32" t="s">
        <v>100</v>
      </c>
      <c r="BZ13" s="33">
        <f>FIND(" "&amp;BY13, 'Data Input'!$A24,BV13+1)</f>
        <v>82</v>
      </c>
      <c r="CA13" s="33" t="str">
        <f>IFERROR(MID('Data Input'!$A24,BZ13+2,2),"")</f>
        <v>00</v>
      </c>
      <c r="CB13" s="23">
        <f t="shared" si="15"/>
        <v>11</v>
      </c>
      <c r="CC13" s="32" t="s">
        <v>101</v>
      </c>
      <c r="CD13" s="33">
        <f>FIND(" "&amp;CC13, 'Data Input'!$A24,BZ13+1)</f>
        <v>86</v>
      </c>
      <c r="CE13" s="33" t="str">
        <f>IFERROR(MID('Data Input'!$A24,CD13+2,2),"")</f>
        <v>00</v>
      </c>
      <c r="CF13" s="23">
        <f t="shared" si="16"/>
        <v>0</v>
      </c>
      <c r="CG13" s="32" t="s">
        <v>101</v>
      </c>
      <c r="CH13" s="33">
        <f>FIND(" "&amp;CG13, 'Data Input'!$A24,CD13+1)</f>
        <v>90</v>
      </c>
      <c r="CI13" s="33" t="str">
        <f>IFERROR(MID('Data Input'!$A24,CH13+2,2),"")</f>
        <v>00</v>
      </c>
      <c r="CJ13" s="23">
        <f t="shared" si="17"/>
        <v>35</v>
      </c>
      <c r="CK13" s="32" t="s">
        <v>101</v>
      </c>
      <c r="CL13" s="33">
        <f>FIND(" "&amp;CK13, 'Data Input'!$A24,CH13+1)</f>
        <v>94</v>
      </c>
      <c r="CM13" s="33" t="str">
        <f>IFERROR(MID('Data Input'!$A24,CL13+2,2),"")</f>
        <v>00</v>
      </c>
      <c r="CN13" s="23">
        <f t="shared" si="18"/>
        <v>0</v>
      </c>
      <c r="CO13" s="32" t="s">
        <v>101</v>
      </c>
      <c r="CP13" s="33">
        <f>FIND(" "&amp;CO13, 'Data Input'!$A24,CL13+1)</f>
        <v>98</v>
      </c>
      <c r="CQ13" s="33" t="str">
        <f>IFERROR(MID('Data Input'!$A24,CP13+2,2),"")</f>
        <v>50</v>
      </c>
      <c r="CR13" s="25">
        <f t="shared" si="19"/>
        <v>0.5</v>
      </c>
    </row>
    <row r="14" spans="1:96" x14ac:dyDescent="0.15">
      <c r="A14" s="32" t="s">
        <v>104</v>
      </c>
      <c r="B14" s="33">
        <f>FIND(" "&amp;A14, 'Data Input'!$A26)</f>
        <v>6</v>
      </c>
      <c r="C14" s="33" t="str">
        <f>IFERROR(MID('Data Input'!$A26,B14+2,2),"")</f>
        <v>00</v>
      </c>
      <c r="D14" s="23">
        <f t="shared" si="0"/>
        <v>0</v>
      </c>
      <c r="E14" s="32" t="s">
        <v>104</v>
      </c>
      <c r="F14" s="33">
        <f>FIND(" "&amp;E14, 'Data Input'!$A26,B14+1)</f>
        <v>10</v>
      </c>
      <c r="G14" s="33" t="str">
        <f>IFERROR(MID('Data Input'!$A26,F14+2,2),"")</f>
        <v>99</v>
      </c>
      <c r="H14" s="23">
        <f t="shared" si="1"/>
        <v>0</v>
      </c>
      <c r="I14" s="32" t="s">
        <v>104</v>
      </c>
      <c r="J14" s="33">
        <f>FIND(" "&amp;I14, 'Data Input'!$A26,F14+1)</f>
        <v>14</v>
      </c>
      <c r="K14" s="33" t="str">
        <f>IFERROR(MID('Data Input'!$A26,J14+2,2),"")</f>
        <v>99</v>
      </c>
      <c r="L14" s="23">
        <f t="shared" si="2"/>
        <v>0</v>
      </c>
      <c r="M14" s="32" t="s">
        <v>104</v>
      </c>
      <c r="N14" s="33">
        <f>FIND(" "&amp;M14, 'Data Input'!$A26,J14+1)</f>
        <v>18</v>
      </c>
      <c r="O14" s="33" t="str">
        <f>IFERROR(MID('Data Input'!$A26,N14+2,2),"")</f>
        <v>99</v>
      </c>
      <c r="P14" s="23">
        <f t="shared" si="3"/>
        <v>0</v>
      </c>
      <c r="Q14" s="32" t="s">
        <v>103</v>
      </c>
      <c r="R14" s="33">
        <f>FIND(" "&amp;Q14, 'Data Input'!$A26,N14+1)</f>
        <v>22</v>
      </c>
      <c r="S14" s="33" t="str">
        <f>IFERROR(MID('Data Input'!$A26,R14+2,2),"")</f>
        <v>99</v>
      </c>
      <c r="T14" s="23">
        <f t="shared" si="20"/>
        <v>0</v>
      </c>
      <c r="U14" s="32" t="s">
        <v>103</v>
      </c>
      <c r="V14" s="33">
        <f>FIND(" "&amp;U14, 'Data Input'!$A26,R14+1)</f>
        <v>26</v>
      </c>
      <c r="W14" s="33" t="str">
        <f>IFERROR(MID('Data Input'!$A26,V14+2,2),"")</f>
        <v>99</v>
      </c>
      <c r="X14" s="39">
        <f t="shared" si="21"/>
        <v>0</v>
      </c>
      <c r="Y14" s="32" t="s">
        <v>103</v>
      </c>
      <c r="Z14" s="33">
        <f>FIND(" "&amp;Y14, 'Data Input'!$A26,V14+1)</f>
        <v>30</v>
      </c>
      <c r="AA14" s="33" t="str">
        <f>IFERROR(MID('Data Input'!$A26,Z14+2,2),"")</f>
        <v>99</v>
      </c>
      <c r="AB14" s="39">
        <f t="shared" si="22"/>
        <v>0</v>
      </c>
      <c r="AC14" s="32" t="s">
        <v>103</v>
      </c>
      <c r="AD14" s="33">
        <f>FIND(" "&amp;AC14, 'Data Input'!$A26,Z14+1)</f>
        <v>34</v>
      </c>
      <c r="AE14" s="33" t="str">
        <f>IFERROR(MID('Data Input'!$A26,AD14+2,2),"")</f>
        <v>77</v>
      </c>
      <c r="AF14" s="23">
        <f t="shared" si="4"/>
        <v>270</v>
      </c>
      <c r="AG14" s="32" t="s">
        <v>102</v>
      </c>
      <c r="AH14" s="33">
        <f>FIND(" "&amp;AG14, 'Data Input'!$A26,AD14+1)</f>
        <v>38</v>
      </c>
      <c r="AI14" s="33" t="str">
        <f>IFERROR(MID('Data Input'!$A26,AH14+2,2),"")</f>
        <v>75</v>
      </c>
      <c r="AJ14" s="26">
        <f t="shared" si="23"/>
        <v>3.0999999999999996</v>
      </c>
      <c r="AK14" s="32" t="s">
        <v>102</v>
      </c>
      <c r="AL14" s="33">
        <f>FIND(" "&amp;AK14, 'Data Input'!$A26,AH14+1)</f>
        <v>42</v>
      </c>
      <c r="AM14" s="33" t="str">
        <f>IFERROR(MID('Data Input'!$A26,AL14+2,2),"")</f>
        <v>50</v>
      </c>
      <c r="AN14" s="26">
        <f t="shared" si="5"/>
        <v>5</v>
      </c>
      <c r="AO14" s="32" t="s">
        <v>102</v>
      </c>
      <c r="AP14" s="33">
        <f>FIND(" "&amp;AO14, 'Data Input'!$A26,AL14+1)</f>
        <v>46</v>
      </c>
      <c r="AQ14" s="33" t="str">
        <f>IFERROR(MID('Data Input'!$A26,AP14+2,2),"")</f>
        <v>00</v>
      </c>
      <c r="AR14" s="25">
        <f t="shared" si="6"/>
        <v>0</v>
      </c>
      <c r="AS14" s="32" t="s">
        <v>102</v>
      </c>
      <c r="AT14" s="33">
        <f>FIND(" "&amp;AS14, 'Data Input'!$A26,AP14+1)</f>
        <v>50</v>
      </c>
      <c r="AU14" s="33" t="str">
        <f>IFERROR(MID('Data Input'!$A26,AT14+2,2),"")</f>
        <v>00</v>
      </c>
      <c r="AV14" s="26">
        <f t="shared" si="7"/>
        <v>95.8</v>
      </c>
      <c r="AW14" s="32" t="s">
        <v>99</v>
      </c>
      <c r="AX14" s="33">
        <f>FIND(" "&amp;AW14, 'Data Input'!$A26,AT14+1)</f>
        <v>54</v>
      </c>
      <c r="AY14" s="33" t="str">
        <f>IFERROR(MID('Data Input'!$A26,AX14+2,2),"")</f>
        <v>42</v>
      </c>
      <c r="AZ14" s="26">
        <f t="shared" si="8"/>
        <v>33.64</v>
      </c>
      <c r="BA14" s="32" t="s">
        <v>99</v>
      </c>
      <c r="BB14" s="33">
        <f>FIND(" "&amp;BA14, 'Data Input'!$A26,AX14+1)</f>
        <v>58</v>
      </c>
      <c r="BC14" s="33" t="str">
        <f>IFERROR(MID('Data Input'!$A26,BB14+2,2),"")</f>
        <v>00</v>
      </c>
      <c r="BD14" s="26">
        <f t="shared" si="9"/>
        <v>95.8</v>
      </c>
      <c r="BE14" s="32" t="s">
        <v>99</v>
      </c>
      <c r="BF14" s="33">
        <f>FIND(" "&amp;BE14, 'Data Input'!$A26,BB14+1)</f>
        <v>62</v>
      </c>
      <c r="BG14" s="33" t="str">
        <f>IFERROR(MID('Data Input'!$A26,BF14+2,2),"")</f>
        <v>00</v>
      </c>
      <c r="BH14" s="26">
        <f t="shared" si="10"/>
        <v>95.8</v>
      </c>
      <c r="BI14" s="32" t="s">
        <v>99</v>
      </c>
      <c r="BJ14" s="33">
        <f>FIND(" "&amp;BI14, 'Data Input'!$A26,BF14+1)</f>
        <v>66</v>
      </c>
      <c r="BK14" s="33" t="str">
        <f>IFERROR(MID('Data Input'!$A26,BJ14+2,2),"")</f>
        <v>00</v>
      </c>
      <c r="BL14" s="26">
        <f t="shared" si="11"/>
        <v>95.8</v>
      </c>
      <c r="BM14" s="32" t="s">
        <v>100</v>
      </c>
      <c r="BN14" s="33">
        <f>FIND(" "&amp;BM14, 'Data Input'!$A26,BJ14+1)</f>
        <v>70</v>
      </c>
      <c r="BO14" s="33" t="str">
        <f>IFERROR(MID('Data Input'!$A26,BN14+2,2),"")</f>
        <v>00</v>
      </c>
      <c r="BP14" s="26">
        <f t="shared" si="12"/>
        <v>95.8</v>
      </c>
      <c r="BQ14" s="32" t="s">
        <v>100</v>
      </c>
      <c r="BR14" s="33">
        <f>FIND(" "&amp;BQ14, 'Data Input'!$A26,BN14+1)</f>
        <v>74</v>
      </c>
      <c r="BS14" s="33" t="str">
        <f>IFERROR(MID('Data Input'!$A26,BR14+2,2),"")</f>
        <v>00</v>
      </c>
      <c r="BT14" s="26">
        <f t="shared" si="13"/>
        <v>0</v>
      </c>
      <c r="BU14" s="32" t="s">
        <v>100</v>
      </c>
      <c r="BV14" s="33">
        <f>FIND(" "&amp;BU14, 'Data Input'!$A26,BR14+1)</f>
        <v>78</v>
      </c>
      <c r="BW14" s="33" t="str">
        <f>IFERROR(MID('Data Input'!$A26,BV14+2,2),"")</f>
        <v>00</v>
      </c>
      <c r="BX14" s="26">
        <f t="shared" si="14"/>
        <v>95.8</v>
      </c>
      <c r="BY14" s="32" t="s">
        <v>100</v>
      </c>
      <c r="BZ14" s="33">
        <f>FIND(" "&amp;BY14, 'Data Input'!$A26,BV14+1)</f>
        <v>82</v>
      </c>
      <c r="CA14" s="33" t="str">
        <f>IFERROR(MID('Data Input'!$A26,BZ14+2,2),"")</f>
        <v>00</v>
      </c>
      <c r="CB14" s="23">
        <f t="shared" si="15"/>
        <v>11</v>
      </c>
      <c r="CC14" s="32" t="s">
        <v>101</v>
      </c>
      <c r="CD14" s="33">
        <f>FIND(" "&amp;CC14, 'Data Input'!$A26,BZ14+1)</f>
        <v>86</v>
      </c>
      <c r="CE14" s="33" t="str">
        <f>IFERROR(MID('Data Input'!$A26,CD14+2,2),"")</f>
        <v>00</v>
      </c>
      <c r="CF14" s="23">
        <f t="shared" si="16"/>
        <v>0</v>
      </c>
      <c r="CG14" s="32" t="s">
        <v>101</v>
      </c>
      <c r="CH14" s="33">
        <f>FIND(" "&amp;CG14, 'Data Input'!$A26,CD14+1)</f>
        <v>90</v>
      </c>
      <c r="CI14" s="33" t="str">
        <f>IFERROR(MID('Data Input'!$A26,CH14+2,2),"")</f>
        <v>00</v>
      </c>
      <c r="CJ14" s="23">
        <f t="shared" si="17"/>
        <v>35</v>
      </c>
      <c r="CK14" s="32" t="s">
        <v>101</v>
      </c>
      <c r="CL14" s="33">
        <f>FIND(" "&amp;CK14, 'Data Input'!$A26,CH14+1)</f>
        <v>94</v>
      </c>
      <c r="CM14" s="33" t="str">
        <f>IFERROR(MID('Data Input'!$A26,CL14+2,2),"")</f>
        <v>00</v>
      </c>
      <c r="CN14" s="23">
        <f t="shared" si="18"/>
        <v>0</v>
      </c>
      <c r="CO14" s="32" t="s">
        <v>101</v>
      </c>
      <c r="CP14" s="33">
        <f>FIND(" "&amp;CO14, 'Data Input'!$A26,CL14+1)</f>
        <v>98</v>
      </c>
      <c r="CQ14" s="33" t="str">
        <f>IFERROR(MID('Data Input'!$A26,CP14+2,2),"")</f>
        <v>49</v>
      </c>
      <c r="CR14" s="25">
        <f t="shared" si="19"/>
        <v>0.49</v>
      </c>
    </row>
    <row r="15" spans="1:96" x14ac:dyDescent="0.15">
      <c r="A15" s="32" t="s">
        <v>104</v>
      </c>
      <c r="B15" s="33">
        <f>FIND(" "&amp;A15, 'Data Input'!$A28)</f>
        <v>6</v>
      </c>
      <c r="C15" s="33" t="str">
        <f>IFERROR(MID('Data Input'!$A28,B15+2,2),"")</f>
        <v>00</v>
      </c>
      <c r="D15" s="23">
        <f t="shared" si="0"/>
        <v>0</v>
      </c>
      <c r="E15" s="32" t="s">
        <v>104</v>
      </c>
      <c r="F15" s="33">
        <f>FIND(" "&amp;E15, 'Data Input'!$A28,B15+1)</f>
        <v>10</v>
      </c>
      <c r="G15" s="33" t="str">
        <f>IFERROR(MID('Data Input'!$A28,F15+2,2),"")</f>
        <v>99</v>
      </c>
      <c r="H15" s="23">
        <f t="shared" si="1"/>
        <v>0</v>
      </c>
      <c r="I15" s="32" t="s">
        <v>104</v>
      </c>
      <c r="J15" s="33">
        <f>FIND(" "&amp;I15, 'Data Input'!$A28,F15+1)</f>
        <v>14</v>
      </c>
      <c r="K15" s="33" t="str">
        <f>IFERROR(MID('Data Input'!$A28,J15+2,2),"")</f>
        <v>99</v>
      </c>
      <c r="L15" s="23">
        <f t="shared" si="2"/>
        <v>0</v>
      </c>
      <c r="M15" s="32" t="s">
        <v>104</v>
      </c>
      <c r="N15" s="33">
        <f>FIND(" "&amp;M15, 'Data Input'!$A28,J15+1)</f>
        <v>18</v>
      </c>
      <c r="O15" s="33" t="str">
        <f>IFERROR(MID('Data Input'!$A28,N15+2,2),"")</f>
        <v>99</v>
      </c>
      <c r="P15" s="23">
        <f t="shared" si="3"/>
        <v>0</v>
      </c>
      <c r="Q15" s="32" t="s">
        <v>103</v>
      </c>
      <c r="R15" s="33">
        <f>FIND(" "&amp;Q15, 'Data Input'!$A28,N15+1)</f>
        <v>22</v>
      </c>
      <c r="S15" s="33" t="str">
        <f>IFERROR(MID('Data Input'!$A28,R15+2,2),"")</f>
        <v>99</v>
      </c>
      <c r="T15" s="23">
        <f t="shared" si="20"/>
        <v>0</v>
      </c>
      <c r="U15" s="32" t="s">
        <v>103</v>
      </c>
      <c r="V15" s="33">
        <f>FIND(" "&amp;U15, 'Data Input'!$A28,R15+1)</f>
        <v>26</v>
      </c>
      <c r="W15" s="33" t="str">
        <f>IFERROR(MID('Data Input'!$A28,V15+2,2),"")</f>
        <v>99</v>
      </c>
      <c r="X15" s="39">
        <f t="shared" si="21"/>
        <v>0</v>
      </c>
      <c r="Y15" s="32" t="s">
        <v>103</v>
      </c>
      <c r="Z15" s="33">
        <f>FIND(" "&amp;Y15, 'Data Input'!$A28,V15+1)</f>
        <v>30</v>
      </c>
      <c r="AA15" s="33" t="str">
        <f>IFERROR(MID('Data Input'!$A28,Z15+2,2),"")</f>
        <v>99</v>
      </c>
      <c r="AB15" s="39">
        <f t="shared" si="22"/>
        <v>0</v>
      </c>
      <c r="AC15" s="32" t="s">
        <v>103</v>
      </c>
      <c r="AD15" s="33">
        <f>FIND(" "&amp;AC15, 'Data Input'!$A28,Z15+1)</f>
        <v>34</v>
      </c>
      <c r="AE15" s="33" t="str">
        <f>IFERROR(MID('Data Input'!$A28,AD15+2,2),"")</f>
        <v>76</v>
      </c>
      <c r="AF15" s="23">
        <f t="shared" si="4"/>
        <v>260</v>
      </c>
      <c r="AG15" s="32" t="s">
        <v>102</v>
      </c>
      <c r="AH15" s="33">
        <f>FIND(" "&amp;AG15, 'Data Input'!$A28,AD15+1)</f>
        <v>38</v>
      </c>
      <c r="AI15" s="33" t="str">
        <f>IFERROR(MID('Data Input'!$A28,AH15+2,2),"")</f>
        <v>74</v>
      </c>
      <c r="AJ15" s="26">
        <f t="shared" si="23"/>
        <v>3</v>
      </c>
      <c r="AK15" s="32" t="s">
        <v>102</v>
      </c>
      <c r="AL15" s="33">
        <f>FIND(" "&amp;AK15, 'Data Input'!$A28,AH15+1)</f>
        <v>42</v>
      </c>
      <c r="AM15" s="33" t="str">
        <f>IFERROR(MID('Data Input'!$A28,AL15+2,2),"")</f>
        <v>50</v>
      </c>
      <c r="AN15" s="26">
        <f t="shared" si="5"/>
        <v>5</v>
      </c>
      <c r="AO15" s="32" t="s">
        <v>102</v>
      </c>
      <c r="AP15" s="33">
        <f>FIND(" "&amp;AO15, 'Data Input'!$A28,AL15+1)</f>
        <v>46</v>
      </c>
      <c r="AQ15" s="33" t="str">
        <f>IFERROR(MID('Data Input'!$A28,AP15+2,2),"")</f>
        <v>00</v>
      </c>
      <c r="AR15" s="25">
        <f t="shared" si="6"/>
        <v>0</v>
      </c>
      <c r="AS15" s="32" t="s">
        <v>102</v>
      </c>
      <c r="AT15" s="33">
        <f>FIND(" "&amp;AS15, 'Data Input'!$A28,AP15+1)</f>
        <v>50</v>
      </c>
      <c r="AU15" s="33" t="str">
        <f>IFERROR(MID('Data Input'!$A28,AT15+2,2),"")</f>
        <v>00</v>
      </c>
      <c r="AV15" s="26">
        <f t="shared" si="7"/>
        <v>95.8</v>
      </c>
      <c r="AW15" s="32" t="s">
        <v>99</v>
      </c>
      <c r="AX15" s="33">
        <f>FIND(" "&amp;AW15, 'Data Input'!$A28,AT15+1)</f>
        <v>54</v>
      </c>
      <c r="AY15" s="33" t="str">
        <f>IFERROR(MID('Data Input'!$A28,AX15+2,2),"")</f>
        <v>42</v>
      </c>
      <c r="AZ15" s="26">
        <f t="shared" si="8"/>
        <v>33.64</v>
      </c>
      <c r="BA15" s="32" t="s">
        <v>99</v>
      </c>
      <c r="BB15" s="33">
        <f>FIND(" "&amp;BA15, 'Data Input'!$A28,AX15+1)</f>
        <v>58</v>
      </c>
      <c r="BC15" s="33" t="str">
        <f>IFERROR(MID('Data Input'!$A28,BB15+2,2),"")</f>
        <v>00</v>
      </c>
      <c r="BD15" s="26">
        <f t="shared" si="9"/>
        <v>95.8</v>
      </c>
      <c r="BE15" s="32" t="s">
        <v>99</v>
      </c>
      <c r="BF15" s="33">
        <f>FIND(" "&amp;BE15, 'Data Input'!$A28,BB15+1)</f>
        <v>62</v>
      </c>
      <c r="BG15" s="33" t="str">
        <f>IFERROR(MID('Data Input'!$A28,BF15+2,2),"")</f>
        <v>00</v>
      </c>
      <c r="BH15" s="26">
        <f t="shared" si="10"/>
        <v>95.8</v>
      </c>
      <c r="BI15" s="32" t="s">
        <v>99</v>
      </c>
      <c r="BJ15" s="33">
        <f>FIND(" "&amp;BI15, 'Data Input'!$A28,BF15+1)</f>
        <v>66</v>
      </c>
      <c r="BK15" s="33" t="str">
        <f>IFERROR(MID('Data Input'!$A28,BJ15+2,2),"")</f>
        <v>00</v>
      </c>
      <c r="BL15" s="26">
        <f t="shared" si="11"/>
        <v>95.8</v>
      </c>
      <c r="BM15" s="32" t="s">
        <v>100</v>
      </c>
      <c r="BN15" s="33">
        <f>FIND(" "&amp;BM15, 'Data Input'!$A28,BJ15+1)</f>
        <v>70</v>
      </c>
      <c r="BO15" s="33" t="str">
        <f>IFERROR(MID('Data Input'!$A28,BN15+2,2),"")</f>
        <v>00</v>
      </c>
      <c r="BP15" s="26">
        <f t="shared" si="12"/>
        <v>95.8</v>
      </c>
      <c r="BQ15" s="32" t="s">
        <v>100</v>
      </c>
      <c r="BR15" s="33">
        <f>FIND(" "&amp;BQ15, 'Data Input'!$A28,BN15+1)</f>
        <v>74</v>
      </c>
      <c r="BS15" s="33" t="str">
        <f>IFERROR(MID('Data Input'!$A28,BR15+2,2),"")</f>
        <v>00</v>
      </c>
      <c r="BT15" s="26">
        <f t="shared" si="13"/>
        <v>0</v>
      </c>
      <c r="BU15" s="32" t="s">
        <v>100</v>
      </c>
      <c r="BV15" s="33">
        <f>FIND(" "&amp;BU15, 'Data Input'!$A28,BR15+1)</f>
        <v>78</v>
      </c>
      <c r="BW15" s="33" t="str">
        <f>IFERROR(MID('Data Input'!$A28,BV15+2,2),"")</f>
        <v>00</v>
      </c>
      <c r="BX15" s="26">
        <f t="shared" si="14"/>
        <v>95.8</v>
      </c>
      <c r="BY15" s="32" t="s">
        <v>100</v>
      </c>
      <c r="BZ15" s="33">
        <f>FIND(" "&amp;BY15, 'Data Input'!$A28,BV15+1)</f>
        <v>82</v>
      </c>
      <c r="CA15" s="33" t="str">
        <f>IFERROR(MID('Data Input'!$A28,BZ15+2,2),"")</f>
        <v>00</v>
      </c>
      <c r="CB15" s="23">
        <f t="shared" si="15"/>
        <v>11</v>
      </c>
      <c r="CC15" s="32" t="s">
        <v>101</v>
      </c>
      <c r="CD15" s="33">
        <f>FIND(" "&amp;CC15, 'Data Input'!$A28,BZ15+1)</f>
        <v>86</v>
      </c>
      <c r="CE15" s="33" t="str">
        <f>IFERROR(MID('Data Input'!$A28,CD15+2,2),"")</f>
        <v>00</v>
      </c>
      <c r="CF15" s="23">
        <f t="shared" si="16"/>
        <v>0</v>
      </c>
      <c r="CG15" s="32" t="s">
        <v>101</v>
      </c>
      <c r="CH15" s="33">
        <f>FIND(" "&amp;CG15, 'Data Input'!$A28,CD15+1)</f>
        <v>90</v>
      </c>
      <c r="CI15" s="33" t="str">
        <f>IFERROR(MID('Data Input'!$A28,CH15+2,2),"")</f>
        <v>00</v>
      </c>
      <c r="CJ15" s="23">
        <f t="shared" si="17"/>
        <v>35</v>
      </c>
      <c r="CK15" s="32" t="s">
        <v>101</v>
      </c>
      <c r="CL15" s="33">
        <f>FIND(" "&amp;CK15, 'Data Input'!$A28,CH15+1)</f>
        <v>94</v>
      </c>
      <c r="CM15" s="33" t="str">
        <f>IFERROR(MID('Data Input'!$A28,CL15+2,2),"")</f>
        <v>00</v>
      </c>
      <c r="CN15" s="23">
        <f t="shared" si="18"/>
        <v>0</v>
      </c>
      <c r="CO15" s="32" t="s">
        <v>101</v>
      </c>
      <c r="CP15" s="33">
        <f>FIND(" "&amp;CO15, 'Data Input'!$A28,CL15+1)</f>
        <v>98</v>
      </c>
      <c r="CQ15" s="33" t="str">
        <f>IFERROR(MID('Data Input'!$A28,CP15+2,2),"")</f>
        <v>49</v>
      </c>
      <c r="CR15" s="25">
        <f t="shared" si="19"/>
        <v>0.49</v>
      </c>
    </row>
    <row r="16" spans="1:96" x14ac:dyDescent="0.15">
      <c r="A16" s="32" t="s">
        <v>104</v>
      </c>
      <c r="B16" s="33">
        <f>FIND(" "&amp;A16, 'Data Input'!$A30)</f>
        <v>6</v>
      </c>
      <c r="C16" s="33" t="str">
        <f>IFERROR(MID('Data Input'!$A30,B16+2,2),"")</f>
        <v>00</v>
      </c>
      <c r="D16" s="23">
        <f t="shared" si="0"/>
        <v>0</v>
      </c>
      <c r="E16" s="32" t="s">
        <v>104</v>
      </c>
      <c r="F16" s="33">
        <f>FIND(" "&amp;E16, 'Data Input'!$A30,B16+1)</f>
        <v>10</v>
      </c>
      <c r="G16" s="33" t="str">
        <f>IFERROR(MID('Data Input'!$A30,F16+2,2),"")</f>
        <v>99</v>
      </c>
      <c r="H16" s="23">
        <f t="shared" si="1"/>
        <v>0</v>
      </c>
      <c r="I16" s="32" t="s">
        <v>104</v>
      </c>
      <c r="J16" s="33">
        <f>FIND(" "&amp;I16, 'Data Input'!$A30,F16+1)</f>
        <v>14</v>
      </c>
      <c r="K16" s="33" t="str">
        <f>IFERROR(MID('Data Input'!$A30,J16+2,2),"")</f>
        <v>99</v>
      </c>
      <c r="L16" s="23">
        <f t="shared" si="2"/>
        <v>0</v>
      </c>
      <c r="M16" s="32" t="s">
        <v>104</v>
      </c>
      <c r="N16" s="33">
        <f>FIND(" "&amp;M16, 'Data Input'!$A30,J16+1)</f>
        <v>18</v>
      </c>
      <c r="O16" s="33" t="str">
        <f>IFERROR(MID('Data Input'!$A30,N16+2,2),"")</f>
        <v>99</v>
      </c>
      <c r="P16" s="23">
        <f t="shared" si="3"/>
        <v>0</v>
      </c>
      <c r="Q16" s="32" t="s">
        <v>103</v>
      </c>
      <c r="R16" s="33">
        <f>FIND(" "&amp;Q16, 'Data Input'!$A30,N16+1)</f>
        <v>22</v>
      </c>
      <c r="S16" s="33" t="str">
        <f>IFERROR(MID('Data Input'!$A30,R16+2,2),"")</f>
        <v>99</v>
      </c>
      <c r="T16" s="23">
        <f t="shared" si="20"/>
        <v>0</v>
      </c>
      <c r="U16" s="32" t="s">
        <v>103</v>
      </c>
      <c r="V16" s="33">
        <f>FIND(" "&amp;U16, 'Data Input'!$A30,R16+1)</f>
        <v>26</v>
      </c>
      <c r="W16" s="33" t="str">
        <f>IFERROR(MID('Data Input'!$A30,V16+2,2),"")</f>
        <v>99</v>
      </c>
      <c r="X16" s="39">
        <f t="shared" si="21"/>
        <v>0</v>
      </c>
      <c r="Y16" s="32" t="s">
        <v>103</v>
      </c>
      <c r="Z16" s="33">
        <f>FIND(" "&amp;Y16, 'Data Input'!$A30,V16+1)</f>
        <v>30</v>
      </c>
      <c r="AA16" s="33" t="str">
        <f>IFERROR(MID('Data Input'!$A30,Z16+2,2),"")</f>
        <v>99</v>
      </c>
      <c r="AB16" s="39">
        <f t="shared" si="22"/>
        <v>0</v>
      </c>
      <c r="AC16" s="32" t="s">
        <v>103</v>
      </c>
      <c r="AD16" s="33">
        <f>FIND(" "&amp;AC16, 'Data Input'!$A30,Z16+1)</f>
        <v>34</v>
      </c>
      <c r="AE16" s="33" t="str">
        <f>IFERROR(MID('Data Input'!$A30,AD16+2,2),"")</f>
        <v>77</v>
      </c>
      <c r="AF16" s="23">
        <f t="shared" si="4"/>
        <v>270</v>
      </c>
      <c r="AG16" s="32" t="s">
        <v>102</v>
      </c>
      <c r="AH16" s="33">
        <f>FIND(" "&amp;AG16, 'Data Input'!$A30,AD16+1)</f>
        <v>38</v>
      </c>
      <c r="AI16" s="33" t="str">
        <f>IFERROR(MID('Data Input'!$A30,AH16+2,2),"")</f>
        <v>74</v>
      </c>
      <c r="AJ16" s="26">
        <f t="shared" si="23"/>
        <v>3</v>
      </c>
      <c r="AK16" s="32" t="s">
        <v>102</v>
      </c>
      <c r="AL16" s="33">
        <f>FIND(" "&amp;AK16, 'Data Input'!$A30,AH16+1)</f>
        <v>42</v>
      </c>
      <c r="AM16" s="33" t="str">
        <f>IFERROR(MID('Data Input'!$A30,AL16+2,2),"")</f>
        <v>50</v>
      </c>
      <c r="AN16" s="26">
        <f t="shared" si="5"/>
        <v>5</v>
      </c>
      <c r="AO16" s="32" t="s">
        <v>102</v>
      </c>
      <c r="AP16" s="33">
        <f>FIND(" "&amp;AO16, 'Data Input'!$A30,AL16+1)</f>
        <v>46</v>
      </c>
      <c r="AQ16" s="33" t="str">
        <f>IFERROR(MID('Data Input'!$A30,AP16+2,2),"")</f>
        <v>00</v>
      </c>
      <c r="AR16" s="25">
        <f t="shared" si="6"/>
        <v>0</v>
      </c>
      <c r="AS16" s="32" t="s">
        <v>102</v>
      </c>
      <c r="AT16" s="33">
        <f>FIND(" "&amp;AS16, 'Data Input'!$A30,AP16+1)</f>
        <v>50</v>
      </c>
      <c r="AU16" s="33" t="str">
        <f>IFERROR(MID('Data Input'!$A30,AT16+2,2),"")</f>
        <v>00</v>
      </c>
      <c r="AV16" s="26">
        <f t="shared" si="7"/>
        <v>95.8</v>
      </c>
      <c r="AW16" s="32" t="s">
        <v>99</v>
      </c>
      <c r="AX16" s="33">
        <f>FIND(" "&amp;AW16, 'Data Input'!$A30,AT16+1)</f>
        <v>54</v>
      </c>
      <c r="AY16" s="33" t="str">
        <f>IFERROR(MID('Data Input'!$A30,AX16+2,2),"")</f>
        <v>41</v>
      </c>
      <c r="AZ16" s="26">
        <f t="shared" si="8"/>
        <v>35.119999999999997</v>
      </c>
      <c r="BA16" s="32" t="s">
        <v>99</v>
      </c>
      <c r="BB16" s="33">
        <f>FIND(" "&amp;BA16, 'Data Input'!$A30,AX16+1)</f>
        <v>58</v>
      </c>
      <c r="BC16" s="33" t="str">
        <f>IFERROR(MID('Data Input'!$A30,BB16+2,2),"")</f>
        <v>00</v>
      </c>
      <c r="BD16" s="26">
        <f t="shared" si="9"/>
        <v>95.8</v>
      </c>
      <c r="BE16" s="32" t="s">
        <v>99</v>
      </c>
      <c r="BF16" s="33">
        <f>FIND(" "&amp;BE16, 'Data Input'!$A30,BB16+1)</f>
        <v>62</v>
      </c>
      <c r="BG16" s="33" t="str">
        <f>IFERROR(MID('Data Input'!$A30,BF16+2,2),"")</f>
        <v>00</v>
      </c>
      <c r="BH16" s="26">
        <f t="shared" si="10"/>
        <v>95.8</v>
      </c>
      <c r="BI16" s="32" t="s">
        <v>99</v>
      </c>
      <c r="BJ16" s="33">
        <f>FIND(" "&amp;BI16, 'Data Input'!$A30,BF16+1)</f>
        <v>66</v>
      </c>
      <c r="BK16" s="33" t="str">
        <f>IFERROR(MID('Data Input'!$A30,BJ16+2,2),"")</f>
        <v>00</v>
      </c>
      <c r="BL16" s="26">
        <f t="shared" si="11"/>
        <v>95.8</v>
      </c>
      <c r="BM16" s="32" t="s">
        <v>100</v>
      </c>
      <c r="BN16" s="33">
        <f>FIND(" "&amp;BM16, 'Data Input'!$A30,BJ16+1)</f>
        <v>70</v>
      </c>
      <c r="BO16" s="33" t="str">
        <f>IFERROR(MID('Data Input'!$A30,BN16+2,2),"")</f>
        <v>00</v>
      </c>
      <c r="BP16" s="26">
        <f t="shared" si="12"/>
        <v>95.8</v>
      </c>
      <c r="BQ16" s="32" t="s">
        <v>100</v>
      </c>
      <c r="BR16" s="33">
        <f>FIND(" "&amp;BQ16, 'Data Input'!$A30,BN16+1)</f>
        <v>74</v>
      </c>
      <c r="BS16" s="33" t="str">
        <f>IFERROR(MID('Data Input'!$A30,BR16+2,2),"")</f>
        <v>00</v>
      </c>
      <c r="BT16" s="26">
        <f t="shared" si="13"/>
        <v>0</v>
      </c>
      <c r="BU16" s="32" t="s">
        <v>100</v>
      </c>
      <c r="BV16" s="33">
        <f>FIND(" "&amp;BU16, 'Data Input'!$A30,BR16+1)</f>
        <v>78</v>
      </c>
      <c r="BW16" s="33" t="str">
        <f>IFERROR(MID('Data Input'!$A30,BV16+2,2),"")</f>
        <v>00</v>
      </c>
      <c r="BX16" s="26">
        <f t="shared" si="14"/>
        <v>95.8</v>
      </c>
      <c r="BY16" s="32" t="s">
        <v>100</v>
      </c>
      <c r="BZ16" s="33">
        <f>FIND(" "&amp;BY16, 'Data Input'!$A30,BV16+1)</f>
        <v>82</v>
      </c>
      <c r="CA16" s="33" t="str">
        <f>IFERROR(MID('Data Input'!$A30,BZ16+2,2),"")</f>
        <v>00</v>
      </c>
      <c r="CB16" s="23">
        <f t="shared" si="15"/>
        <v>11</v>
      </c>
      <c r="CC16" s="32" t="s">
        <v>101</v>
      </c>
      <c r="CD16" s="33">
        <f>FIND(" "&amp;CC16, 'Data Input'!$A30,BZ16+1)</f>
        <v>86</v>
      </c>
      <c r="CE16" s="33" t="str">
        <f>IFERROR(MID('Data Input'!$A30,CD16+2,2),"")</f>
        <v>00</v>
      </c>
      <c r="CF16" s="23">
        <f t="shared" si="16"/>
        <v>0</v>
      </c>
      <c r="CG16" s="32" t="s">
        <v>101</v>
      </c>
      <c r="CH16" s="33">
        <f>FIND(" "&amp;CG16, 'Data Input'!$A30,CD16+1)</f>
        <v>90</v>
      </c>
      <c r="CI16" s="33" t="str">
        <f>IFERROR(MID('Data Input'!$A30,CH16+2,2),"")</f>
        <v>00</v>
      </c>
      <c r="CJ16" s="23">
        <f t="shared" si="17"/>
        <v>35</v>
      </c>
      <c r="CK16" s="32" t="s">
        <v>101</v>
      </c>
      <c r="CL16" s="33">
        <f>FIND(" "&amp;CK16, 'Data Input'!$A30,CH16+1)</f>
        <v>94</v>
      </c>
      <c r="CM16" s="33" t="str">
        <f>IFERROR(MID('Data Input'!$A30,CL16+2,2),"")</f>
        <v>00</v>
      </c>
      <c r="CN16" s="23">
        <f t="shared" si="18"/>
        <v>0</v>
      </c>
      <c r="CO16" s="32" t="s">
        <v>101</v>
      </c>
      <c r="CP16" s="33">
        <f>FIND(" "&amp;CO16, 'Data Input'!$A30,CL16+1)</f>
        <v>98</v>
      </c>
      <c r="CQ16" s="33" t="str">
        <f>IFERROR(MID('Data Input'!$A30,CP16+2,2),"")</f>
        <v>49</v>
      </c>
      <c r="CR16" s="25">
        <f t="shared" si="19"/>
        <v>0.49</v>
      </c>
    </row>
    <row r="17" spans="1:96" x14ac:dyDescent="0.15">
      <c r="A17" s="32" t="s">
        <v>104</v>
      </c>
      <c r="B17" s="33">
        <f>FIND(" "&amp;A17, 'Data Input'!$A32)</f>
        <v>6</v>
      </c>
      <c r="C17" s="33" t="str">
        <f>IFERROR(MID('Data Input'!$A32,B17+2,2),"")</f>
        <v>00</v>
      </c>
      <c r="D17" s="23">
        <f t="shared" si="0"/>
        <v>0</v>
      </c>
      <c r="E17" s="32" t="s">
        <v>104</v>
      </c>
      <c r="F17" s="33">
        <f>FIND(" "&amp;E17, 'Data Input'!$A32,B17+1)</f>
        <v>10</v>
      </c>
      <c r="G17" s="33" t="str">
        <f>IFERROR(MID('Data Input'!$A32,F17+2,2),"")</f>
        <v>99</v>
      </c>
      <c r="H17" s="23">
        <f t="shared" si="1"/>
        <v>0</v>
      </c>
      <c r="I17" s="32" t="s">
        <v>104</v>
      </c>
      <c r="J17" s="33">
        <f>FIND(" "&amp;I17, 'Data Input'!$A32,F17+1)</f>
        <v>14</v>
      </c>
      <c r="K17" s="33" t="str">
        <f>IFERROR(MID('Data Input'!$A32,J17+2,2),"")</f>
        <v>99</v>
      </c>
      <c r="L17" s="23">
        <f t="shared" si="2"/>
        <v>0</v>
      </c>
      <c r="M17" s="32" t="s">
        <v>104</v>
      </c>
      <c r="N17" s="33">
        <f>FIND(" "&amp;M17, 'Data Input'!$A32,J17+1)</f>
        <v>18</v>
      </c>
      <c r="O17" s="33" t="str">
        <f>IFERROR(MID('Data Input'!$A32,N17+2,2),"")</f>
        <v>99</v>
      </c>
      <c r="P17" s="23">
        <f t="shared" si="3"/>
        <v>0</v>
      </c>
      <c r="Q17" s="32" t="s">
        <v>103</v>
      </c>
      <c r="R17" s="33">
        <f>FIND(" "&amp;Q17, 'Data Input'!$A32,N17+1)</f>
        <v>22</v>
      </c>
      <c r="S17" s="33" t="str">
        <f>IFERROR(MID('Data Input'!$A32,R17+2,2),"")</f>
        <v>99</v>
      </c>
      <c r="T17" s="23">
        <f t="shared" si="20"/>
        <v>0</v>
      </c>
      <c r="U17" s="32" t="s">
        <v>103</v>
      </c>
      <c r="V17" s="33">
        <f>FIND(" "&amp;U17, 'Data Input'!$A32,R17+1)</f>
        <v>26</v>
      </c>
      <c r="W17" s="33" t="str">
        <f>IFERROR(MID('Data Input'!$A32,V17+2,2),"")</f>
        <v>99</v>
      </c>
      <c r="X17" s="39">
        <f t="shared" si="21"/>
        <v>0</v>
      </c>
      <c r="Y17" s="32" t="s">
        <v>103</v>
      </c>
      <c r="Z17" s="33">
        <f>FIND(" "&amp;Y17, 'Data Input'!$A32,V17+1)</f>
        <v>30</v>
      </c>
      <c r="AA17" s="33" t="str">
        <f>IFERROR(MID('Data Input'!$A32,Z17+2,2),"")</f>
        <v>99</v>
      </c>
      <c r="AB17" s="39">
        <f t="shared" si="22"/>
        <v>0</v>
      </c>
      <c r="AC17" s="32" t="s">
        <v>103</v>
      </c>
      <c r="AD17" s="33">
        <f>FIND(" "&amp;AC17, 'Data Input'!$A32,Z17+1)</f>
        <v>34</v>
      </c>
      <c r="AE17" s="33" t="str">
        <f>IFERROR(MID('Data Input'!$A32,AD17+2,2),"")</f>
        <v>77</v>
      </c>
      <c r="AF17" s="23">
        <f t="shared" si="4"/>
        <v>270</v>
      </c>
      <c r="AG17" s="32" t="s">
        <v>102</v>
      </c>
      <c r="AH17" s="33">
        <f>FIND(" "&amp;AG17, 'Data Input'!$A32,AD17+1)</f>
        <v>38</v>
      </c>
      <c r="AI17" s="33" t="str">
        <f>IFERROR(MID('Data Input'!$A32,AH17+2,2),"")</f>
        <v>74</v>
      </c>
      <c r="AJ17" s="26">
        <f t="shared" si="23"/>
        <v>3</v>
      </c>
      <c r="AK17" s="32" t="s">
        <v>102</v>
      </c>
      <c r="AL17" s="33">
        <f>FIND(" "&amp;AK17, 'Data Input'!$A32,AH17+1)</f>
        <v>42</v>
      </c>
      <c r="AM17" s="33" t="str">
        <f>IFERROR(MID('Data Input'!$A32,AL17+2,2),"")</f>
        <v>50</v>
      </c>
      <c r="AN17" s="26">
        <f t="shared" si="5"/>
        <v>5</v>
      </c>
      <c r="AO17" s="32" t="s">
        <v>102</v>
      </c>
      <c r="AP17" s="33">
        <f>FIND(" "&amp;AO17, 'Data Input'!$A32,AL17+1)</f>
        <v>46</v>
      </c>
      <c r="AQ17" s="33" t="str">
        <f>IFERROR(MID('Data Input'!$A32,AP17+2,2),"")</f>
        <v>00</v>
      </c>
      <c r="AR17" s="25">
        <f t="shared" si="6"/>
        <v>0</v>
      </c>
      <c r="AS17" s="32" t="s">
        <v>102</v>
      </c>
      <c r="AT17" s="33">
        <f>FIND(" "&amp;AS17, 'Data Input'!$A32,AP17+1)</f>
        <v>50</v>
      </c>
      <c r="AU17" s="33" t="str">
        <f>IFERROR(MID('Data Input'!$A32,AT17+2,2),"")</f>
        <v>00</v>
      </c>
      <c r="AV17" s="26">
        <f t="shared" si="7"/>
        <v>95.8</v>
      </c>
      <c r="AW17" s="32" t="s">
        <v>99</v>
      </c>
      <c r="AX17" s="33">
        <f>FIND(" "&amp;AW17, 'Data Input'!$A32,AT17+1)</f>
        <v>54</v>
      </c>
      <c r="AY17" s="33" t="str">
        <f>IFERROR(MID('Data Input'!$A32,AX17+2,2),"")</f>
        <v>44</v>
      </c>
      <c r="AZ17" s="26">
        <f t="shared" si="8"/>
        <v>30.679999999999993</v>
      </c>
      <c r="BA17" s="32" t="s">
        <v>99</v>
      </c>
      <c r="BB17" s="33">
        <f>FIND(" "&amp;BA17, 'Data Input'!$A32,AX17+1)</f>
        <v>58</v>
      </c>
      <c r="BC17" s="33" t="str">
        <f>IFERROR(MID('Data Input'!$A32,BB17+2,2),"")</f>
        <v>00</v>
      </c>
      <c r="BD17" s="26">
        <f t="shared" si="9"/>
        <v>95.8</v>
      </c>
      <c r="BE17" s="32" t="s">
        <v>99</v>
      </c>
      <c r="BF17" s="33">
        <f>FIND(" "&amp;BE17, 'Data Input'!$A32,BB17+1)</f>
        <v>62</v>
      </c>
      <c r="BG17" s="33" t="str">
        <f>IFERROR(MID('Data Input'!$A32,BF17+2,2),"")</f>
        <v>00</v>
      </c>
      <c r="BH17" s="26">
        <f t="shared" si="10"/>
        <v>95.8</v>
      </c>
      <c r="BI17" s="32" t="s">
        <v>99</v>
      </c>
      <c r="BJ17" s="33">
        <f>FIND(" "&amp;BI17, 'Data Input'!$A32,BF17+1)</f>
        <v>66</v>
      </c>
      <c r="BK17" s="33" t="str">
        <f>IFERROR(MID('Data Input'!$A32,BJ17+2,2),"")</f>
        <v>00</v>
      </c>
      <c r="BL17" s="26">
        <f t="shared" si="11"/>
        <v>95.8</v>
      </c>
      <c r="BM17" s="32" t="s">
        <v>100</v>
      </c>
      <c r="BN17" s="33">
        <f>FIND(" "&amp;BM17, 'Data Input'!$A32,BJ17+1)</f>
        <v>70</v>
      </c>
      <c r="BO17" s="33" t="str">
        <f>IFERROR(MID('Data Input'!$A32,BN17+2,2),"")</f>
        <v>00</v>
      </c>
      <c r="BP17" s="26">
        <f t="shared" si="12"/>
        <v>95.8</v>
      </c>
      <c r="BQ17" s="32" t="s">
        <v>100</v>
      </c>
      <c r="BR17" s="33">
        <f>FIND(" "&amp;BQ17, 'Data Input'!$A32,BN17+1)</f>
        <v>74</v>
      </c>
      <c r="BS17" s="33" t="str">
        <f>IFERROR(MID('Data Input'!$A32,BR17+2,2),"")</f>
        <v>00</v>
      </c>
      <c r="BT17" s="26">
        <f t="shared" si="13"/>
        <v>0</v>
      </c>
      <c r="BU17" s="32" t="s">
        <v>100</v>
      </c>
      <c r="BV17" s="33">
        <f>FIND(" "&amp;BU17, 'Data Input'!$A32,BR17+1)</f>
        <v>78</v>
      </c>
      <c r="BW17" s="33" t="str">
        <f>IFERROR(MID('Data Input'!$A32,BV17+2,2),"")</f>
        <v>00</v>
      </c>
      <c r="BX17" s="26">
        <f t="shared" si="14"/>
        <v>95.8</v>
      </c>
      <c r="BY17" s="32" t="s">
        <v>100</v>
      </c>
      <c r="BZ17" s="33">
        <f>FIND(" "&amp;BY17, 'Data Input'!$A32,BV17+1)</f>
        <v>82</v>
      </c>
      <c r="CA17" s="33" t="str">
        <f>IFERROR(MID('Data Input'!$A32,BZ17+2,2),"")</f>
        <v>00</v>
      </c>
      <c r="CB17" s="23">
        <f t="shared" si="15"/>
        <v>11</v>
      </c>
      <c r="CC17" s="32" t="s">
        <v>101</v>
      </c>
      <c r="CD17" s="33">
        <f>FIND(" "&amp;CC17, 'Data Input'!$A32,BZ17+1)</f>
        <v>86</v>
      </c>
      <c r="CE17" s="33" t="str">
        <f>IFERROR(MID('Data Input'!$A32,CD17+2,2),"")</f>
        <v>00</v>
      </c>
      <c r="CF17" s="23">
        <f t="shared" si="16"/>
        <v>0</v>
      </c>
      <c r="CG17" s="32" t="s">
        <v>101</v>
      </c>
      <c r="CH17" s="33">
        <f>FIND(" "&amp;CG17, 'Data Input'!$A32,CD17+1)</f>
        <v>90</v>
      </c>
      <c r="CI17" s="33" t="str">
        <f>IFERROR(MID('Data Input'!$A32,CH17+2,2),"")</f>
        <v>00</v>
      </c>
      <c r="CJ17" s="23">
        <f t="shared" si="17"/>
        <v>35</v>
      </c>
      <c r="CK17" s="32" t="s">
        <v>101</v>
      </c>
      <c r="CL17" s="33">
        <f>FIND(" "&amp;CK17, 'Data Input'!$A32,CH17+1)</f>
        <v>94</v>
      </c>
      <c r="CM17" s="33" t="str">
        <f>IFERROR(MID('Data Input'!$A32,CL17+2,2),"")</f>
        <v>00</v>
      </c>
      <c r="CN17" s="23">
        <f t="shared" si="18"/>
        <v>0</v>
      </c>
      <c r="CO17" s="32" t="s">
        <v>101</v>
      </c>
      <c r="CP17" s="33">
        <f>FIND(" "&amp;CO17, 'Data Input'!$A32,CL17+1)</f>
        <v>98</v>
      </c>
      <c r="CQ17" s="33" t="str">
        <f>IFERROR(MID('Data Input'!$A32,CP17+2,2),"")</f>
        <v>51</v>
      </c>
      <c r="CR17" s="25">
        <f t="shared" si="19"/>
        <v>0.51</v>
      </c>
    </row>
    <row r="18" spans="1:96" x14ac:dyDescent="0.15">
      <c r="A18" s="32" t="s">
        <v>104</v>
      </c>
      <c r="B18" s="33">
        <f>FIND(" "&amp;A18, 'Data Input'!$A34)</f>
        <v>6</v>
      </c>
      <c r="C18" s="33" t="str">
        <f>IFERROR(MID('Data Input'!$A34,B18+2,2),"")</f>
        <v>00</v>
      </c>
      <c r="D18" s="23">
        <f t="shared" si="0"/>
        <v>0</v>
      </c>
      <c r="E18" s="32" t="s">
        <v>104</v>
      </c>
      <c r="F18" s="33">
        <f>FIND(" "&amp;E18, 'Data Input'!$A34,B18+1)</f>
        <v>10</v>
      </c>
      <c r="G18" s="33" t="str">
        <f>IFERROR(MID('Data Input'!$A34,F18+2,2),"")</f>
        <v>99</v>
      </c>
      <c r="H18" s="23">
        <f t="shared" si="1"/>
        <v>0</v>
      </c>
      <c r="I18" s="32" t="s">
        <v>104</v>
      </c>
      <c r="J18" s="33">
        <f>FIND(" "&amp;I18, 'Data Input'!$A34,F18+1)</f>
        <v>14</v>
      </c>
      <c r="K18" s="33" t="str">
        <f>IFERROR(MID('Data Input'!$A34,J18+2,2),"")</f>
        <v>98</v>
      </c>
      <c r="L18" s="23">
        <f t="shared" si="2"/>
        <v>10</v>
      </c>
      <c r="M18" s="32" t="s">
        <v>104</v>
      </c>
      <c r="N18" s="33">
        <f>FIND(" "&amp;M18, 'Data Input'!$A34,J18+1)</f>
        <v>18</v>
      </c>
      <c r="O18" s="33" t="str">
        <f>IFERROR(MID('Data Input'!$A34,N18+2,2),"")</f>
        <v>99</v>
      </c>
      <c r="P18" s="23">
        <f t="shared" si="3"/>
        <v>0</v>
      </c>
      <c r="Q18" s="32" t="s">
        <v>103</v>
      </c>
      <c r="R18" s="33">
        <f>FIND(" "&amp;Q18, 'Data Input'!$A34,N18+1)</f>
        <v>22</v>
      </c>
      <c r="S18" s="33" t="str">
        <f>IFERROR(MID('Data Input'!$A34,R18+2,2),"")</f>
        <v>85</v>
      </c>
      <c r="T18" s="23">
        <f t="shared" si="20"/>
        <v>140</v>
      </c>
      <c r="U18" s="32" t="s">
        <v>103</v>
      </c>
      <c r="V18" s="33">
        <f>FIND(" "&amp;U18, 'Data Input'!$A34,R18+1)</f>
        <v>26</v>
      </c>
      <c r="W18" s="33" t="str">
        <f>IFERROR(MID('Data Input'!$A34,V18+2,2),"")</f>
        <v>99</v>
      </c>
      <c r="X18" s="39">
        <f t="shared" si="21"/>
        <v>0</v>
      </c>
      <c r="Y18" s="32" t="s">
        <v>103</v>
      </c>
      <c r="Z18" s="33">
        <f>FIND(" "&amp;Y18, 'Data Input'!$A34,V18+1)</f>
        <v>30</v>
      </c>
      <c r="AA18" s="33" t="str">
        <f>IFERROR(MID('Data Input'!$A34,Z18+2,2),"")</f>
        <v>99</v>
      </c>
      <c r="AB18" s="39">
        <f t="shared" si="22"/>
        <v>0</v>
      </c>
      <c r="AC18" s="32" t="s">
        <v>103</v>
      </c>
      <c r="AD18" s="33">
        <f>FIND(" "&amp;AC18, 'Data Input'!$A34,Z18+1)</f>
        <v>34</v>
      </c>
      <c r="AE18" s="33" t="str">
        <f>IFERROR(MID('Data Input'!$A34,AD18+2,2),"")</f>
        <v>55</v>
      </c>
      <c r="AF18" s="23">
        <f t="shared" si="4"/>
        <v>50</v>
      </c>
      <c r="AG18" s="32" t="s">
        <v>102</v>
      </c>
      <c r="AH18" s="33">
        <f>FIND(" "&amp;AG18, 'Data Input'!$A34,AD18+1)</f>
        <v>38</v>
      </c>
      <c r="AI18" s="33" t="str">
        <f>IFERROR(MID('Data Input'!$A34,AH18+2,2),"")</f>
        <v>74</v>
      </c>
      <c r="AJ18" s="26">
        <f t="shared" si="23"/>
        <v>3</v>
      </c>
      <c r="AK18" s="32" t="s">
        <v>102</v>
      </c>
      <c r="AL18" s="33">
        <f>FIND(" "&amp;AK18, 'Data Input'!$A34,AH18+1)</f>
        <v>42</v>
      </c>
      <c r="AM18" s="33" t="str">
        <f>IFERROR(MID('Data Input'!$A34,AL18+2,2),"")</f>
        <v>50</v>
      </c>
      <c r="AN18" s="26">
        <f t="shared" si="5"/>
        <v>5</v>
      </c>
      <c r="AO18" s="32" t="s">
        <v>102</v>
      </c>
      <c r="AP18" s="33">
        <f>FIND(" "&amp;AO18, 'Data Input'!$A34,AL18+1)</f>
        <v>46</v>
      </c>
      <c r="AQ18" s="33" t="str">
        <f>IFERROR(MID('Data Input'!$A34,AP18+2,2),"")</f>
        <v>00</v>
      </c>
      <c r="AR18" s="25">
        <f t="shared" si="6"/>
        <v>0</v>
      </c>
      <c r="AS18" s="32" t="s">
        <v>102</v>
      </c>
      <c r="AT18" s="33">
        <f>FIND(" "&amp;AS18, 'Data Input'!$A34,AP18+1)</f>
        <v>50</v>
      </c>
      <c r="AU18" s="33" t="str">
        <f>IFERROR(MID('Data Input'!$A34,AT18+2,2),"")</f>
        <v>00</v>
      </c>
      <c r="AV18" s="26">
        <f t="shared" si="7"/>
        <v>95.8</v>
      </c>
      <c r="AW18" s="32" t="s">
        <v>99</v>
      </c>
      <c r="AX18" s="33">
        <f>FIND(" "&amp;AW18, 'Data Input'!$A34,AT18+1)</f>
        <v>54</v>
      </c>
      <c r="AY18" s="33" t="str">
        <f>IFERROR(MID('Data Input'!$A34,AX18+2,2),"")</f>
        <v>44</v>
      </c>
      <c r="AZ18" s="26">
        <f t="shared" si="8"/>
        <v>30.679999999999993</v>
      </c>
      <c r="BA18" s="32" t="s">
        <v>99</v>
      </c>
      <c r="BB18" s="33">
        <f>FIND(" "&amp;BA18, 'Data Input'!$A34,AX18+1)</f>
        <v>58</v>
      </c>
      <c r="BC18" s="33" t="str">
        <f>IFERROR(MID('Data Input'!$A34,BB18+2,2),"")</f>
        <v>00</v>
      </c>
      <c r="BD18" s="26">
        <f t="shared" si="9"/>
        <v>95.8</v>
      </c>
      <c r="BE18" s="32" t="s">
        <v>99</v>
      </c>
      <c r="BF18" s="33">
        <f>FIND(" "&amp;BE18, 'Data Input'!$A34,BB18+1)</f>
        <v>62</v>
      </c>
      <c r="BG18" s="33" t="str">
        <f>IFERROR(MID('Data Input'!$A34,BF18+2,2),"")</f>
        <v>00</v>
      </c>
      <c r="BH18" s="26">
        <f t="shared" si="10"/>
        <v>95.8</v>
      </c>
      <c r="BI18" s="32" t="s">
        <v>99</v>
      </c>
      <c r="BJ18" s="33">
        <f>FIND(" "&amp;BI18, 'Data Input'!$A34,BF18+1)</f>
        <v>66</v>
      </c>
      <c r="BK18" s="33" t="str">
        <f>IFERROR(MID('Data Input'!$A34,BJ18+2,2),"")</f>
        <v>00</v>
      </c>
      <c r="BL18" s="26">
        <f t="shared" si="11"/>
        <v>95.8</v>
      </c>
      <c r="BM18" s="32" t="s">
        <v>100</v>
      </c>
      <c r="BN18" s="33">
        <f>FIND(" "&amp;BM18, 'Data Input'!$A34,BJ18+1)</f>
        <v>70</v>
      </c>
      <c r="BO18" s="33" t="str">
        <f>IFERROR(MID('Data Input'!$A34,BN18+2,2),"")</f>
        <v>00</v>
      </c>
      <c r="BP18" s="26">
        <f t="shared" si="12"/>
        <v>95.8</v>
      </c>
      <c r="BQ18" s="32" t="s">
        <v>100</v>
      </c>
      <c r="BR18" s="33">
        <f>FIND(" "&amp;BQ18, 'Data Input'!$A34,BN18+1)</f>
        <v>74</v>
      </c>
      <c r="BS18" s="33" t="str">
        <f>IFERROR(MID('Data Input'!$A34,BR18+2,2),"")</f>
        <v>00</v>
      </c>
      <c r="BT18" s="26">
        <f t="shared" si="13"/>
        <v>0</v>
      </c>
      <c r="BU18" s="32" t="s">
        <v>100</v>
      </c>
      <c r="BV18" s="33">
        <f>FIND(" "&amp;BU18, 'Data Input'!$A34,BR18+1)</f>
        <v>78</v>
      </c>
      <c r="BW18" s="33" t="str">
        <f>IFERROR(MID('Data Input'!$A34,BV18+2,2),"")</f>
        <v>00</v>
      </c>
      <c r="BX18" s="26">
        <f t="shared" si="14"/>
        <v>95.8</v>
      </c>
      <c r="BY18" s="32" t="s">
        <v>100</v>
      </c>
      <c r="BZ18" s="33">
        <f>FIND(" "&amp;BY18, 'Data Input'!$A34,BV18+1)</f>
        <v>82</v>
      </c>
      <c r="CA18" s="33" t="str">
        <f>IFERROR(MID('Data Input'!$A34,BZ18+2,2),"")</f>
        <v>00</v>
      </c>
      <c r="CB18" s="23">
        <f t="shared" si="15"/>
        <v>11</v>
      </c>
      <c r="CC18" s="32" t="s">
        <v>101</v>
      </c>
      <c r="CD18" s="33">
        <f>FIND(" "&amp;CC18, 'Data Input'!$A34,BZ18+1)</f>
        <v>86</v>
      </c>
      <c r="CE18" s="33" t="str">
        <f>IFERROR(MID('Data Input'!$A34,CD18+2,2),"")</f>
        <v>00</v>
      </c>
      <c r="CF18" s="23">
        <f t="shared" si="16"/>
        <v>0</v>
      </c>
      <c r="CG18" s="32" t="s">
        <v>101</v>
      </c>
      <c r="CH18" s="33">
        <f>FIND(" "&amp;CG18, 'Data Input'!$A34,CD18+1)</f>
        <v>90</v>
      </c>
      <c r="CI18" s="33" t="str">
        <f>IFERROR(MID('Data Input'!$A34,CH18+2,2),"")</f>
        <v>00</v>
      </c>
      <c r="CJ18" s="23">
        <f t="shared" si="17"/>
        <v>35</v>
      </c>
      <c r="CK18" s="32" t="s">
        <v>101</v>
      </c>
      <c r="CL18" s="33">
        <f>FIND(" "&amp;CK18, 'Data Input'!$A34,CH18+1)</f>
        <v>94</v>
      </c>
      <c r="CM18" s="33" t="str">
        <f>IFERROR(MID('Data Input'!$A34,CL18+2,2),"")</f>
        <v>00</v>
      </c>
      <c r="CN18" s="23">
        <f t="shared" si="18"/>
        <v>0</v>
      </c>
      <c r="CO18" s="32" t="s">
        <v>101</v>
      </c>
      <c r="CP18" s="33">
        <f>FIND(" "&amp;CO18, 'Data Input'!$A34,CL18+1)</f>
        <v>98</v>
      </c>
      <c r="CQ18" s="33" t="str">
        <f>IFERROR(MID('Data Input'!$A34,CP18+2,2),"")</f>
        <v>51</v>
      </c>
      <c r="CR18" s="25">
        <f t="shared" si="19"/>
        <v>0.51</v>
      </c>
    </row>
    <row r="19" spans="1:96" x14ac:dyDescent="0.15">
      <c r="A19" s="32" t="s">
        <v>104</v>
      </c>
      <c r="B19" s="33">
        <f>FIND(" "&amp;A19, 'Data Input'!$A36)</f>
        <v>6</v>
      </c>
      <c r="C19" s="33" t="str">
        <f>IFERROR(MID('Data Input'!$A36,B19+2,2),"")</f>
        <v>00</v>
      </c>
      <c r="D19" s="23">
        <f t="shared" si="0"/>
        <v>0</v>
      </c>
      <c r="E19" s="32" t="s">
        <v>104</v>
      </c>
      <c r="F19" s="33">
        <f>FIND(" "&amp;E19, 'Data Input'!$A36,B19+1)</f>
        <v>10</v>
      </c>
      <c r="G19" s="33" t="str">
        <f>IFERROR(MID('Data Input'!$A36,F19+2,2),"")</f>
        <v>99</v>
      </c>
      <c r="H19" s="23">
        <f t="shared" si="1"/>
        <v>0</v>
      </c>
      <c r="I19" s="32" t="s">
        <v>104</v>
      </c>
      <c r="J19" s="33">
        <f>FIND(" "&amp;I19, 'Data Input'!$A36,F19+1)</f>
        <v>14</v>
      </c>
      <c r="K19" s="33" t="str">
        <f>IFERROR(MID('Data Input'!$A36,J19+2,2),"")</f>
        <v>88</v>
      </c>
      <c r="L19" s="23">
        <f t="shared" si="2"/>
        <v>110</v>
      </c>
      <c r="M19" s="32" t="s">
        <v>104</v>
      </c>
      <c r="N19" s="33">
        <f>FIND(" "&amp;M19, 'Data Input'!$A36,J19+1)</f>
        <v>18</v>
      </c>
      <c r="O19" s="33" t="str">
        <f>IFERROR(MID('Data Input'!$A36,N19+2,2),"")</f>
        <v>99</v>
      </c>
      <c r="P19" s="23">
        <f t="shared" si="3"/>
        <v>0</v>
      </c>
      <c r="Q19" s="32" t="s">
        <v>103</v>
      </c>
      <c r="R19" s="33">
        <f>FIND(" "&amp;Q19, 'Data Input'!$A36,N19+1)</f>
        <v>22</v>
      </c>
      <c r="S19" s="33" t="str">
        <f>IFERROR(MID('Data Input'!$A36,R19+2,2),"")</f>
        <v>88</v>
      </c>
      <c r="T19" s="23">
        <f t="shared" si="20"/>
        <v>110</v>
      </c>
      <c r="U19" s="32" t="s">
        <v>103</v>
      </c>
      <c r="V19" s="33">
        <f>FIND(" "&amp;U19, 'Data Input'!$A36,R19+1)</f>
        <v>26</v>
      </c>
      <c r="W19" s="33" t="str">
        <f>IFERROR(MID('Data Input'!$A36,V19+2,2),"")</f>
        <v>98</v>
      </c>
      <c r="X19" s="39">
        <f t="shared" si="21"/>
        <v>10</v>
      </c>
      <c r="Y19" s="32" t="s">
        <v>103</v>
      </c>
      <c r="Z19" s="33">
        <f>FIND(" "&amp;Y19, 'Data Input'!$A36,V19+1)</f>
        <v>30</v>
      </c>
      <c r="AA19" s="33" t="str">
        <f>IFERROR(MID('Data Input'!$A36,Z19+2,2),"")</f>
        <v>99</v>
      </c>
      <c r="AB19" s="39">
        <f t="shared" si="22"/>
        <v>0</v>
      </c>
      <c r="AC19" s="32" t="s">
        <v>103</v>
      </c>
      <c r="AD19" s="33">
        <f>FIND(" "&amp;AC19, 'Data Input'!$A36,Z19+1)</f>
        <v>34</v>
      </c>
      <c r="AE19" s="33" t="str">
        <f>IFERROR(MID('Data Input'!$A36,AD19+2,2),"")</f>
        <v>55</v>
      </c>
      <c r="AF19" s="23">
        <f t="shared" si="4"/>
        <v>50</v>
      </c>
      <c r="AG19" s="32" t="s">
        <v>102</v>
      </c>
      <c r="AH19" s="33">
        <f>FIND(" "&amp;AG19, 'Data Input'!$A36,AD19+1)</f>
        <v>38</v>
      </c>
      <c r="AI19" s="33" t="str">
        <f>IFERROR(MID('Data Input'!$A36,AH19+2,2),"")</f>
        <v>74</v>
      </c>
      <c r="AJ19" s="26">
        <f t="shared" si="23"/>
        <v>3</v>
      </c>
      <c r="AK19" s="32" t="s">
        <v>102</v>
      </c>
      <c r="AL19" s="33">
        <f>FIND(" "&amp;AK19, 'Data Input'!$A36,AH19+1)</f>
        <v>42</v>
      </c>
      <c r="AM19" s="33" t="str">
        <f>IFERROR(MID('Data Input'!$A36,AL19+2,2),"")</f>
        <v>50</v>
      </c>
      <c r="AN19" s="26">
        <f t="shared" si="5"/>
        <v>5</v>
      </c>
      <c r="AO19" s="32" t="s">
        <v>102</v>
      </c>
      <c r="AP19" s="33">
        <f>FIND(" "&amp;AO19, 'Data Input'!$A36,AL19+1)</f>
        <v>46</v>
      </c>
      <c r="AQ19" s="33" t="str">
        <f>IFERROR(MID('Data Input'!$A36,AP19+2,2),"")</f>
        <v>00</v>
      </c>
      <c r="AR19" s="25">
        <f t="shared" si="6"/>
        <v>0</v>
      </c>
      <c r="AS19" s="32" t="s">
        <v>102</v>
      </c>
      <c r="AT19" s="33">
        <f>FIND(" "&amp;AS19, 'Data Input'!$A36,AP19+1)</f>
        <v>50</v>
      </c>
      <c r="AU19" s="33" t="str">
        <f>IFERROR(MID('Data Input'!$A36,AT19+2,2),"")</f>
        <v>00</v>
      </c>
      <c r="AV19" s="26">
        <f t="shared" si="7"/>
        <v>95.8</v>
      </c>
      <c r="AW19" s="32" t="s">
        <v>99</v>
      </c>
      <c r="AX19" s="33">
        <f>FIND(" "&amp;AW19, 'Data Input'!$A36,AT19+1)</f>
        <v>54</v>
      </c>
      <c r="AY19" s="33" t="str">
        <f>IFERROR(MID('Data Input'!$A36,AX19+2,2),"")</f>
        <v>43</v>
      </c>
      <c r="AZ19" s="26">
        <f t="shared" si="8"/>
        <v>32.159999999999997</v>
      </c>
      <c r="BA19" s="32" t="s">
        <v>99</v>
      </c>
      <c r="BB19" s="33">
        <f>FIND(" "&amp;BA19, 'Data Input'!$A36,AX19+1)</f>
        <v>58</v>
      </c>
      <c r="BC19" s="33" t="str">
        <f>IFERROR(MID('Data Input'!$A36,BB19+2,2),"")</f>
        <v>00</v>
      </c>
      <c r="BD19" s="26">
        <f t="shared" si="9"/>
        <v>95.8</v>
      </c>
      <c r="BE19" s="32" t="s">
        <v>99</v>
      </c>
      <c r="BF19" s="33">
        <f>FIND(" "&amp;BE19, 'Data Input'!$A36,BB19+1)</f>
        <v>62</v>
      </c>
      <c r="BG19" s="33" t="str">
        <f>IFERROR(MID('Data Input'!$A36,BF19+2,2),"")</f>
        <v>00</v>
      </c>
      <c r="BH19" s="26">
        <f t="shared" si="10"/>
        <v>95.8</v>
      </c>
      <c r="BI19" s="32" t="s">
        <v>99</v>
      </c>
      <c r="BJ19" s="33">
        <f>FIND(" "&amp;BI19, 'Data Input'!$A36,BF19+1)</f>
        <v>66</v>
      </c>
      <c r="BK19" s="33" t="str">
        <f>IFERROR(MID('Data Input'!$A36,BJ19+2,2),"")</f>
        <v>00</v>
      </c>
      <c r="BL19" s="26">
        <f t="shared" si="11"/>
        <v>95.8</v>
      </c>
      <c r="BM19" s="32" t="s">
        <v>100</v>
      </c>
      <c r="BN19" s="33">
        <f>FIND(" "&amp;BM19, 'Data Input'!$A36,BJ19+1)</f>
        <v>70</v>
      </c>
      <c r="BO19" s="33" t="str">
        <f>IFERROR(MID('Data Input'!$A36,BN19+2,2),"")</f>
        <v>00</v>
      </c>
      <c r="BP19" s="26">
        <f t="shared" si="12"/>
        <v>95.8</v>
      </c>
      <c r="BQ19" s="32" t="s">
        <v>100</v>
      </c>
      <c r="BR19" s="33">
        <f>FIND(" "&amp;BQ19, 'Data Input'!$A36,BN19+1)</f>
        <v>74</v>
      </c>
      <c r="BS19" s="33" t="str">
        <f>IFERROR(MID('Data Input'!$A36,BR19+2,2),"")</f>
        <v>00</v>
      </c>
      <c r="BT19" s="26">
        <f t="shared" si="13"/>
        <v>0</v>
      </c>
      <c r="BU19" s="32" t="s">
        <v>100</v>
      </c>
      <c r="BV19" s="33">
        <f>FIND(" "&amp;BU19, 'Data Input'!$A36,BR19+1)</f>
        <v>78</v>
      </c>
      <c r="BW19" s="33" t="str">
        <f>IFERROR(MID('Data Input'!$A36,BV19+2,2),"")</f>
        <v>00</v>
      </c>
      <c r="BX19" s="26">
        <f t="shared" si="14"/>
        <v>95.8</v>
      </c>
      <c r="BY19" s="32" t="s">
        <v>100</v>
      </c>
      <c r="BZ19" s="33">
        <f>FIND(" "&amp;BY19, 'Data Input'!$A36,BV19+1)</f>
        <v>82</v>
      </c>
      <c r="CA19" s="33" t="str">
        <f>IFERROR(MID('Data Input'!$A36,BZ19+2,2),"")</f>
        <v>00</v>
      </c>
      <c r="CB19" s="23">
        <f t="shared" si="15"/>
        <v>11</v>
      </c>
      <c r="CC19" s="32" t="s">
        <v>101</v>
      </c>
      <c r="CD19" s="33">
        <f>FIND(" "&amp;CC19, 'Data Input'!$A36,BZ19+1)</f>
        <v>86</v>
      </c>
      <c r="CE19" s="33" t="str">
        <f>IFERROR(MID('Data Input'!$A36,CD19+2,2),"")</f>
        <v>00</v>
      </c>
      <c r="CF19" s="23">
        <f t="shared" si="16"/>
        <v>0</v>
      </c>
      <c r="CG19" s="32" t="s">
        <v>101</v>
      </c>
      <c r="CH19" s="33">
        <f>FIND(" "&amp;CG19, 'Data Input'!$A36,CD19+1)</f>
        <v>90</v>
      </c>
      <c r="CI19" s="33" t="str">
        <f>IFERROR(MID('Data Input'!$A36,CH19+2,2),"")</f>
        <v>00</v>
      </c>
      <c r="CJ19" s="23">
        <f t="shared" si="17"/>
        <v>35</v>
      </c>
      <c r="CK19" s="32" t="s">
        <v>101</v>
      </c>
      <c r="CL19" s="33">
        <f>FIND(" "&amp;CK19, 'Data Input'!$A36,CH19+1)</f>
        <v>94</v>
      </c>
      <c r="CM19" s="33" t="str">
        <f>IFERROR(MID('Data Input'!$A36,CL19+2,2),"")</f>
        <v>00</v>
      </c>
      <c r="CN19" s="23">
        <f t="shared" si="18"/>
        <v>0</v>
      </c>
      <c r="CO19" s="32" t="s">
        <v>101</v>
      </c>
      <c r="CP19" s="33">
        <f>FIND(" "&amp;CO19, 'Data Input'!$A36,CL19+1)</f>
        <v>98</v>
      </c>
      <c r="CQ19" s="33" t="str">
        <f>IFERROR(MID('Data Input'!$A36,CP19+2,2),"")</f>
        <v>51</v>
      </c>
      <c r="CR19" s="25">
        <f t="shared" si="19"/>
        <v>0.51</v>
      </c>
    </row>
    <row r="20" spans="1:96" x14ac:dyDescent="0.15">
      <c r="A20" s="32" t="s">
        <v>104</v>
      </c>
      <c r="B20" s="33">
        <f>FIND(" "&amp;A20, 'Data Input'!$A38)</f>
        <v>6</v>
      </c>
      <c r="C20" s="33" t="str">
        <f>IFERROR(MID('Data Input'!$A38,B20+2,2),"")</f>
        <v>00</v>
      </c>
      <c r="D20" s="23">
        <f t="shared" si="0"/>
        <v>0</v>
      </c>
      <c r="E20" s="32" t="s">
        <v>104</v>
      </c>
      <c r="F20" s="33">
        <f>FIND(" "&amp;E20, 'Data Input'!$A38,B20+1)</f>
        <v>10</v>
      </c>
      <c r="G20" s="33" t="str">
        <f>IFERROR(MID('Data Input'!$A38,F20+2,2),"")</f>
        <v>99</v>
      </c>
      <c r="H20" s="23">
        <f t="shared" si="1"/>
        <v>0</v>
      </c>
      <c r="I20" s="32" t="s">
        <v>104</v>
      </c>
      <c r="J20" s="33">
        <f>FIND(" "&amp;I20, 'Data Input'!$A38,F20+1)</f>
        <v>14</v>
      </c>
      <c r="K20" s="33" t="str">
        <f>IFERROR(MID('Data Input'!$A38,J20+2,2),"")</f>
        <v>82</v>
      </c>
      <c r="L20" s="23">
        <f t="shared" si="2"/>
        <v>170</v>
      </c>
      <c r="M20" s="32" t="s">
        <v>104</v>
      </c>
      <c r="N20" s="33">
        <f>FIND(" "&amp;M20, 'Data Input'!$A38,J20+1)</f>
        <v>18</v>
      </c>
      <c r="O20" s="33" t="str">
        <f>IFERROR(MID('Data Input'!$A38,N20+2,2),"")</f>
        <v>99</v>
      </c>
      <c r="P20" s="23">
        <f t="shared" si="3"/>
        <v>0</v>
      </c>
      <c r="Q20" s="32" t="s">
        <v>103</v>
      </c>
      <c r="R20" s="33">
        <f>FIND(" "&amp;Q20, 'Data Input'!$A38,N20+1)</f>
        <v>22</v>
      </c>
      <c r="S20" s="33" t="str">
        <f>IFERROR(MID('Data Input'!$A38,R20+2,2),"")</f>
        <v>93</v>
      </c>
      <c r="T20" s="23">
        <f t="shared" si="20"/>
        <v>60</v>
      </c>
      <c r="U20" s="32" t="s">
        <v>103</v>
      </c>
      <c r="V20" s="33">
        <f>FIND(" "&amp;U20, 'Data Input'!$A38,R20+1)</f>
        <v>26</v>
      </c>
      <c r="W20" s="33" t="str">
        <f>IFERROR(MID('Data Input'!$A38,V20+2,2),"")</f>
        <v>98</v>
      </c>
      <c r="X20" s="39">
        <f t="shared" si="21"/>
        <v>10</v>
      </c>
      <c r="Y20" s="32" t="s">
        <v>103</v>
      </c>
      <c r="Z20" s="33">
        <f>FIND(" "&amp;Y20, 'Data Input'!$A38,V20+1)</f>
        <v>30</v>
      </c>
      <c r="AA20" s="33" t="str">
        <f>IFERROR(MID('Data Input'!$A38,Z20+2,2),"")</f>
        <v>99</v>
      </c>
      <c r="AB20" s="39">
        <f t="shared" si="22"/>
        <v>0</v>
      </c>
      <c r="AC20" s="32" t="s">
        <v>103</v>
      </c>
      <c r="AD20" s="33">
        <f>FIND(" "&amp;AC20, 'Data Input'!$A38,Z20+1)</f>
        <v>34</v>
      </c>
      <c r="AE20" s="33" t="str">
        <f>IFERROR(MID('Data Input'!$A38,AD20+2,2),"")</f>
        <v>55</v>
      </c>
      <c r="AF20" s="23">
        <f t="shared" si="4"/>
        <v>50</v>
      </c>
      <c r="AG20" s="32" t="s">
        <v>102</v>
      </c>
      <c r="AH20" s="33">
        <f>FIND(" "&amp;AG20, 'Data Input'!$A38,AD20+1)</f>
        <v>38</v>
      </c>
      <c r="AI20" s="33" t="str">
        <f>IFERROR(MID('Data Input'!$A38,AH20+2,2),"")</f>
        <v>74</v>
      </c>
      <c r="AJ20" s="26">
        <f t="shared" si="23"/>
        <v>3</v>
      </c>
      <c r="AK20" s="32" t="s">
        <v>102</v>
      </c>
      <c r="AL20" s="33">
        <f>FIND(" "&amp;AK20, 'Data Input'!$A38,AH20+1)</f>
        <v>42</v>
      </c>
      <c r="AM20" s="33" t="str">
        <f>IFERROR(MID('Data Input'!$A38,AL20+2,2),"")</f>
        <v>50</v>
      </c>
      <c r="AN20" s="26">
        <f t="shared" si="5"/>
        <v>5</v>
      </c>
      <c r="AO20" s="32" t="s">
        <v>102</v>
      </c>
      <c r="AP20" s="33">
        <f>FIND(" "&amp;AO20, 'Data Input'!$A38,AL20+1)</f>
        <v>46</v>
      </c>
      <c r="AQ20" s="33" t="str">
        <f>IFERROR(MID('Data Input'!$A38,AP20+2,2),"")</f>
        <v>00</v>
      </c>
      <c r="AR20" s="25">
        <f t="shared" si="6"/>
        <v>0</v>
      </c>
      <c r="AS20" s="32" t="s">
        <v>102</v>
      </c>
      <c r="AT20" s="33">
        <f>FIND(" "&amp;AS20, 'Data Input'!$A38,AP20+1)</f>
        <v>50</v>
      </c>
      <c r="AU20" s="33" t="str">
        <f>IFERROR(MID('Data Input'!$A38,AT20+2,2),"")</f>
        <v>00</v>
      </c>
      <c r="AV20" s="26">
        <f t="shared" si="7"/>
        <v>95.8</v>
      </c>
      <c r="AW20" s="32" t="s">
        <v>99</v>
      </c>
      <c r="AX20" s="33">
        <f>FIND(" "&amp;AW20, 'Data Input'!$A38,AT20+1)</f>
        <v>54</v>
      </c>
      <c r="AY20" s="33" t="str">
        <f>IFERROR(MID('Data Input'!$A38,AX20+2,2),"")</f>
        <v>43</v>
      </c>
      <c r="AZ20" s="26">
        <f t="shared" si="8"/>
        <v>32.159999999999997</v>
      </c>
      <c r="BA20" s="32" t="s">
        <v>99</v>
      </c>
      <c r="BB20" s="33">
        <f>FIND(" "&amp;BA20, 'Data Input'!$A38,AX20+1)</f>
        <v>58</v>
      </c>
      <c r="BC20" s="33" t="str">
        <f>IFERROR(MID('Data Input'!$A38,BB20+2,2),"")</f>
        <v>00</v>
      </c>
      <c r="BD20" s="26">
        <f t="shared" si="9"/>
        <v>95.8</v>
      </c>
      <c r="BE20" s="32" t="s">
        <v>99</v>
      </c>
      <c r="BF20" s="33">
        <f>FIND(" "&amp;BE20, 'Data Input'!$A38,BB20+1)</f>
        <v>62</v>
      </c>
      <c r="BG20" s="33" t="str">
        <f>IFERROR(MID('Data Input'!$A38,BF20+2,2),"")</f>
        <v>00</v>
      </c>
      <c r="BH20" s="26">
        <f t="shared" si="10"/>
        <v>95.8</v>
      </c>
      <c r="BI20" s="32" t="s">
        <v>99</v>
      </c>
      <c r="BJ20" s="33">
        <f>FIND(" "&amp;BI20, 'Data Input'!$A38,BF20+1)</f>
        <v>66</v>
      </c>
      <c r="BK20" s="33" t="str">
        <f>IFERROR(MID('Data Input'!$A38,BJ20+2,2),"")</f>
        <v>00</v>
      </c>
      <c r="BL20" s="26">
        <f t="shared" si="11"/>
        <v>95.8</v>
      </c>
      <c r="BM20" s="32" t="s">
        <v>100</v>
      </c>
      <c r="BN20" s="33">
        <f>FIND(" "&amp;BM20, 'Data Input'!$A38,BJ20+1)</f>
        <v>70</v>
      </c>
      <c r="BO20" s="33" t="str">
        <f>IFERROR(MID('Data Input'!$A38,BN20+2,2),"")</f>
        <v>00</v>
      </c>
      <c r="BP20" s="26">
        <f t="shared" si="12"/>
        <v>95.8</v>
      </c>
      <c r="BQ20" s="32" t="s">
        <v>100</v>
      </c>
      <c r="BR20" s="33">
        <f>FIND(" "&amp;BQ20, 'Data Input'!$A38,BN20+1)</f>
        <v>74</v>
      </c>
      <c r="BS20" s="33" t="str">
        <f>IFERROR(MID('Data Input'!$A38,BR20+2,2),"")</f>
        <v>00</v>
      </c>
      <c r="BT20" s="26">
        <f t="shared" si="13"/>
        <v>0</v>
      </c>
      <c r="BU20" s="32" t="s">
        <v>100</v>
      </c>
      <c r="BV20" s="33">
        <f>FIND(" "&amp;BU20, 'Data Input'!$A38,BR20+1)</f>
        <v>78</v>
      </c>
      <c r="BW20" s="33" t="str">
        <f>IFERROR(MID('Data Input'!$A38,BV20+2,2),"")</f>
        <v>00</v>
      </c>
      <c r="BX20" s="26">
        <f t="shared" si="14"/>
        <v>95.8</v>
      </c>
      <c r="BY20" s="32" t="s">
        <v>100</v>
      </c>
      <c r="BZ20" s="33">
        <f>FIND(" "&amp;BY20, 'Data Input'!$A38,BV20+1)</f>
        <v>82</v>
      </c>
      <c r="CA20" s="33" t="str">
        <f>IFERROR(MID('Data Input'!$A38,BZ20+2,2),"")</f>
        <v>00</v>
      </c>
      <c r="CB20" s="23">
        <f t="shared" si="15"/>
        <v>11</v>
      </c>
      <c r="CC20" s="32" t="s">
        <v>101</v>
      </c>
      <c r="CD20" s="33">
        <f>FIND(" "&amp;CC20, 'Data Input'!$A38,BZ20+1)</f>
        <v>86</v>
      </c>
      <c r="CE20" s="33" t="str">
        <f>IFERROR(MID('Data Input'!$A38,CD20+2,2),"")</f>
        <v>00</v>
      </c>
      <c r="CF20" s="23">
        <f t="shared" si="16"/>
        <v>0</v>
      </c>
      <c r="CG20" s="32" t="s">
        <v>101</v>
      </c>
      <c r="CH20" s="33">
        <f>FIND(" "&amp;CG20, 'Data Input'!$A38,CD20+1)</f>
        <v>90</v>
      </c>
      <c r="CI20" s="33" t="str">
        <f>IFERROR(MID('Data Input'!$A38,CH20+2,2),"")</f>
        <v>00</v>
      </c>
      <c r="CJ20" s="23">
        <f t="shared" si="17"/>
        <v>35</v>
      </c>
      <c r="CK20" s="32" t="s">
        <v>101</v>
      </c>
      <c r="CL20" s="33">
        <f>FIND(" "&amp;CK20, 'Data Input'!$A38,CH20+1)</f>
        <v>94</v>
      </c>
      <c r="CM20" s="33" t="str">
        <f>IFERROR(MID('Data Input'!$A38,CL20+2,2),"")</f>
        <v>00</v>
      </c>
      <c r="CN20" s="23">
        <f t="shared" si="18"/>
        <v>0</v>
      </c>
      <c r="CO20" s="32" t="s">
        <v>101</v>
      </c>
      <c r="CP20" s="33">
        <f>FIND(" "&amp;CO20, 'Data Input'!$A38,CL20+1)</f>
        <v>98</v>
      </c>
      <c r="CQ20" s="33" t="str">
        <f>IFERROR(MID('Data Input'!$A38,CP20+2,2),"")</f>
        <v>51</v>
      </c>
      <c r="CR20" s="25">
        <f t="shared" si="19"/>
        <v>0.51</v>
      </c>
    </row>
    <row r="21" spans="1:96" x14ac:dyDescent="0.15">
      <c r="A21" s="32" t="s">
        <v>104</v>
      </c>
      <c r="B21" s="33">
        <f>FIND(" "&amp;A21, 'Data Input'!$A40)</f>
        <v>6</v>
      </c>
      <c r="C21" s="33" t="str">
        <f>IFERROR(MID('Data Input'!$A40,B21+2,2),"")</f>
        <v>00</v>
      </c>
      <c r="D21" s="23">
        <f t="shared" si="0"/>
        <v>0</v>
      </c>
      <c r="E21" s="32" t="s">
        <v>104</v>
      </c>
      <c r="F21" s="33">
        <f>FIND(" "&amp;E21, 'Data Input'!$A40,B21+1)</f>
        <v>10</v>
      </c>
      <c r="G21" s="33" t="str">
        <f>IFERROR(MID('Data Input'!$A40,F21+2,2),"")</f>
        <v>99</v>
      </c>
      <c r="H21" s="23">
        <f t="shared" si="1"/>
        <v>0</v>
      </c>
      <c r="I21" s="32" t="s">
        <v>104</v>
      </c>
      <c r="J21" s="33">
        <f>FIND(" "&amp;I21, 'Data Input'!$A40,F21+1)</f>
        <v>14</v>
      </c>
      <c r="K21" s="33" t="str">
        <f>IFERROR(MID('Data Input'!$A40,J21+2,2),"")</f>
        <v>81</v>
      </c>
      <c r="L21" s="23">
        <f t="shared" si="2"/>
        <v>180</v>
      </c>
      <c r="M21" s="32" t="s">
        <v>104</v>
      </c>
      <c r="N21" s="33">
        <f>FIND(" "&amp;M21, 'Data Input'!$A40,J21+1)</f>
        <v>18</v>
      </c>
      <c r="O21" s="33" t="str">
        <f>IFERROR(MID('Data Input'!$A40,N21+2,2),"")</f>
        <v>97</v>
      </c>
      <c r="P21" s="23">
        <f t="shared" si="3"/>
        <v>20</v>
      </c>
      <c r="Q21" s="32" t="s">
        <v>103</v>
      </c>
      <c r="R21" s="33">
        <f>FIND(" "&amp;Q21, 'Data Input'!$A40,N21+1)</f>
        <v>22</v>
      </c>
      <c r="S21" s="33" t="str">
        <f>IFERROR(MID('Data Input'!$A40,R21+2,2),"")</f>
        <v>99</v>
      </c>
      <c r="T21" s="23">
        <f t="shared" si="20"/>
        <v>0</v>
      </c>
      <c r="U21" s="32" t="s">
        <v>103</v>
      </c>
      <c r="V21" s="33">
        <f>FIND(" "&amp;U21, 'Data Input'!$A40,R21+1)</f>
        <v>26</v>
      </c>
      <c r="W21" s="33" t="str">
        <f>IFERROR(MID('Data Input'!$A40,V21+2,2),"")</f>
        <v>99</v>
      </c>
      <c r="X21" s="39">
        <f t="shared" si="21"/>
        <v>0</v>
      </c>
      <c r="Y21" s="32" t="s">
        <v>103</v>
      </c>
      <c r="Z21" s="33">
        <f>FIND(" "&amp;Y21, 'Data Input'!$A40,V21+1)</f>
        <v>30</v>
      </c>
      <c r="AA21" s="33" t="str">
        <f>IFERROR(MID('Data Input'!$A40,Z21+2,2),"")</f>
        <v>99</v>
      </c>
      <c r="AB21" s="39">
        <f t="shared" si="22"/>
        <v>0</v>
      </c>
      <c r="AC21" s="32" t="s">
        <v>103</v>
      </c>
      <c r="AD21" s="33">
        <f>FIND(" "&amp;AC21, 'Data Input'!$A40,Z21+1)</f>
        <v>34</v>
      </c>
      <c r="AE21" s="33" t="str">
        <f>IFERROR(MID('Data Input'!$A40,AD21+2,2),"")</f>
        <v>53</v>
      </c>
      <c r="AF21" s="23">
        <f t="shared" si="4"/>
        <v>30</v>
      </c>
      <c r="AG21" s="32" t="s">
        <v>102</v>
      </c>
      <c r="AH21" s="33">
        <f>FIND(" "&amp;AG21, 'Data Input'!$A40,AD21+1)</f>
        <v>38</v>
      </c>
      <c r="AI21" s="33" t="str">
        <f>IFERROR(MID('Data Input'!$A40,AH21+2,2),"")</f>
        <v>74</v>
      </c>
      <c r="AJ21" s="26">
        <f t="shared" si="23"/>
        <v>3</v>
      </c>
      <c r="AK21" s="32" t="s">
        <v>102</v>
      </c>
      <c r="AL21" s="33">
        <f>FIND(" "&amp;AK21, 'Data Input'!$A40,AH21+1)</f>
        <v>42</v>
      </c>
      <c r="AM21" s="33" t="str">
        <f>IFERROR(MID('Data Input'!$A40,AL21+2,2),"")</f>
        <v>50</v>
      </c>
      <c r="AN21" s="26">
        <f t="shared" si="5"/>
        <v>5</v>
      </c>
      <c r="AO21" s="32" t="s">
        <v>102</v>
      </c>
      <c r="AP21" s="33">
        <f>FIND(" "&amp;AO21, 'Data Input'!$A40,AL21+1)</f>
        <v>46</v>
      </c>
      <c r="AQ21" s="33" t="str">
        <f>IFERROR(MID('Data Input'!$A40,AP21+2,2),"")</f>
        <v>00</v>
      </c>
      <c r="AR21" s="25">
        <f t="shared" si="6"/>
        <v>0</v>
      </c>
      <c r="AS21" s="32" t="s">
        <v>102</v>
      </c>
      <c r="AT21" s="33">
        <f>FIND(" "&amp;AS21, 'Data Input'!$A40,AP21+1)</f>
        <v>50</v>
      </c>
      <c r="AU21" s="33" t="str">
        <f>IFERROR(MID('Data Input'!$A40,AT21+2,2),"")</f>
        <v>00</v>
      </c>
      <c r="AV21" s="26">
        <f t="shared" si="7"/>
        <v>95.8</v>
      </c>
      <c r="AW21" s="32" t="s">
        <v>99</v>
      </c>
      <c r="AX21" s="33">
        <f>FIND(" "&amp;AW21, 'Data Input'!$A40,AT21+1)</f>
        <v>54</v>
      </c>
      <c r="AY21" s="33" t="str">
        <f>IFERROR(MID('Data Input'!$A40,AX21+2,2),"")</f>
        <v>43</v>
      </c>
      <c r="AZ21" s="26">
        <f t="shared" si="8"/>
        <v>32.159999999999997</v>
      </c>
      <c r="BA21" s="32" t="s">
        <v>99</v>
      </c>
      <c r="BB21" s="33">
        <f>FIND(" "&amp;BA21, 'Data Input'!$A40,AX21+1)</f>
        <v>58</v>
      </c>
      <c r="BC21" s="33" t="str">
        <f>IFERROR(MID('Data Input'!$A40,BB21+2,2),"")</f>
        <v>00</v>
      </c>
      <c r="BD21" s="26">
        <f t="shared" si="9"/>
        <v>95.8</v>
      </c>
      <c r="BE21" s="32" t="s">
        <v>99</v>
      </c>
      <c r="BF21" s="33">
        <f>FIND(" "&amp;BE21, 'Data Input'!$A40,BB21+1)</f>
        <v>62</v>
      </c>
      <c r="BG21" s="33" t="str">
        <f>IFERROR(MID('Data Input'!$A40,BF21+2,2),"")</f>
        <v>00</v>
      </c>
      <c r="BH21" s="26">
        <f t="shared" si="10"/>
        <v>95.8</v>
      </c>
      <c r="BI21" s="32" t="s">
        <v>99</v>
      </c>
      <c r="BJ21" s="33">
        <f>FIND(" "&amp;BI21, 'Data Input'!$A40,BF21+1)</f>
        <v>66</v>
      </c>
      <c r="BK21" s="33" t="str">
        <f>IFERROR(MID('Data Input'!$A40,BJ21+2,2),"")</f>
        <v>00</v>
      </c>
      <c r="BL21" s="26">
        <f t="shared" si="11"/>
        <v>95.8</v>
      </c>
      <c r="BM21" s="32" t="s">
        <v>100</v>
      </c>
      <c r="BN21" s="33">
        <f>FIND(" "&amp;BM21, 'Data Input'!$A40,BJ21+1)</f>
        <v>70</v>
      </c>
      <c r="BO21" s="33" t="str">
        <f>IFERROR(MID('Data Input'!$A40,BN21+2,2),"")</f>
        <v>00</v>
      </c>
      <c r="BP21" s="26">
        <f t="shared" si="12"/>
        <v>95.8</v>
      </c>
      <c r="BQ21" s="32" t="s">
        <v>100</v>
      </c>
      <c r="BR21" s="33">
        <f>FIND(" "&amp;BQ21, 'Data Input'!$A40,BN21+1)</f>
        <v>74</v>
      </c>
      <c r="BS21" s="33" t="str">
        <f>IFERROR(MID('Data Input'!$A40,BR21+2,2),"")</f>
        <v>00</v>
      </c>
      <c r="BT21" s="26">
        <f t="shared" si="13"/>
        <v>0</v>
      </c>
      <c r="BU21" s="32" t="s">
        <v>100</v>
      </c>
      <c r="BV21" s="33">
        <f>FIND(" "&amp;BU21, 'Data Input'!$A40,BR21+1)</f>
        <v>78</v>
      </c>
      <c r="BW21" s="33" t="str">
        <f>IFERROR(MID('Data Input'!$A40,BV21+2,2),"")</f>
        <v>00</v>
      </c>
      <c r="BX21" s="26">
        <f t="shared" si="14"/>
        <v>95.8</v>
      </c>
      <c r="BY21" s="32" t="s">
        <v>100</v>
      </c>
      <c r="BZ21" s="33">
        <f>FIND(" "&amp;BY21, 'Data Input'!$A40,BV21+1)</f>
        <v>82</v>
      </c>
      <c r="CA21" s="33" t="str">
        <f>IFERROR(MID('Data Input'!$A40,BZ21+2,2),"")</f>
        <v>00</v>
      </c>
      <c r="CB21" s="23">
        <f t="shared" si="15"/>
        <v>11</v>
      </c>
      <c r="CC21" s="32" t="s">
        <v>101</v>
      </c>
      <c r="CD21" s="33">
        <f>FIND(" "&amp;CC21, 'Data Input'!$A40,BZ21+1)</f>
        <v>86</v>
      </c>
      <c r="CE21" s="33" t="str">
        <f>IFERROR(MID('Data Input'!$A40,CD21+2,2),"")</f>
        <v>00</v>
      </c>
      <c r="CF21" s="23">
        <f t="shared" si="16"/>
        <v>0</v>
      </c>
      <c r="CG21" s="32" t="s">
        <v>101</v>
      </c>
      <c r="CH21" s="33">
        <f>FIND(" "&amp;CG21, 'Data Input'!$A40,CD21+1)</f>
        <v>90</v>
      </c>
      <c r="CI21" s="33" t="str">
        <f>IFERROR(MID('Data Input'!$A40,CH21+2,2),"")</f>
        <v>00</v>
      </c>
      <c r="CJ21" s="23">
        <f t="shared" si="17"/>
        <v>35</v>
      </c>
      <c r="CK21" s="32" t="s">
        <v>101</v>
      </c>
      <c r="CL21" s="33">
        <f>FIND(" "&amp;CK21, 'Data Input'!$A40,CH21+1)</f>
        <v>94</v>
      </c>
      <c r="CM21" s="33" t="str">
        <f>IFERROR(MID('Data Input'!$A40,CL21+2,2),"")</f>
        <v>00</v>
      </c>
      <c r="CN21" s="23">
        <f t="shared" si="18"/>
        <v>0</v>
      </c>
      <c r="CO21" s="32" t="s">
        <v>101</v>
      </c>
      <c r="CP21" s="33">
        <f>FIND(" "&amp;CO21, 'Data Input'!$A40,CL21+1)</f>
        <v>98</v>
      </c>
      <c r="CQ21" s="33" t="str">
        <f>IFERROR(MID('Data Input'!$A40,CP21+2,2),"")</f>
        <v>49</v>
      </c>
      <c r="CR21" s="25">
        <f t="shared" si="19"/>
        <v>0.49</v>
      </c>
    </row>
    <row r="22" spans="1:96" x14ac:dyDescent="0.15">
      <c r="A22" s="32" t="s">
        <v>104</v>
      </c>
      <c r="B22" s="33">
        <f>FIND(" "&amp;A22, 'Data Input'!$A42)</f>
        <v>6</v>
      </c>
      <c r="C22" s="33" t="str">
        <f>IFERROR(MID('Data Input'!$A42,B22+2,2),"")</f>
        <v>00</v>
      </c>
      <c r="D22" s="23">
        <f t="shared" si="0"/>
        <v>0</v>
      </c>
      <c r="E22" s="32" t="s">
        <v>104</v>
      </c>
      <c r="F22" s="33">
        <f>FIND(" "&amp;E22, 'Data Input'!$A42,B22+1)</f>
        <v>10</v>
      </c>
      <c r="G22" s="33" t="str">
        <f>IFERROR(MID('Data Input'!$A42,F22+2,2),"")</f>
        <v>99</v>
      </c>
      <c r="H22" s="23">
        <f t="shared" si="1"/>
        <v>0</v>
      </c>
      <c r="I22" s="32" t="s">
        <v>104</v>
      </c>
      <c r="J22" s="33">
        <f>FIND(" "&amp;I22, 'Data Input'!$A42,F22+1)</f>
        <v>14</v>
      </c>
      <c r="K22" s="33" t="str">
        <f>IFERROR(MID('Data Input'!$A42,J22+2,2),"")</f>
        <v>85</v>
      </c>
      <c r="L22" s="23">
        <f t="shared" si="2"/>
        <v>140</v>
      </c>
      <c r="M22" s="32" t="s">
        <v>104</v>
      </c>
      <c r="N22" s="33">
        <f>FIND(" "&amp;M22, 'Data Input'!$A42,J22+1)</f>
        <v>18</v>
      </c>
      <c r="O22" s="33" t="str">
        <f>IFERROR(MID('Data Input'!$A42,N22+2,2),"")</f>
        <v>90</v>
      </c>
      <c r="P22" s="23">
        <f t="shared" si="3"/>
        <v>90</v>
      </c>
      <c r="Q22" s="32" t="s">
        <v>103</v>
      </c>
      <c r="R22" s="33">
        <f>FIND(" "&amp;Q22, 'Data Input'!$A42,N22+1)</f>
        <v>22</v>
      </c>
      <c r="S22" s="33" t="str">
        <f>IFERROR(MID('Data Input'!$A42,R22+2,2),"")</f>
        <v>99</v>
      </c>
      <c r="T22" s="23">
        <f t="shared" si="20"/>
        <v>0</v>
      </c>
      <c r="U22" s="32" t="s">
        <v>103</v>
      </c>
      <c r="V22" s="33">
        <f>FIND(" "&amp;U22, 'Data Input'!$A42,R22+1)</f>
        <v>26</v>
      </c>
      <c r="W22" s="33" t="str">
        <f>IFERROR(MID('Data Input'!$A42,V22+2,2),"")</f>
        <v>99</v>
      </c>
      <c r="X22" s="39">
        <f t="shared" si="21"/>
        <v>0</v>
      </c>
      <c r="Y22" s="32" t="s">
        <v>103</v>
      </c>
      <c r="Z22" s="33">
        <f>FIND(" "&amp;Y22, 'Data Input'!$A42,V22+1)</f>
        <v>30</v>
      </c>
      <c r="AA22" s="33" t="str">
        <f>IFERROR(MID('Data Input'!$A42,Z22+2,2),"")</f>
        <v>99</v>
      </c>
      <c r="AB22" s="39">
        <f t="shared" si="22"/>
        <v>0</v>
      </c>
      <c r="AC22" s="32" t="s">
        <v>103</v>
      </c>
      <c r="AD22" s="33">
        <f>FIND(" "&amp;AC22, 'Data Input'!$A42,Z22+1)</f>
        <v>34</v>
      </c>
      <c r="AE22" s="33" t="str">
        <f>IFERROR(MID('Data Input'!$A42,AD22+2,2),"")</f>
        <v>55</v>
      </c>
      <c r="AF22" s="23">
        <f t="shared" si="4"/>
        <v>50</v>
      </c>
      <c r="AG22" s="32" t="s">
        <v>102</v>
      </c>
      <c r="AH22" s="33">
        <f>FIND(" "&amp;AG22, 'Data Input'!$A42,AD22+1)</f>
        <v>38</v>
      </c>
      <c r="AI22" s="33" t="str">
        <f>IFERROR(MID('Data Input'!$A42,AH22+2,2),"")</f>
        <v>74</v>
      </c>
      <c r="AJ22" s="26">
        <f t="shared" si="23"/>
        <v>3</v>
      </c>
      <c r="AK22" s="32" t="s">
        <v>102</v>
      </c>
      <c r="AL22" s="33">
        <f>FIND(" "&amp;AK22, 'Data Input'!$A42,AH22+1)</f>
        <v>42</v>
      </c>
      <c r="AM22" s="33" t="str">
        <f>IFERROR(MID('Data Input'!$A42,AL22+2,2),"")</f>
        <v>50</v>
      </c>
      <c r="AN22" s="26">
        <f t="shared" si="5"/>
        <v>5</v>
      </c>
      <c r="AO22" s="32" t="s">
        <v>102</v>
      </c>
      <c r="AP22" s="33">
        <f>FIND(" "&amp;AO22, 'Data Input'!$A42,AL22+1)</f>
        <v>46</v>
      </c>
      <c r="AQ22" s="33" t="str">
        <f>IFERROR(MID('Data Input'!$A42,AP22+2,2),"")</f>
        <v>00</v>
      </c>
      <c r="AR22" s="25">
        <f t="shared" si="6"/>
        <v>0</v>
      </c>
      <c r="AS22" s="32" t="s">
        <v>102</v>
      </c>
      <c r="AT22" s="33">
        <f>FIND(" "&amp;AS22, 'Data Input'!$A42,AP22+1)</f>
        <v>50</v>
      </c>
      <c r="AU22" s="33" t="str">
        <f>IFERROR(MID('Data Input'!$A42,AT22+2,2),"")</f>
        <v>00</v>
      </c>
      <c r="AV22" s="26">
        <f t="shared" si="7"/>
        <v>95.8</v>
      </c>
      <c r="AW22" s="32" t="s">
        <v>99</v>
      </c>
      <c r="AX22" s="33">
        <f>FIND(" "&amp;AW22, 'Data Input'!$A42,AT22+1)</f>
        <v>54</v>
      </c>
      <c r="AY22" s="33" t="str">
        <f>IFERROR(MID('Data Input'!$A42,AX22+2,2),"")</f>
        <v>42</v>
      </c>
      <c r="AZ22" s="26">
        <f t="shared" si="8"/>
        <v>33.64</v>
      </c>
      <c r="BA22" s="32" t="s">
        <v>99</v>
      </c>
      <c r="BB22" s="33">
        <f>FIND(" "&amp;BA22, 'Data Input'!$A42,AX22+1)</f>
        <v>58</v>
      </c>
      <c r="BC22" s="33" t="str">
        <f>IFERROR(MID('Data Input'!$A42,BB22+2,2),"")</f>
        <v>00</v>
      </c>
      <c r="BD22" s="26">
        <f t="shared" si="9"/>
        <v>95.8</v>
      </c>
      <c r="BE22" s="32" t="s">
        <v>99</v>
      </c>
      <c r="BF22" s="33">
        <f>FIND(" "&amp;BE22, 'Data Input'!$A42,BB22+1)</f>
        <v>62</v>
      </c>
      <c r="BG22" s="33" t="str">
        <f>IFERROR(MID('Data Input'!$A42,BF22+2,2),"")</f>
        <v>00</v>
      </c>
      <c r="BH22" s="26">
        <f t="shared" si="10"/>
        <v>95.8</v>
      </c>
      <c r="BI22" s="32" t="s">
        <v>99</v>
      </c>
      <c r="BJ22" s="33">
        <f>FIND(" "&amp;BI22, 'Data Input'!$A42,BF22+1)</f>
        <v>66</v>
      </c>
      <c r="BK22" s="33" t="str">
        <f>IFERROR(MID('Data Input'!$A42,BJ22+2,2),"")</f>
        <v>00</v>
      </c>
      <c r="BL22" s="26">
        <f t="shared" si="11"/>
        <v>95.8</v>
      </c>
      <c r="BM22" s="32" t="s">
        <v>100</v>
      </c>
      <c r="BN22" s="33">
        <f>FIND(" "&amp;BM22, 'Data Input'!$A42,BJ22+1)</f>
        <v>70</v>
      </c>
      <c r="BO22" s="33" t="str">
        <f>IFERROR(MID('Data Input'!$A42,BN22+2,2),"")</f>
        <v>00</v>
      </c>
      <c r="BP22" s="26">
        <f t="shared" si="12"/>
        <v>95.8</v>
      </c>
      <c r="BQ22" s="32" t="s">
        <v>100</v>
      </c>
      <c r="BR22" s="33">
        <f>FIND(" "&amp;BQ22, 'Data Input'!$A42,BN22+1)</f>
        <v>74</v>
      </c>
      <c r="BS22" s="33" t="str">
        <f>IFERROR(MID('Data Input'!$A42,BR22+2,2),"")</f>
        <v>00</v>
      </c>
      <c r="BT22" s="26">
        <f t="shared" si="13"/>
        <v>0</v>
      </c>
      <c r="BU22" s="32" t="s">
        <v>100</v>
      </c>
      <c r="BV22" s="33">
        <f>FIND(" "&amp;BU22, 'Data Input'!$A42,BR22+1)</f>
        <v>78</v>
      </c>
      <c r="BW22" s="33" t="str">
        <f>IFERROR(MID('Data Input'!$A42,BV22+2,2),"")</f>
        <v>00</v>
      </c>
      <c r="BX22" s="26">
        <f t="shared" si="14"/>
        <v>95.8</v>
      </c>
      <c r="BY22" s="32" t="s">
        <v>100</v>
      </c>
      <c r="BZ22" s="33">
        <f>FIND(" "&amp;BY22, 'Data Input'!$A42,BV22+1)</f>
        <v>82</v>
      </c>
      <c r="CA22" s="33" t="str">
        <f>IFERROR(MID('Data Input'!$A42,BZ22+2,2),"")</f>
        <v>00</v>
      </c>
      <c r="CB22" s="23">
        <f t="shared" si="15"/>
        <v>11</v>
      </c>
      <c r="CC22" s="32" t="s">
        <v>101</v>
      </c>
      <c r="CD22" s="33">
        <f>FIND(" "&amp;CC22, 'Data Input'!$A42,BZ22+1)</f>
        <v>86</v>
      </c>
      <c r="CE22" s="33" t="str">
        <f>IFERROR(MID('Data Input'!$A42,CD22+2,2),"")</f>
        <v>00</v>
      </c>
      <c r="CF22" s="23">
        <f t="shared" si="16"/>
        <v>0</v>
      </c>
      <c r="CG22" s="32" t="s">
        <v>101</v>
      </c>
      <c r="CH22" s="33">
        <f>FIND(" "&amp;CG22, 'Data Input'!$A42,CD22+1)</f>
        <v>90</v>
      </c>
      <c r="CI22" s="33" t="str">
        <f>IFERROR(MID('Data Input'!$A42,CH22+2,2),"")</f>
        <v>00</v>
      </c>
      <c r="CJ22" s="23">
        <f t="shared" si="17"/>
        <v>35</v>
      </c>
      <c r="CK22" s="32" t="s">
        <v>101</v>
      </c>
      <c r="CL22" s="33">
        <f>FIND(" "&amp;CK22, 'Data Input'!$A42,CH22+1)</f>
        <v>94</v>
      </c>
      <c r="CM22" s="33" t="str">
        <f>IFERROR(MID('Data Input'!$A42,CL22+2,2),"")</f>
        <v>00</v>
      </c>
      <c r="CN22" s="23">
        <f t="shared" si="18"/>
        <v>0</v>
      </c>
      <c r="CO22" s="32" t="s">
        <v>101</v>
      </c>
      <c r="CP22" s="33">
        <f>FIND(" "&amp;CO22, 'Data Input'!$A42,CL22+1)</f>
        <v>98</v>
      </c>
      <c r="CQ22" s="33" t="str">
        <f>IFERROR(MID('Data Input'!$A42,CP22+2,2),"")</f>
        <v>51</v>
      </c>
      <c r="CR22" s="25">
        <f t="shared" si="19"/>
        <v>0.51</v>
      </c>
    </row>
    <row r="23" spans="1:96" x14ac:dyDescent="0.15">
      <c r="A23" s="32" t="s">
        <v>104</v>
      </c>
      <c r="B23" s="33">
        <f>FIND(" "&amp;A23, 'Data Input'!$A44)</f>
        <v>6</v>
      </c>
      <c r="C23" s="33" t="str">
        <f>IFERROR(MID('Data Input'!$A44,B23+2,2),"")</f>
        <v>00</v>
      </c>
      <c r="D23" s="23">
        <f t="shared" si="0"/>
        <v>0</v>
      </c>
      <c r="E23" s="32" t="s">
        <v>104</v>
      </c>
      <c r="F23" s="33">
        <f>FIND(" "&amp;E23, 'Data Input'!$A44,B23+1)</f>
        <v>10</v>
      </c>
      <c r="G23" s="33" t="str">
        <f>IFERROR(MID('Data Input'!$A44,F23+2,2),"")</f>
        <v>99</v>
      </c>
      <c r="H23" s="23">
        <f t="shared" si="1"/>
        <v>0</v>
      </c>
      <c r="I23" s="32" t="s">
        <v>104</v>
      </c>
      <c r="J23" s="33">
        <f>FIND(" "&amp;I23, 'Data Input'!$A44,F23+1)</f>
        <v>14</v>
      </c>
      <c r="K23" s="33" t="str">
        <f>IFERROR(MID('Data Input'!$A44,J23+2,2),"")</f>
        <v>93</v>
      </c>
      <c r="L23" s="23">
        <f t="shared" si="2"/>
        <v>60</v>
      </c>
      <c r="M23" s="32" t="s">
        <v>104</v>
      </c>
      <c r="N23" s="33">
        <f>FIND(" "&amp;M23, 'Data Input'!$A44,J23+1)</f>
        <v>18</v>
      </c>
      <c r="O23" s="33" t="str">
        <f>IFERROR(MID('Data Input'!$A44,N23+2,2),"")</f>
        <v>86</v>
      </c>
      <c r="P23" s="23">
        <f t="shared" si="3"/>
        <v>130</v>
      </c>
      <c r="Q23" s="32" t="s">
        <v>103</v>
      </c>
      <c r="R23" s="33">
        <f>FIND(" "&amp;Q23, 'Data Input'!$A44,N23+1)</f>
        <v>22</v>
      </c>
      <c r="S23" s="33" t="str">
        <f>IFERROR(MID('Data Input'!$A44,R23+2,2),"")</f>
        <v>99</v>
      </c>
      <c r="T23" s="23">
        <f t="shared" si="20"/>
        <v>0</v>
      </c>
      <c r="U23" s="32" t="s">
        <v>103</v>
      </c>
      <c r="V23" s="33">
        <f>FIND(" "&amp;U23, 'Data Input'!$A44,R23+1)</f>
        <v>26</v>
      </c>
      <c r="W23" s="33" t="str">
        <f>IFERROR(MID('Data Input'!$A44,V23+2,2),"")</f>
        <v>99</v>
      </c>
      <c r="X23" s="39">
        <f t="shared" si="21"/>
        <v>0</v>
      </c>
      <c r="Y23" s="32" t="s">
        <v>103</v>
      </c>
      <c r="Z23" s="33">
        <f>FIND(" "&amp;Y23, 'Data Input'!$A44,V23+1)</f>
        <v>30</v>
      </c>
      <c r="AA23" s="33" t="str">
        <f>IFERROR(MID('Data Input'!$A44,Z23+2,2),"")</f>
        <v>99</v>
      </c>
      <c r="AB23" s="39">
        <f t="shared" si="22"/>
        <v>0</v>
      </c>
      <c r="AC23" s="32" t="s">
        <v>103</v>
      </c>
      <c r="AD23" s="33">
        <f>FIND(" "&amp;AC23, 'Data Input'!$A44,Z23+1)</f>
        <v>34</v>
      </c>
      <c r="AE23" s="33" t="str">
        <f>IFERROR(MID('Data Input'!$A44,AD23+2,2),"")</f>
        <v>54</v>
      </c>
      <c r="AF23" s="23">
        <f t="shared" si="4"/>
        <v>40</v>
      </c>
      <c r="AG23" s="32" t="s">
        <v>102</v>
      </c>
      <c r="AH23" s="33">
        <f>FIND(" "&amp;AG23, 'Data Input'!$A44,AD23+1)</f>
        <v>38</v>
      </c>
      <c r="AI23" s="33" t="str">
        <f>IFERROR(MID('Data Input'!$A44,AH23+2,2),"")</f>
        <v>74</v>
      </c>
      <c r="AJ23" s="26">
        <f t="shared" si="23"/>
        <v>3</v>
      </c>
      <c r="AK23" s="32" t="s">
        <v>102</v>
      </c>
      <c r="AL23" s="33">
        <f>FIND(" "&amp;AK23, 'Data Input'!$A44,AH23+1)</f>
        <v>42</v>
      </c>
      <c r="AM23" s="33" t="str">
        <f>IFERROR(MID('Data Input'!$A44,AL23+2,2),"")</f>
        <v>50</v>
      </c>
      <c r="AN23" s="26">
        <f t="shared" si="5"/>
        <v>5</v>
      </c>
      <c r="AO23" s="32" t="s">
        <v>102</v>
      </c>
      <c r="AP23" s="33">
        <f>FIND(" "&amp;AO23, 'Data Input'!$A44,AL23+1)</f>
        <v>46</v>
      </c>
      <c r="AQ23" s="33" t="str">
        <f>IFERROR(MID('Data Input'!$A44,AP23+2,2),"")</f>
        <v>00</v>
      </c>
      <c r="AR23" s="25">
        <f t="shared" si="6"/>
        <v>0</v>
      </c>
      <c r="AS23" s="32" t="s">
        <v>102</v>
      </c>
      <c r="AT23" s="33">
        <f>FIND(" "&amp;AS23, 'Data Input'!$A44,AP23+1)</f>
        <v>50</v>
      </c>
      <c r="AU23" s="33" t="str">
        <f>IFERROR(MID('Data Input'!$A44,AT23+2,2),"")</f>
        <v>00</v>
      </c>
      <c r="AV23" s="26">
        <f t="shared" si="7"/>
        <v>95.8</v>
      </c>
      <c r="AW23" s="32" t="s">
        <v>99</v>
      </c>
      <c r="AX23" s="33">
        <f>FIND(" "&amp;AW23, 'Data Input'!$A44,AT23+1)</f>
        <v>54</v>
      </c>
      <c r="AY23" s="33" t="str">
        <f>IFERROR(MID('Data Input'!$A44,AX23+2,2),"")</f>
        <v>42</v>
      </c>
      <c r="AZ23" s="26">
        <f t="shared" si="8"/>
        <v>33.64</v>
      </c>
      <c r="BA23" s="32" t="s">
        <v>99</v>
      </c>
      <c r="BB23" s="33">
        <f>FIND(" "&amp;BA23, 'Data Input'!$A44,AX23+1)</f>
        <v>58</v>
      </c>
      <c r="BC23" s="33" t="str">
        <f>IFERROR(MID('Data Input'!$A44,BB23+2,2),"")</f>
        <v>00</v>
      </c>
      <c r="BD23" s="26">
        <f t="shared" si="9"/>
        <v>95.8</v>
      </c>
      <c r="BE23" s="32" t="s">
        <v>99</v>
      </c>
      <c r="BF23" s="33">
        <f>FIND(" "&amp;BE23, 'Data Input'!$A44,BB23+1)</f>
        <v>62</v>
      </c>
      <c r="BG23" s="33" t="str">
        <f>IFERROR(MID('Data Input'!$A44,BF23+2,2),"")</f>
        <v>00</v>
      </c>
      <c r="BH23" s="26">
        <f t="shared" si="10"/>
        <v>95.8</v>
      </c>
      <c r="BI23" s="32" t="s">
        <v>99</v>
      </c>
      <c r="BJ23" s="33">
        <f>FIND(" "&amp;BI23, 'Data Input'!$A44,BF23+1)</f>
        <v>66</v>
      </c>
      <c r="BK23" s="33" t="str">
        <f>IFERROR(MID('Data Input'!$A44,BJ23+2,2),"")</f>
        <v>00</v>
      </c>
      <c r="BL23" s="26">
        <f t="shared" si="11"/>
        <v>95.8</v>
      </c>
      <c r="BM23" s="32" t="s">
        <v>100</v>
      </c>
      <c r="BN23" s="33">
        <f>FIND(" "&amp;BM23, 'Data Input'!$A44,BJ23+1)</f>
        <v>70</v>
      </c>
      <c r="BO23" s="33" t="str">
        <f>IFERROR(MID('Data Input'!$A44,BN23+2,2),"")</f>
        <v>00</v>
      </c>
      <c r="BP23" s="26">
        <f t="shared" si="12"/>
        <v>95.8</v>
      </c>
      <c r="BQ23" s="32" t="s">
        <v>100</v>
      </c>
      <c r="BR23" s="33">
        <f>FIND(" "&amp;BQ23, 'Data Input'!$A44,BN23+1)</f>
        <v>74</v>
      </c>
      <c r="BS23" s="33" t="str">
        <f>IFERROR(MID('Data Input'!$A44,BR23+2,2),"")</f>
        <v>00</v>
      </c>
      <c r="BT23" s="26">
        <f t="shared" si="13"/>
        <v>0</v>
      </c>
      <c r="BU23" s="32" t="s">
        <v>100</v>
      </c>
      <c r="BV23" s="33">
        <f>FIND(" "&amp;BU23, 'Data Input'!$A44,BR23+1)</f>
        <v>78</v>
      </c>
      <c r="BW23" s="33" t="str">
        <f>IFERROR(MID('Data Input'!$A44,BV23+2,2),"")</f>
        <v>00</v>
      </c>
      <c r="BX23" s="26">
        <f t="shared" si="14"/>
        <v>95.8</v>
      </c>
      <c r="BY23" s="32" t="s">
        <v>100</v>
      </c>
      <c r="BZ23" s="33">
        <f>FIND(" "&amp;BY23, 'Data Input'!$A44,BV23+1)</f>
        <v>82</v>
      </c>
      <c r="CA23" s="33" t="str">
        <f>IFERROR(MID('Data Input'!$A44,BZ23+2,2),"")</f>
        <v>00</v>
      </c>
      <c r="CB23" s="23">
        <f t="shared" si="15"/>
        <v>11</v>
      </c>
      <c r="CC23" s="32" t="s">
        <v>101</v>
      </c>
      <c r="CD23" s="33">
        <f>FIND(" "&amp;CC23, 'Data Input'!$A44,BZ23+1)</f>
        <v>86</v>
      </c>
      <c r="CE23" s="33" t="str">
        <f>IFERROR(MID('Data Input'!$A44,CD23+2,2),"")</f>
        <v>00</v>
      </c>
      <c r="CF23" s="23">
        <f t="shared" si="16"/>
        <v>0</v>
      </c>
      <c r="CG23" s="32" t="s">
        <v>101</v>
      </c>
      <c r="CH23" s="33">
        <f>FIND(" "&amp;CG23, 'Data Input'!$A44,CD23+1)</f>
        <v>90</v>
      </c>
      <c r="CI23" s="33" t="str">
        <f>IFERROR(MID('Data Input'!$A44,CH23+2,2),"")</f>
        <v>00</v>
      </c>
      <c r="CJ23" s="23">
        <f t="shared" si="17"/>
        <v>35</v>
      </c>
      <c r="CK23" s="32" t="s">
        <v>101</v>
      </c>
      <c r="CL23" s="33">
        <f>FIND(" "&amp;CK23, 'Data Input'!$A44,CH23+1)</f>
        <v>94</v>
      </c>
      <c r="CM23" s="33" t="str">
        <f>IFERROR(MID('Data Input'!$A44,CL23+2,2),"")</f>
        <v>00</v>
      </c>
      <c r="CN23" s="23">
        <f t="shared" si="18"/>
        <v>0</v>
      </c>
      <c r="CO23" s="32" t="s">
        <v>101</v>
      </c>
      <c r="CP23" s="33">
        <f>FIND(" "&amp;CO23, 'Data Input'!$A44,CL23+1)</f>
        <v>98</v>
      </c>
      <c r="CQ23" s="33" t="str">
        <f>IFERROR(MID('Data Input'!$A44,CP23+2,2),"")</f>
        <v>50</v>
      </c>
      <c r="CR23" s="25">
        <f t="shared" si="19"/>
        <v>0.5</v>
      </c>
    </row>
    <row r="24" spans="1:96" x14ac:dyDescent="0.15">
      <c r="A24" s="32" t="s">
        <v>104</v>
      </c>
      <c r="B24" s="33">
        <f>FIND(" "&amp;A24, 'Data Input'!$A46)</f>
        <v>6</v>
      </c>
      <c r="C24" s="33" t="str">
        <f>IFERROR(MID('Data Input'!$A46,B24+2,2),"")</f>
        <v>00</v>
      </c>
      <c r="D24" s="23">
        <f t="shared" si="0"/>
        <v>0</v>
      </c>
      <c r="E24" s="32" t="s">
        <v>104</v>
      </c>
      <c r="F24" s="33">
        <f>FIND(" "&amp;E24, 'Data Input'!$A46,B24+1)</f>
        <v>10</v>
      </c>
      <c r="G24" s="33" t="str">
        <f>IFERROR(MID('Data Input'!$A46,F24+2,2),"")</f>
        <v>96</v>
      </c>
      <c r="H24" s="23">
        <f t="shared" si="1"/>
        <v>30</v>
      </c>
      <c r="I24" s="32" t="s">
        <v>104</v>
      </c>
      <c r="J24" s="33">
        <f>FIND(" "&amp;I24, 'Data Input'!$A46,F24+1)</f>
        <v>14</v>
      </c>
      <c r="K24" s="33" t="str">
        <f>IFERROR(MID('Data Input'!$A46,J24+2,2),"")</f>
        <v>99</v>
      </c>
      <c r="L24" s="23">
        <f t="shared" si="2"/>
        <v>0</v>
      </c>
      <c r="M24" s="32" t="s">
        <v>104</v>
      </c>
      <c r="N24" s="33">
        <f>FIND(" "&amp;M24, 'Data Input'!$A46,J24+1)</f>
        <v>18</v>
      </c>
      <c r="O24" s="33" t="str">
        <f>IFERROR(MID('Data Input'!$A46,N24+2,2),"")</f>
        <v>85</v>
      </c>
      <c r="P24" s="23">
        <f t="shared" si="3"/>
        <v>140</v>
      </c>
      <c r="Q24" s="32" t="s">
        <v>103</v>
      </c>
      <c r="R24" s="33">
        <f>FIND(" "&amp;Q24, 'Data Input'!$A46,N24+1)</f>
        <v>22</v>
      </c>
      <c r="S24" s="33" t="str">
        <f>IFERROR(MID('Data Input'!$A46,R24+2,2),"")</f>
        <v>99</v>
      </c>
      <c r="T24" s="23">
        <f t="shared" si="20"/>
        <v>0</v>
      </c>
      <c r="U24" s="32" t="s">
        <v>103</v>
      </c>
      <c r="V24" s="33">
        <f>FIND(" "&amp;U24, 'Data Input'!$A46,R24+1)</f>
        <v>26</v>
      </c>
      <c r="W24" s="33" t="str">
        <f>IFERROR(MID('Data Input'!$A46,V24+2,2),"")</f>
        <v>99</v>
      </c>
      <c r="X24" s="39">
        <f t="shared" si="21"/>
        <v>0</v>
      </c>
      <c r="Y24" s="32" t="s">
        <v>103</v>
      </c>
      <c r="Z24" s="33">
        <f>FIND(" "&amp;Y24, 'Data Input'!$A46,V24+1)</f>
        <v>30</v>
      </c>
      <c r="AA24" s="33" t="str">
        <f>IFERROR(MID('Data Input'!$A46,Z24+2,2),"")</f>
        <v>98</v>
      </c>
      <c r="AB24" s="39">
        <f t="shared" si="22"/>
        <v>10</v>
      </c>
      <c r="AC24" s="32" t="s">
        <v>103</v>
      </c>
      <c r="AD24" s="33">
        <f>FIND(" "&amp;AC24, 'Data Input'!$A46,Z24+1)</f>
        <v>34</v>
      </c>
      <c r="AE24" s="33" t="str">
        <f>IFERROR(MID('Data Input'!$A46,AD24+2,2),"")</f>
        <v>54</v>
      </c>
      <c r="AF24" s="23">
        <f t="shared" si="4"/>
        <v>40</v>
      </c>
      <c r="AG24" s="32" t="s">
        <v>102</v>
      </c>
      <c r="AH24" s="33">
        <f>FIND(" "&amp;AG24, 'Data Input'!$A46,AD24+1)</f>
        <v>38</v>
      </c>
      <c r="AI24" s="33" t="str">
        <f>IFERROR(MID('Data Input'!$A46,AH24+2,2),"")</f>
        <v>74</v>
      </c>
      <c r="AJ24" s="26">
        <f t="shared" si="23"/>
        <v>3</v>
      </c>
      <c r="AK24" s="32" t="s">
        <v>102</v>
      </c>
      <c r="AL24" s="33">
        <f>FIND(" "&amp;AK24, 'Data Input'!$A46,AH24+1)</f>
        <v>42</v>
      </c>
      <c r="AM24" s="33" t="str">
        <f>IFERROR(MID('Data Input'!$A46,AL24+2,2),"")</f>
        <v>50</v>
      </c>
      <c r="AN24" s="26">
        <f t="shared" si="5"/>
        <v>5</v>
      </c>
      <c r="AO24" s="32" t="s">
        <v>102</v>
      </c>
      <c r="AP24" s="33">
        <f>FIND(" "&amp;AO24, 'Data Input'!$A46,AL24+1)</f>
        <v>46</v>
      </c>
      <c r="AQ24" s="33" t="str">
        <f>IFERROR(MID('Data Input'!$A46,AP24+2,2),"")</f>
        <v>00</v>
      </c>
      <c r="AR24" s="25">
        <f t="shared" si="6"/>
        <v>0</v>
      </c>
      <c r="AS24" s="32" t="s">
        <v>102</v>
      </c>
      <c r="AT24" s="33">
        <f>FIND(" "&amp;AS24, 'Data Input'!$A46,AP24+1)</f>
        <v>50</v>
      </c>
      <c r="AU24" s="33" t="str">
        <f>IFERROR(MID('Data Input'!$A46,AT24+2,2),"")</f>
        <v>00</v>
      </c>
      <c r="AV24" s="26">
        <f t="shared" si="7"/>
        <v>95.8</v>
      </c>
      <c r="AW24" s="32" t="s">
        <v>99</v>
      </c>
      <c r="AX24" s="33">
        <f>FIND(" "&amp;AW24, 'Data Input'!$A46,AT24+1)</f>
        <v>54</v>
      </c>
      <c r="AY24" s="33" t="str">
        <f>IFERROR(MID('Data Input'!$A46,AX24+2,2),"")</f>
        <v>42</v>
      </c>
      <c r="AZ24" s="26">
        <f t="shared" si="8"/>
        <v>33.64</v>
      </c>
      <c r="BA24" s="32" t="s">
        <v>99</v>
      </c>
      <c r="BB24" s="33">
        <f>FIND(" "&amp;BA24, 'Data Input'!$A46,AX24+1)</f>
        <v>58</v>
      </c>
      <c r="BC24" s="33" t="str">
        <f>IFERROR(MID('Data Input'!$A46,BB24+2,2),"")</f>
        <v>00</v>
      </c>
      <c r="BD24" s="26">
        <f t="shared" si="9"/>
        <v>95.8</v>
      </c>
      <c r="BE24" s="32" t="s">
        <v>99</v>
      </c>
      <c r="BF24" s="33">
        <f>FIND(" "&amp;BE24, 'Data Input'!$A46,BB24+1)</f>
        <v>62</v>
      </c>
      <c r="BG24" s="33" t="str">
        <f>IFERROR(MID('Data Input'!$A46,BF24+2,2),"")</f>
        <v>00</v>
      </c>
      <c r="BH24" s="26">
        <f t="shared" si="10"/>
        <v>95.8</v>
      </c>
      <c r="BI24" s="32" t="s">
        <v>99</v>
      </c>
      <c r="BJ24" s="33">
        <f>FIND(" "&amp;BI24, 'Data Input'!$A46,BF24+1)</f>
        <v>66</v>
      </c>
      <c r="BK24" s="33" t="str">
        <f>IFERROR(MID('Data Input'!$A46,BJ24+2,2),"")</f>
        <v>00</v>
      </c>
      <c r="BL24" s="26">
        <f t="shared" si="11"/>
        <v>95.8</v>
      </c>
      <c r="BM24" s="32" t="s">
        <v>100</v>
      </c>
      <c r="BN24" s="33">
        <f>FIND(" "&amp;BM24, 'Data Input'!$A46,BJ24+1)</f>
        <v>70</v>
      </c>
      <c r="BO24" s="33" t="str">
        <f>IFERROR(MID('Data Input'!$A46,BN24+2,2),"")</f>
        <v>00</v>
      </c>
      <c r="BP24" s="26">
        <f t="shared" si="12"/>
        <v>95.8</v>
      </c>
      <c r="BQ24" s="32" t="s">
        <v>100</v>
      </c>
      <c r="BR24" s="33">
        <f>FIND(" "&amp;BQ24, 'Data Input'!$A46,BN24+1)</f>
        <v>74</v>
      </c>
      <c r="BS24" s="33" t="str">
        <f>IFERROR(MID('Data Input'!$A46,BR24+2,2),"")</f>
        <v>00</v>
      </c>
      <c r="BT24" s="26">
        <f t="shared" si="13"/>
        <v>0</v>
      </c>
      <c r="BU24" s="32" t="s">
        <v>100</v>
      </c>
      <c r="BV24" s="33">
        <f>FIND(" "&amp;BU24, 'Data Input'!$A46,BR24+1)</f>
        <v>78</v>
      </c>
      <c r="BW24" s="33" t="str">
        <f>IFERROR(MID('Data Input'!$A46,BV24+2,2),"")</f>
        <v>00</v>
      </c>
      <c r="BX24" s="26">
        <f t="shared" si="14"/>
        <v>95.8</v>
      </c>
      <c r="BY24" s="32" t="s">
        <v>100</v>
      </c>
      <c r="BZ24" s="33">
        <f>FIND(" "&amp;BY24, 'Data Input'!$A46,BV24+1)</f>
        <v>82</v>
      </c>
      <c r="CA24" s="33" t="str">
        <f>IFERROR(MID('Data Input'!$A46,BZ24+2,2),"")</f>
        <v>00</v>
      </c>
      <c r="CB24" s="23">
        <f t="shared" si="15"/>
        <v>11</v>
      </c>
      <c r="CC24" s="32" t="s">
        <v>101</v>
      </c>
      <c r="CD24" s="33">
        <f>FIND(" "&amp;CC24, 'Data Input'!$A46,BZ24+1)</f>
        <v>86</v>
      </c>
      <c r="CE24" s="33" t="str">
        <f>IFERROR(MID('Data Input'!$A46,CD24+2,2),"")</f>
        <v>00</v>
      </c>
      <c r="CF24" s="23">
        <f t="shared" si="16"/>
        <v>0</v>
      </c>
      <c r="CG24" s="32" t="s">
        <v>101</v>
      </c>
      <c r="CH24" s="33">
        <f>FIND(" "&amp;CG24, 'Data Input'!$A46,CD24+1)</f>
        <v>90</v>
      </c>
      <c r="CI24" s="33" t="str">
        <f>IFERROR(MID('Data Input'!$A46,CH24+2,2),"")</f>
        <v>00</v>
      </c>
      <c r="CJ24" s="23">
        <f t="shared" si="17"/>
        <v>35</v>
      </c>
      <c r="CK24" s="32" t="s">
        <v>101</v>
      </c>
      <c r="CL24" s="33">
        <f>FIND(" "&amp;CK24, 'Data Input'!$A46,CH24+1)</f>
        <v>94</v>
      </c>
      <c r="CM24" s="33" t="str">
        <f>IFERROR(MID('Data Input'!$A46,CL24+2,2),"")</f>
        <v>00</v>
      </c>
      <c r="CN24" s="23">
        <f t="shared" si="18"/>
        <v>0</v>
      </c>
      <c r="CO24" s="32" t="s">
        <v>101</v>
      </c>
      <c r="CP24" s="33">
        <f>FIND(" "&amp;CO24, 'Data Input'!$A46,CL24+1)</f>
        <v>98</v>
      </c>
      <c r="CQ24" s="33" t="str">
        <f>IFERROR(MID('Data Input'!$A46,CP24+2,2),"")</f>
        <v>50</v>
      </c>
      <c r="CR24" s="25">
        <f t="shared" si="19"/>
        <v>0.5</v>
      </c>
    </row>
    <row r="25" spans="1:96" x14ac:dyDescent="0.15">
      <c r="A25" s="32" t="s">
        <v>104</v>
      </c>
      <c r="B25" s="33">
        <f>FIND(" "&amp;A25, 'Data Input'!$A48)</f>
        <v>6</v>
      </c>
      <c r="C25" s="33" t="str">
        <f>IFERROR(MID('Data Input'!$A48,B25+2,2),"")</f>
        <v>00</v>
      </c>
      <c r="D25" s="23">
        <f t="shared" si="0"/>
        <v>0</v>
      </c>
      <c r="E25" s="32" t="s">
        <v>104</v>
      </c>
      <c r="F25" s="33">
        <f>FIND(" "&amp;E25, 'Data Input'!$A48,B25+1)</f>
        <v>10</v>
      </c>
      <c r="G25" s="33" t="str">
        <f>IFERROR(MID('Data Input'!$A48,F25+2,2),"")</f>
        <v>87</v>
      </c>
      <c r="H25" s="23">
        <f t="shared" si="1"/>
        <v>120</v>
      </c>
      <c r="I25" s="32" t="s">
        <v>104</v>
      </c>
      <c r="J25" s="33">
        <f>FIND(" "&amp;I25, 'Data Input'!$A48,F25+1)</f>
        <v>14</v>
      </c>
      <c r="K25" s="33" t="str">
        <f>IFERROR(MID('Data Input'!$A48,J25+2,2),"")</f>
        <v>99</v>
      </c>
      <c r="L25" s="23">
        <f t="shared" si="2"/>
        <v>0</v>
      </c>
      <c r="M25" s="32" t="s">
        <v>104</v>
      </c>
      <c r="N25" s="33">
        <f>FIND(" "&amp;M25, 'Data Input'!$A48,J25+1)</f>
        <v>18</v>
      </c>
      <c r="O25" s="33" t="str">
        <f>IFERROR(MID('Data Input'!$A48,N25+2,2),"")</f>
        <v>88</v>
      </c>
      <c r="P25" s="23">
        <f t="shared" si="3"/>
        <v>110</v>
      </c>
      <c r="Q25" s="32" t="s">
        <v>103</v>
      </c>
      <c r="R25" s="33">
        <f>FIND(" "&amp;Q25, 'Data Input'!$A48,N25+1)</f>
        <v>22</v>
      </c>
      <c r="S25" s="33" t="str">
        <f>IFERROR(MID('Data Input'!$A48,R25+2,2),"")</f>
        <v>99</v>
      </c>
      <c r="T25" s="23">
        <f t="shared" si="20"/>
        <v>0</v>
      </c>
      <c r="U25" s="32" t="s">
        <v>103</v>
      </c>
      <c r="V25" s="33">
        <f>FIND(" "&amp;U25, 'Data Input'!$A48,R25+1)</f>
        <v>26</v>
      </c>
      <c r="W25" s="33" t="str">
        <f>IFERROR(MID('Data Input'!$A48,V25+2,2),"")</f>
        <v>99</v>
      </c>
      <c r="X25" s="39">
        <f t="shared" si="21"/>
        <v>0</v>
      </c>
      <c r="Y25" s="32" t="s">
        <v>103</v>
      </c>
      <c r="Z25" s="33">
        <f>FIND(" "&amp;Y25, 'Data Input'!$A48,V25+1)</f>
        <v>30</v>
      </c>
      <c r="AA25" s="33" t="str">
        <f>IFERROR(MID('Data Input'!$A48,Z25+2,2),"")</f>
        <v>99</v>
      </c>
      <c r="AB25" s="39">
        <f t="shared" si="22"/>
        <v>0</v>
      </c>
      <c r="AC25" s="32" t="s">
        <v>103</v>
      </c>
      <c r="AD25" s="33">
        <f>FIND(" "&amp;AC25, 'Data Input'!$A48,Z25+1)</f>
        <v>34</v>
      </c>
      <c r="AE25" s="33" t="str">
        <f>IFERROR(MID('Data Input'!$A48,AD25+2,2),"")</f>
        <v>54</v>
      </c>
      <c r="AF25" s="23">
        <f t="shared" si="4"/>
        <v>40</v>
      </c>
      <c r="AG25" s="32" t="s">
        <v>102</v>
      </c>
      <c r="AH25" s="33">
        <f>FIND(" "&amp;AG25, 'Data Input'!$A48,AD25+1)</f>
        <v>38</v>
      </c>
      <c r="AI25" s="33" t="str">
        <f>IFERROR(MID('Data Input'!$A48,AH25+2,2),"")</f>
        <v>74</v>
      </c>
      <c r="AJ25" s="26">
        <f t="shared" si="23"/>
        <v>3</v>
      </c>
      <c r="AK25" s="32" t="s">
        <v>102</v>
      </c>
      <c r="AL25" s="33">
        <f>FIND(" "&amp;AK25, 'Data Input'!$A48,AH25+1)</f>
        <v>42</v>
      </c>
      <c r="AM25" s="33" t="str">
        <f>IFERROR(MID('Data Input'!$A48,AL25+2,2),"")</f>
        <v>50</v>
      </c>
      <c r="AN25" s="26">
        <f t="shared" si="5"/>
        <v>5</v>
      </c>
      <c r="AO25" s="32" t="s">
        <v>102</v>
      </c>
      <c r="AP25" s="33">
        <f>FIND(" "&amp;AO25, 'Data Input'!$A48,AL25+1)</f>
        <v>46</v>
      </c>
      <c r="AQ25" s="33" t="str">
        <f>IFERROR(MID('Data Input'!$A48,AP25+2,2),"")</f>
        <v>00</v>
      </c>
      <c r="AR25" s="25">
        <f t="shared" si="6"/>
        <v>0</v>
      </c>
      <c r="AS25" s="32" t="s">
        <v>102</v>
      </c>
      <c r="AT25" s="33">
        <f>FIND(" "&amp;AS25, 'Data Input'!$A48,AP25+1)</f>
        <v>50</v>
      </c>
      <c r="AU25" s="33" t="str">
        <f>IFERROR(MID('Data Input'!$A48,AT25+2,2),"")</f>
        <v>00</v>
      </c>
      <c r="AV25" s="26">
        <f t="shared" si="7"/>
        <v>95.8</v>
      </c>
      <c r="AW25" s="32" t="s">
        <v>99</v>
      </c>
      <c r="AX25" s="33">
        <f>FIND(" "&amp;AW25, 'Data Input'!$A48,AT25+1)</f>
        <v>54</v>
      </c>
      <c r="AY25" s="33" t="str">
        <f>IFERROR(MID('Data Input'!$A48,AX25+2,2),"")</f>
        <v>42</v>
      </c>
      <c r="AZ25" s="26">
        <f t="shared" si="8"/>
        <v>33.64</v>
      </c>
      <c r="BA25" s="32" t="s">
        <v>99</v>
      </c>
      <c r="BB25" s="33">
        <f>FIND(" "&amp;BA25, 'Data Input'!$A48,AX25+1)</f>
        <v>58</v>
      </c>
      <c r="BC25" s="33" t="str">
        <f>IFERROR(MID('Data Input'!$A48,BB25+2,2),"")</f>
        <v>00</v>
      </c>
      <c r="BD25" s="26">
        <f t="shared" si="9"/>
        <v>95.8</v>
      </c>
      <c r="BE25" s="32" t="s">
        <v>99</v>
      </c>
      <c r="BF25" s="33">
        <f>FIND(" "&amp;BE25, 'Data Input'!$A48,BB25+1)</f>
        <v>62</v>
      </c>
      <c r="BG25" s="33" t="str">
        <f>IFERROR(MID('Data Input'!$A48,BF25+2,2),"")</f>
        <v>00</v>
      </c>
      <c r="BH25" s="26">
        <f t="shared" si="10"/>
        <v>95.8</v>
      </c>
      <c r="BI25" s="32" t="s">
        <v>99</v>
      </c>
      <c r="BJ25" s="33">
        <f>FIND(" "&amp;BI25, 'Data Input'!$A48,BF25+1)</f>
        <v>66</v>
      </c>
      <c r="BK25" s="33" t="str">
        <f>IFERROR(MID('Data Input'!$A48,BJ25+2,2),"")</f>
        <v>00</v>
      </c>
      <c r="BL25" s="26">
        <f t="shared" si="11"/>
        <v>95.8</v>
      </c>
      <c r="BM25" s="32" t="s">
        <v>100</v>
      </c>
      <c r="BN25" s="33">
        <f>FIND(" "&amp;BM25, 'Data Input'!$A48,BJ25+1)</f>
        <v>70</v>
      </c>
      <c r="BO25" s="33" t="str">
        <f>IFERROR(MID('Data Input'!$A48,BN25+2,2),"")</f>
        <v>00</v>
      </c>
      <c r="BP25" s="26">
        <f t="shared" si="12"/>
        <v>95.8</v>
      </c>
      <c r="BQ25" s="32" t="s">
        <v>100</v>
      </c>
      <c r="BR25" s="33">
        <f>FIND(" "&amp;BQ25, 'Data Input'!$A48,BN25+1)</f>
        <v>74</v>
      </c>
      <c r="BS25" s="33" t="str">
        <f>IFERROR(MID('Data Input'!$A48,BR25+2,2),"")</f>
        <v>00</v>
      </c>
      <c r="BT25" s="26">
        <f t="shared" si="13"/>
        <v>0</v>
      </c>
      <c r="BU25" s="32" t="s">
        <v>100</v>
      </c>
      <c r="BV25" s="33">
        <f>FIND(" "&amp;BU25, 'Data Input'!$A48,BR25+1)</f>
        <v>78</v>
      </c>
      <c r="BW25" s="33" t="str">
        <f>IFERROR(MID('Data Input'!$A48,BV25+2,2),"")</f>
        <v>00</v>
      </c>
      <c r="BX25" s="26">
        <f t="shared" si="14"/>
        <v>95.8</v>
      </c>
      <c r="BY25" s="32" t="s">
        <v>100</v>
      </c>
      <c r="BZ25" s="33">
        <f>FIND(" "&amp;BY25, 'Data Input'!$A48,BV25+1)</f>
        <v>82</v>
      </c>
      <c r="CA25" s="33" t="str">
        <f>IFERROR(MID('Data Input'!$A48,BZ25+2,2),"")</f>
        <v>00</v>
      </c>
      <c r="CB25" s="23">
        <f t="shared" si="15"/>
        <v>11</v>
      </c>
      <c r="CC25" s="32" t="s">
        <v>101</v>
      </c>
      <c r="CD25" s="33">
        <f>FIND(" "&amp;CC25, 'Data Input'!$A48,BZ25+1)</f>
        <v>86</v>
      </c>
      <c r="CE25" s="33" t="str">
        <f>IFERROR(MID('Data Input'!$A48,CD25+2,2),"")</f>
        <v>00</v>
      </c>
      <c r="CF25" s="23">
        <f t="shared" si="16"/>
        <v>0</v>
      </c>
      <c r="CG25" s="32" t="s">
        <v>101</v>
      </c>
      <c r="CH25" s="33">
        <f>FIND(" "&amp;CG25, 'Data Input'!$A48,CD25+1)</f>
        <v>90</v>
      </c>
      <c r="CI25" s="33" t="str">
        <f>IFERROR(MID('Data Input'!$A48,CH25+2,2),"")</f>
        <v>00</v>
      </c>
      <c r="CJ25" s="23">
        <f t="shared" si="17"/>
        <v>35</v>
      </c>
      <c r="CK25" s="32" t="s">
        <v>101</v>
      </c>
      <c r="CL25" s="33">
        <f>FIND(" "&amp;CK25, 'Data Input'!$A48,CH25+1)</f>
        <v>94</v>
      </c>
      <c r="CM25" s="33" t="str">
        <f>IFERROR(MID('Data Input'!$A48,CL25+2,2),"")</f>
        <v>00</v>
      </c>
      <c r="CN25" s="23">
        <f t="shared" si="18"/>
        <v>0</v>
      </c>
      <c r="CO25" s="32" t="s">
        <v>101</v>
      </c>
      <c r="CP25" s="33">
        <f>FIND(" "&amp;CO25, 'Data Input'!$A48,CL25+1)</f>
        <v>98</v>
      </c>
      <c r="CQ25" s="33" t="str">
        <f>IFERROR(MID('Data Input'!$A48,CP25+2,2),"")</f>
        <v>50</v>
      </c>
      <c r="CR25" s="25">
        <f t="shared" si="19"/>
        <v>0.5</v>
      </c>
    </row>
    <row r="26" spans="1:96" x14ac:dyDescent="0.15">
      <c r="A26" s="32" t="s">
        <v>104</v>
      </c>
      <c r="B26" s="33">
        <f>FIND(" "&amp;A26, 'Data Input'!$A50)</f>
        <v>6</v>
      </c>
      <c r="C26" s="33" t="str">
        <f>IFERROR(MID('Data Input'!$A50,B26+2,2),"")</f>
        <v>00</v>
      </c>
      <c r="D26" s="23">
        <f t="shared" si="0"/>
        <v>0</v>
      </c>
      <c r="E26" s="32" t="s">
        <v>104</v>
      </c>
      <c r="F26" s="33">
        <f>FIND(" "&amp;E26, 'Data Input'!$A50,B26+1)</f>
        <v>10</v>
      </c>
      <c r="G26" s="33" t="str">
        <f>IFERROR(MID('Data Input'!$A50,F26+2,2),"")</f>
        <v>82</v>
      </c>
      <c r="H26" s="23">
        <f t="shared" si="1"/>
        <v>170</v>
      </c>
      <c r="I26" s="32" t="s">
        <v>104</v>
      </c>
      <c r="J26" s="33">
        <f>FIND(" "&amp;I26, 'Data Input'!$A50,F26+1)</f>
        <v>14</v>
      </c>
      <c r="K26" s="33" t="str">
        <f>IFERROR(MID('Data Input'!$A50,J26+2,2),"")</f>
        <v>99</v>
      </c>
      <c r="L26" s="23">
        <f t="shared" si="2"/>
        <v>0</v>
      </c>
      <c r="M26" s="32" t="s">
        <v>104</v>
      </c>
      <c r="N26" s="33">
        <f>FIND(" "&amp;M26, 'Data Input'!$A50,J26+1)</f>
        <v>18</v>
      </c>
      <c r="O26" s="33" t="str">
        <f>IFERROR(MID('Data Input'!$A50,N26+2,2),"")</f>
        <v>95</v>
      </c>
      <c r="P26" s="23">
        <f t="shared" si="3"/>
        <v>40</v>
      </c>
      <c r="Q26" s="32" t="s">
        <v>103</v>
      </c>
      <c r="R26" s="33">
        <f>FIND(" "&amp;Q26, 'Data Input'!$A50,N26+1)</f>
        <v>22</v>
      </c>
      <c r="S26" s="33" t="str">
        <f>IFERROR(MID('Data Input'!$A50,R26+2,2),"")</f>
        <v>99</v>
      </c>
      <c r="T26" s="23">
        <f t="shared" si="20"/>
        <v>0</v>
      </c>
      <c r="U26" s="32" t="s">
        <v>103</v>
      </c>
      <c r="V26" s="33">
        <f>FIND(" "&amp;U26, 'Data Input'!$A50,R26+1)</f>
        <v>26</v>
      </c>
      <c r="W26" s="33" t="str">
        <f>IFERROR(MID('Data Input'!$A50,V26+2,2),"")</f>
        <v>99</v>
      </c>
      <c r="X26" s="39">
        <f t="shared" si="21"/>
        <v>0</v>
      </c>
      <c r="Y26" s="32" t="s">
        <v>103</v>
      </c>
      <c r="Z26" s="33">
        <f>FIND(" "&amp;Y26, 'Data Input'!$A50,V26+1)</f>
        <v>30</v>
      </c>
      <c r="AA26" s="33" t="str">
        <f>IFERROR(MID('Data Input'!$A50,Z26+2,2),"")</f>
        <v>98</v>
      </c>
      <c r="AB26" s="39">
        <f t="shared" si="22"/>
        <v>10</v>
      </c>
      <c r="AC26" s="32" t="s">
        <v>103</v>
      </c>
      <c r="AD26" s="33">
        <f>FIND(" "&amp;AC26, 'Data Input'!$A50,Z26+1)</f>
        <v>34</v>
      </c>
      <c r="AE26" s="33" t="str">
        <f>IFERROR(MID('Data Input'!$A50,AD26+2,2),"")</f>
        <v>54</v>
      </c>
      <c r="AF26" s="23">
        <f t="shared" si="4"/>
        <v>40</v>
      </c>
      <c r="AG26" s="32" t="s">
        <v>102</v>
      </c>
      <c r="AH26" s="33">
        <f>FIND(" "&amp;AG26, 'Data Input'!$A50,AD26+1)</f>
        <v>38</v>
      </c>
      <c r="AI26" s="33" t="str">
        <f>IFERROR(MID('Data Input'!$A50,AH26+2,2),"")</f>
        <v>74</v>
      </c>
      <c r="AJ26" s="26">
        <f t="shared" si="23"/>
        <v>3</v>
      </c>
      <c r="AK26" s="32" t="s">
        <v>102</v>
      </c>
      <c r="AL26" s="33">
        <f>FIND(" "&amp;AK26, 'Data Input'!$A50,AH26+1)</f>
        <v>42</v>
      </c>
      <c r="AM26" s="33" t="str">
        <f>IFERROR(MID('Data Input'!$A50,AL26+2,2),"")</f>
        <v>50</v>
      </c>
      <c r="AN26" s="26">
        <f t="shared" si="5"/>
        <v>5</v>
      </c>
      <c r="AO26" s="32" t="s">
        <v>102</v>
      </c>
      <c r="AP26" s="33">
        <f>FIND(" "&amp;AO26, 'Data Input'!$A50,AL26+1)</f>
        <v>46</v>
      </c>
      <c r="AQ26" s="33" t="str">
        <f>IFERROR(MID('Data Input'!$A50,AP26+2,2),"")</f>
        <v>00</v>
      </c>
      <c r="AR26" s="25">
        <f t="shared" si="6"/>
        <v>0</v>
      </c>
      <c r="AS26" s="32" t="s">
        <v>102</v>
      </c>
      <c r="AT26" s="33">
        <f>FIND(" "&amp;AS26, 'Data Input'!$A50,AP26+1)</f>
        <v>50</v>
      </c>
      <c r="AU26" s="33" t="str">
        <f>IFERROR(MID('Data Input'!$A50,AT26+2,2),"")</f>
        <v>00</v>
      </c>
      <c r="AV26" s="26">
        <f t="shared" si="7"/>
        <v>95.8</v>
      </c>
      <c r="AW26" s="32" t="s">
        <v>99</v>
      </c>
      <c r="AX26" s="33">
        <f>FIND(" "&amp;AW26, 'Data Input'!$A50,AT26+1)</f>
        <v>54</v>
      </c>
      <c r="AY26" s="33" t="str">
        <f>IFERROR(MID('Data Input'!$A50,AX26+2,2),"")</f>
        <v>41</v>
      </c>
      <c r="AZ26" s="26">
        <f t="shared" si="8"/>
        <v>35.119999999999997</v>
      </c>
      <c r="BA26" s="32" t="s">
        <v>99</v>
      </c>
      <c r="BB26" s="33">
        <f>FIND(" "&amp;BA26, 'Data Input'!$A50,AX26+1)</f>
        <v>58</v>
      </c>
      <c r="BC26" s="33" t="str">
        <f>IFERROR(MID('Data Input'!$A50,BB26+2,2),"")</f>
        <v>00</v>
      </c>
      <c r="BD26" s="26">
        <f t="shared" si="9"/>
        <v>95.8</v>
      </c>
      <c r="BE26" s="32" t="s">
        <v>99</v>
      </c>
      <c r="BF26" s="33">
        <f>FIND(" "&amp;BE26, 'Data Input'!$A50,BB26+1)</f>
        <v>62</v>
      </c>
      <c r="BG26" s="33" t="str">
        <f>IFERROR(MID('Data Input'!$A50,BF26+2,2),"")</f>
        <v>00</v>
      </c>
      <c r="BH26" s="26">
        <f t="shared" si="10"/>
        <v>95.8</v>
      </c>
      <c r="BI26" s="32" t="s">
        <v>99</v>
      </c>
      <c r="BJ26" s="33">
        <f>FIND(" "&amp;BI26, 'Data Input'!$A50,BF26+1)</f>
        <v>66</v>
      </c>
      <c r="BK26" s="33" t="str">
        <f>IFERROR(MID('Data Input'!$A50,BJ26+2,2),"")</f>
        <v>00</v>
      </c>
      <c r="BL26" s="26">
        <f t="shared" si="11"/>
        <v>95.8</v>
      </c>
      <c r="BM26" s="32" t="s">
        <v>100</v>
      </c>
      <c r="BN26" s="33">
        <f>FIND(" "&amp;BM26, 'Data Input'!$A50,BJ26+1)</f>
        <v>70</v>
      </c>
      <c r="BO26" s="33" t="str">
        <f>IFERROR(MID('Data Input'!$A50,BN26+2,2),"")</f>
        <v>00</v>
      </c>
      <c r="BP26" s="26">
        <f t="shared" si="12"/>
        <v>95.8</v>
      </c>
      <c r="BQ26" s="32" t="s">
        <v>100</v>
      </c>
      <c r="BR26" s="33">
        <f>FIND(" "&amp;BQ26, 'Data Input'!$A50,BN26+1)</f>
        <v>74</v>
      </c>
      <c r="BS26" s="33" t="str">
        <f>IFERROR(MID('Data Input'!$A50,BR26+2,2),"")</f>
        <v>00</v>
      </c>
      <c r="BT26" s="26">
        <f t="shared" si="13"/>
        <v>0</v>
      </c>
      <c r="BU26" s="32" t="s">
        <v>100</v>
      </c>
      <c r="BV26" s="33">
        <f>FIND(" "&amp;BU26, 'Data Input'!$A50,BR26+1)</f>
        <v>78</v>
      </c>
      <c r="BW26" s="33" t="str">
        <f>IFERROR(MID('Data Input'!$A50,BV26+2,2),"")</f>
        <v>00</v>
      </c>
      <c r="BX26" s="26">
        <f t="shared" si="14"/>
        <v>95.8</v>
      </c>
      <c r="BY26" s="32" t="s">
        <v>100</v>
      </c>
      <c r="BZ26" s="33">
        <f>FIND(" "&amp;BY26, 'Data Input'!$A50,BV26+1)</f>
        <v>82</v>
      </c>
      <c r="CA26" s="33" t="str">
        <f>IFERROR(MID('Data Input'!$A50,BZ26+2,2),"")</f>
        <v>00</v>
      </c>
      <c r="CB26" s="23">
        <f t="shared" si="15"/>
        <v>11</v>
      </c>
      <c r="CC26" s="32" t="s">
        <v>101</v>
      </c>
      <c r="CD26" s="33">
        <f>FIND(" "&amp;CC26, 'Data Input'!$A50,BZ26+1)</f>
        <v>86</v>
      </c>
      <c r="CE26" s="33" t="str">
        <f>IFERROR(MID('Data Input'!$A50,CD26+2,2),"")</f>
        <v>00</v>
      </c>
      <c r="CF26" s="23">
        <f t="shared" si="16"/>
        <v>0</v>
      </c>
      <c r="CG26" s="32" t="s">
        <v>101</v>
      </c>
      <c r="CH26" s="33">
        <f>FIND(" "&amp;CG26, 'Data Input'!$A50,CD26+1)</f>
        <v>90</v>
      </c>
      <c r="CI26" s="33" t="str">
        <f>IFERROR(MID('Data Input'!$A50,CH26+2,2),"")</f>
        <v>00</v>
      </c>
      <c r="CJ26" s="23">
        <f t="shared" si="17"/>
        <v>35</v>
      </c>
      <c r="CK26" s="32" t="s">
        <v>101</v>
      </c>
      <c r="CL26" s="33">
        <f>FIND(" "&amp;CK26, 'Data Input'!$A50,CH26+1)</f>
        <v>94</v>
      </c>
      <c r="CM26" s="33" t="str">
        <f>IFERROR(MID('Data Input'!$A50,CL26+2,2),"")</f>
        <v>00</v>
      </c>
      <c r="CN26" s="23">
        <f t="shared" si="18"/>
        <v>0</v>
      </c>
      <c r="CO26" s="32" t="s">
        <v>101</v>
      </c>
      <c r="CP26" s="33">
        <f>FIND(" "&amp;CO26, 'Data Input'!$A50,CL26+1)</f>
        <v>98</v>
      </c>
      <c r="CQ26" s="33" t="str">
        <f>IFERROR(MID('Data Input'!$A50,CP26+2,2),"")</f>
        <v>50</v>
      </c>
      <c r="CR26" s="25">
        <f t="shared" si="19"/>
        <v>0.5</v>
      </c>
    </row>
    <row r="27" spans="1:96" x14ac:dyDescent="0.15">
      <c r="A27" s="32" t="s">
        <v>104</v>
      </c>
      <c r="B27" s="33">
        <f>FIND(" "&amp;A27, 'Data Input'!$A52)</f>
        <v>6</v>
      </c>
      <c r="C27" s="33" t="str">
        <f>IFERROR(MID('Data Input'!$A52,B27+2,2),"")</f>
        <v>00</v>
      </c>
      <c r="D27" s="23">
        <f t="shared" si="0"/>
        <v>0</v>
      </c>
      <c r="E27" s="32" t="s">
        <v>104</v>
      </c>
      <c r="F27" s="33">
        <f>FIND(" "&amp;E27, 'Data Input'!$A52,B27+1)</f>
        <v>10</v>
      </c>
      <c r="G27" s="33" t="str">
        <f>IFERROR(MID('Data Input'!$A52,F27+2,2),"")</f>
        <v>81</v>
      </c>
      <c r="H27" s="23">
        <f t="shared" si="1"/>
        <v>180</v>
      </c>
      <c r="I27" s="32" t="s">
        <v>104</v>
      </c>
      <c r="J27" s="33">
        <f>FIND(" "&amp;I27, 'Data Input'!$A52,F27+1)</f>
        <v>14</v>
      </c>
      <c r="K27" s="33" t="str">
        <f>IFERROR(MID('Data Input'!$A52,J27+2,2),"")</f>
        <v>99</v>
      </c>
      <c r="L27" s="23">
        <f t="shared" si="2"/>
        <v>0</v>
      </c>
      <c r="M27" s="32" t="s">
        <v>104</v>
      </c>
      <c r="N27" s="33">
        <f>FIND(" "&amp;M27, 'Data Input'!$A52,J27+1)</f>
        <v>18</v>
      </c>
      <c r="O27" s="33" t="str">
        <f>IFERROR(MID('Data Input'!$A52,N27+2,2),"")</f>
        <v>99</v>
      </c>
      <c r="P27" s="23">
        <f t="shared" si="3"/>
        <v>0</v>
      </c>
      <c r="Q27" s="32" t="s">
        <v>103</v>
      </c>
      <c r="R27" s="33">
        <f>FIND(" "&amp;Q27, 'Data Input'!$A52,N27+1)</f>
        <v>22</v>
      </c>
      <c r="S27" s="33" t="str">
        <f>IFERROR(MID('Data Input'!$A52,R27+2,2),"")</f>
        <v>96</v>
      </c>
      <c r="T27" s="23">
        <f t="shared" si="20"/>
        <v>30</v>
      </c>
      <c r="U27" s="32" t="s">
        <v>103</v>
      </c>
      <c r="V27" s="33">
        <f>FIND(" "&amp;U27, 'Data Input'!$A52,R27+1)</f>
        <v>26</v>
      </c>
      <c r="W27" s="33" t="str">
        <f>IFERROR(MID('Data Input'!$A52,V27+2,2),"")</f>
        <v>99</v>
      </c>
      <c r="X27" s="39">
        <f t="shared" si="21"/>
        <v>0</v>
      </c>
      <c r="Y27" s="32" t="s">
        <v>103</v>
      </c>
      <c r="Z27" s="33">
        <f>FIND(" "&amp;Y27, 'Data Input'!$A52,V27+1)</f>
        <v>30</v>
      </c>
      <c r="AA27" s="33" t="str">
        <f>IFERROR(MID('Data Input'!$A52,Z27+2,2),"")</f>
        <v>99</v>
      </c>
      <c r="AB27" s="39">
        <f t="shared" si="22"/>
        <v>0</v>
      </c>
      <c r="AC27" s="32" t="s">
        <v>103</v>
      </c>
      <c r="AD27" s="33">
        <f>FIND(" "&amp;AC27, 'Data Input'!$A52,Z27+1)</f>
        <v>34</v>
      </c>
      <c r="AE27" s="33" t="str">
        <f>IFERROR(MID('Data Input'!$A52,AD27+2,2),"")</f>
        <v>54</v>
      </c>
      <c r="AF27" s="23">
        <f t="shared" si="4"/>
        <v>40</v>
      </c>
      <c r="AG27" s="32" t="s">
        <v>102</v>
      </c>
      <c r="AH27" s="33">
        <f>FIND(" "&amp;AG27, 'Data Input'!$A52,AD27+1)</f>
        <v>38</v>
      </c>
      <c r="AI27" s="33" t="str">
        <f>IFERROR(MID('Data Input'!$A52,AH27+2,2),"")</f>
        <v>74</v>
      </c>
      <c r="AJ27" s="26">
        <f t="shared" si="23"/>
        <v>3</v>
      </c>
      <c r="AK27" s="32" t="s">
        <v>102</v>
      </c>
      <c r="AL27" s="33">
        <f>FIND(" "&amp;AK27, 'Data Input'!$A52,AH27+1)</f>
        <v>42</v>
      </c>
      <c r="AM27" s="33" t="str">
        <f>IFERROR(MID('Data Input'!$A52,AL27+2,2),"")</f>
        <v>50</v>
      </c>
      <c r="AN27" s="26">
        <f t="shared" si="5"/>
        <v>5</v>
      </c>
      <c r="AO27" s="32" t="s">
        <v>102</v>
      </c>
      <c r="AP27" s="33">
        <f>FIND(" "&amp;AO27, 'Data Input'!$A52,AL27+1)</f>
        <v>46</v>
      </c>
      <c r="AQ27" s="33" t="str">
        <f>IFERROR(MID('Data Input'!$A52,AP27+2,2),"")</f>
        <v>00</v>
      </c>
      <c r="AR27" s="25">
        <f t="shared" si="6"/>
        <v>0</v>
      </c>
      <c r="AS27" s="32" t="s">
        <v>102</v>
      </c>
      <c r="AT27" s="33">
        <f>FIND(" "&amp;AS27, 'Data Input'!$A52,AP27+1)</f>
        <v>50</v>
      </c>
      <c r="AU27" s="33" t="str">
        <f>IFERROR(MID('Data Input'!$A52,AT27+2,2),"")</f>
        <v>00</v>
      </c>
      <c r="AV27" s="26">
        <f t="shared" si="7"/>
        <v>95.8</v>
      </c>
      <c r="AW27" s="32" t="s">
        <v>99</v>
      </c>
      <c r="AX27" s="33">
        <f>FIND(" "&amp;AW27, 'Data Input'!$A52,AT27+1)</f>
        <v>54</v>
      </c>
      <c r="AY27" s="33" t="str">
        <f>IFERROR(MID('Data Input'!$A52,AX27+2,2),"")</f>
        <v>41</v>
      </c>
      <c r="AZ27" s="26">
        <f t="shared" si="8"/>
        <v>35.119999999999997</v>
      </c>
      <c r="BA27" s="32" t="s">
        <v>99</v>
      </c>
      <c r="BB27" s="33">
        <f>FIND(" "&amp;BA27, 'Data Input'!$A52,AX27+1)</f>
        <v>58</v>
      </c>
      <c r="BC27" s="33" t="str">
        <f>IFERROR(MID('Data Input'!$A52,BB27+2,2),"")</f>
        <v>00</v>
      </c>
      <c r="BD27" s="26">
        <f t="shared" si="9"/>
        <v>95.8</v>
      </c>
      <c r="BE27" s="32" t="s">
        <v>99</v>
      </c>
      <c r="BF27" s="33">
        <f>FIND(" "&amp;BE27, 'Data Input'!$A52,BB27+1)</f>
        <v>62</v>
      </c>
      <c r="BG27" s="33" t="str">
        <f>IFERROR(MID('Data Input'!$A52,BF27+2,2),"")</f>
        <v>00</v>
      </c>
      <c r="BH27" s="26">
        <f t="shared" si="10"/>
        <v>95.8</v>
      </c>
      <c r="BI27" s="32" t="s">
        <v>99</v>
      </c>
      <c r="BJ27" s="33">
        <f>FIND(" "&amp;BI27, 'Data Input'!$A52,BF27+1)</f>
        <v>66</v>
      </c>
      <c r="BK27" s="33" t="str">
        <f>IFERROR(MID('Data Input'!$A52,BJ27+2,2),"")</f>
        <v>00</v>
      </c>
      <c r="BL27" s="26">
        <f t="shared" si="11"/>
        <v>95.8</v>
      </c>
      <c r="BM27" s="32" t="s">
        <v>100</v>
      </c>
      <c r="BN27" s="33">
        <f>FIND(" "&amp;BM27, 'Data Input'!$A52,BJ27+1)</f>
        <v>70</v>
      </c>
      <c r="BO27" s="33" t="str">
        <f>IFERROR(MID('Data Input'!$A52,BN27+2,2),"")</f>
        <v>00</v>
      </c>
      <c r="BP27" s="26">
        <f t="shared" si="12"/>
        <v>95.8</v>
      </c>
      <c r="BQ27" s="32" t="s">
        <v>100</v>
      </c>
      <c r="BR27" s="33">
        <f>FIND(" "&amp;BQ27, 'Data Input'!$A52,BN27+1)</f>
        <v>74</v>
      </c>
      <c r="BS27" s="33" t="str">
        <f>IFERROR(MID('Data Input'!$A52,BR27+2,2),"")</f>
        <v>00</v>
      </c>
      <c r="BT27" s="26">
        <f t="shared" si="13"/>
        <v>0</v>
      </c>
      <c r="BU27" s="32" t="s">
        <v>100</v>
      </c>
      <c r="BV27" s="33">
        <f>FIND(" "&amp;BU27, 'Data Input'!$A52,BR27+1)</f>
        <v>78</v>
      </c>
      <c r="BW27" s="33" t="str">
        <f>IFERROR(MID('Data Input'!$A52,BV27+2,2),"")</f>
        <v>00</v>
      </c>
      <c r="BX27" s="26">
        <f t="shared" si="14"/>
        <v>95.8</v>
      </c>
      <c r="BY27" s="32" t="s">
        <v>100</v>
      </c>
      <c r="BZ27" s="33">
        <f>FIND(" "&amp;BY27, 'Data Input'!$A52,BV27+1)</f>
        <v>82</v>
      </c>
      <c r="CA27" s="33" t="str">
        <f>IFERROR(MID('Data Input'!$A52,BZ27+2,2),"")</f>
        <v>00</v>
      </c>
      <c r="CB27" s="23">
        <f t="shared" si="15"/>
        <v>11</v>
      </c>
      <c r="CC27" s="32" t="s">
        <v>101</v>
      </c>
      <c r="CD27" s="33">
        <f>FIND(" "&amp;CC27, 'Data Input'!$A52,BZ27+1)</f>
        <v>86</v>
      </c>
      <c r="CE27" s="33" t="str">
        <f>IFERROR(MID('Data Input'!$A52,CD27+2,2),"")</f>
        <v>00</v>
      </c>
      <c r="CF27" s="23">
        <f t="shared" si="16"/>
        <v>0</v>
      </c>
      <c r="CG27" s="32" t="s">
        <v>101</v>
      </c>
      <c r="CH27" s="33">
        <f>FIND(" "&amp;CG27, 'Data Input'!$A52,CD27+1)</f>
        <v>90</v>
      </c>
      <c r="CI27" s="33" t="str">
        <f>IFERROR(MID('Data Input'!$A52,CH27+2,2),"")</f>
        <v>00</v>
      </c>
      <c r="CJ27" s="23">
        <f t="shared" si="17"/>
        <v>35</v>
      </c>
      <c r="CK27" s="32" t="s">
        <v>101</v>
      </c>
      <c r="CL27" s="33">
        <f>FIND(" "&amp;CK27, 'Data Input'!$A52,CH27+1)</f>
        <v>94</v>
      </c>
      <c r="CM27" s="33" t="str">
        <f>IFERROR(MID('Data Input'!$A52,CL27+2,2),"")</f>
        <v>00</v>
      </c>
      <c r="CN27" s="23">
        <f t="shared" si="18"/>
        <v>0</v>
      </c>
      <c r="CO27" s="32" t="s">
        <v>101</v>
      </c>
      <c r="CP27" s="33">
        <f>FIND(" "&amp;CO27, 'Data Input'!$A52,CL27+1)</f>
        <v>98</v>
      </c>
      <c r="CQ27" s="33" t="str">
        <f>IFERROR(MID('Data Input'!$A52,CP27+2,2),"")</f>
        <v>50</v>
      </c>
      <c r="CR27" s="25">
        <f t="shared" si="19"/>
        <v>0.5</v>
      </c>
    </row>
    <row r="28" spans="1:96" x14ac:dyDescent="0.15">
      <c r="A28" s="32" t="s">
        <v>104</v>
      </c>
      <c r="B28" s="33">
        <f>FIND(" "&amp;A28, 'Data Input'!$A54)</f>
        <v>6</v>
      </c>
      <c r="C28" s="33" t="str">
        <f>IFERROR(MID('Data Input'!$A54,B28+2,2),"")</f>
        <v>00</v>
      </c>
      <c r="D28" s="23">
        <f t="shared" si="0"/>
        <v>0</v>
      </c>
      <c r="E28" s="32" t="s">
        <v>104</v>
      </c>
      <c r="F28" s="33">
        <f>FIND(" "&amp;E28, 'Data Input'!$A54,B28+1)</f>
        <v>10</v>
      </c>
      <c r="G28" s="33" t="str">
        <f>IFERROR(MID('Data Input'!$A54,F28+2,2),"")</f>
        <v>86</v>
      </c>
      <c r="H28" s="23">
        <f t="shared" si="1"/>
        <v>130</v>
      </c>
      <c r="I28" s="32" t="s">
        <v>104</v>
      </c>
      <c r="J28" s="33">
        <f>FIND(" "&amp;I28, 'Data Input'!$A54,F28+1)</f>
        <v>14</v>
      </c>
      <c r="K28" s="33" t="str">
        <f>IFERROR(MID('Data Input'!$A54,J28+2,2),"")</f>
        <v>99</v>
      </c>
      <c r="L28" s="23">
        <f t="shared" si="2"/>
        <v>0</v>
      </c>
      <c r="M28" s="32" t="s">
        <v>104</v>
      </c>
      <c r="N28" s="33">
        <f>FIND(" "&amp;M28, 'Data Input'!$A54,J28+1)</f>
        <v>18</v>
      </c>
      <c r="O28" s="33" t="str">
        <f>IFERROR(MID('Data Input'!$A54,N28+2,2),"")</f>
        <v>99</v>
      </c>
      <c r="P28" s="23">
        <f t="shared" si="3"/>
        <v>0</v>
      </c>
      <c r="Q28" s="32" t="s">
        <v>103</v>
      </c>
      <c r="R28" s="33">
        <f>FIND(" "&amp;Q28, 'Data Input'!$A54,N28+1)</f>
        <v>22</v>
      </c>
      <c r="S28" s="33" t="str">
        <f>IFERROR(MID('Data Input'!$A54,R28+2,2),"")</f>
        <v>89</v>
      </c>
      <c r="T28" s="23">
        <f t="shared" si="20"/>
        <v>100</v>
      </c>
      <c r="U28" s="32" t="s">
        <v>103</v>
      </c>
      <c r="V28" s="33">
        <f>FIND(" "&amp;U28, 'Data Input'!$A54,R28+1)</f>
        <v>26</v>
      </c>
      <c r="W28" s="33" t="str">
        <f>IFERROR(MID('Data Input'!$A54,V28+2,2),"")</f>
        <v>99</v>
      </c>
      <c r="X28" s="39">
        <f t="shared" si="21"/>
        <v>0</v>
      </c>
      <c r="Y28" s="32" t="s">
        <v>103</v>
      </c>
      <c r="Z28" s="33">
        <f>FIND(" "&amp;Y28, 'Data Input'!$A54,V28+1)</f>
        <v>30</v>
      </c>
      <c r="AA28" s="33" t="str">
        <f>IFERROR(MID('Data Input'!$A54,Z28+2,2),"")</f>
        <v>99</v>
      </c>
      <c r="AB28" s="39">
        <f t="shared" si="22"/>
        <v>0</v>
      </c>
      <c r="AC28" s="32" t="s">
        <v>103</v>
      </c>
      <c r="AD28" s="33">
        <f>FIND(" "&amp;AC28, 'Data Input'!$A54,Z28+1)</f>
        <v>34</v>
      </c>
      <c r="AE28" s="33" t="str">
        <f>IFERROR(MID('Data Input'!$A54,AD28+2,2),"")</f>
        <v>55</v>
      </c>
      <c r="AF28" s="23">
        <f t="shared" si="4"/>
        <v>50</v>
      </c>
      <c r="AG28" s="32" t="s">
        <v>102</v>
      </c>
      <c r="AH28" s="33">
        <f>FIND(" "&amp;AG28, 'Data Input'!$A54,AD28+1)</f>
        <v>38</v>
      </c>
      <c r="AI28" s="33" t="str">
        <f>IFERROR(MID('Data Input'!$A54,AH28+2,2),"")</f>
        <v>74</v>
      </c>
      <c r="AJ28" s="26">
        <f t="shared" si="23"/>
        <v>3</v>
      </c>
      <c r="AK28" s="32" t="s">
        <v>102</v>
      </c>
      <c r="AL28" s="33">
        <f>FIND(" "&amp;AK28, 'Data Input'!$A54,AH28+1)</f>
        <v>42</v>
      </c>
      <c r="AM28" s="33" t="str">
        <f>IFERROR(MID('Data Input'!$A54,AL28+2,2),"")</f>
        <v>50</v>
      </c>
      <c r="AN28" s="26">
        <f t="shared" si="5"/>
        <v>5</v>
      </c>
      <c r="AO28" s="32" t="s">
        <v>102</v>
      </c>
      <c r="AP28" s="33">
        <f>FIND(" "&amp;AO28, 'Data Input'!$A54,AL28+1)</f>
        <v>46</v>
      </c>
      <c r="AQ28" s="33" t="str">
        <f>IFERROR(MID('Data Input'!$A54,AP28+2,2),"")</f>
        <v>00</v>
      </c>
      <c r="AR28" s="25">
        <f t="shared" si="6"/>
        <v>0</v>
      </c>
      <c r="AS28" s="32" t="s">
        <v>102</v>
      </c>
      <c r="AT28" s="33">
        <f>FIND(" "&amp;AS28, 'Data Input'!$A54,AP28+1)</f>
        <v>50</v>
      </c>
      <c r="AU28" s="33" t="str">
        <f>IFERROR(MID('Data Input'!$A54,AT28+2,2),"")</f>
        <v>00</v>
      </c>
      <c r="AV28" s="26">
        <f t="shared" si="7"/>
        <v>95.8</v>
      </c>
      <c r="AW28" s="32" t="s">
        <v>99</v>
      </c>
      <c r="AX28" s="33">
        <f>FIND(" "&amp;AW28, 'Data Input'!$A54,AT28+1)</f>
        <v>54</v>
      </c>
      <c r="AY28" s="33" t="str">
        <f>IFERROR(MID('Data Input'!$A54,AX28+2,2),"")</f>
        <v>41</v>
      </c>
      <c r="AZ28" s="26">
        <f t="shared" si="8"/>
        <v>35.119999999999997</v>
      </c>
      <c r="BA28" s="32" t="s">
        <v>99</v>
      </c>
      <c r="BB28" s="33">
        <f>FIND(" "&amp;BA28, 'Data Input'!$A54,AX28+1)</f>
        <v>58</v>
      </c>
      <c r="BC28" s="33" t="str">
        <f>IFERROR(MID('Data Input'!$A54,BB28+2,2),"")</f>
        <v>00</v>
      </c>
      <c r="BD28" s="26">
        <f t="shared" si="9"/>
        <v>95.8</v>
      </c>
      <c r="BE28" s="32" t="s">
        <v>99</v>
      </c>
      <c r="BF28" s="33">
        <f>FIND(" "&amp;BE28, 'Data Input'!$A54,BB28+1)</f>
        <v>62</v>
      </c>
      <c r="BG28" s="33" t="str">
        <f>IFERROR(MID('Data Input'!$A54,BF28+2,2),"")</f>
        <v>00</v>
      </c>
      <c r="BH28" s="26">
        <f t="shared" si="10"/>
        <v>95.8</v>
      </c>
      <c r="BI28" s="32" t="s">
        <v>99</v>
      </c>
      <c r="BJ28" s="33">
        <f>FIND(" "&amp;BI28, 'Data Input'!$A54,BF28+1)</f>
        <v>66</v>
      </c>
      <c r="BK28" s="33" t="str">
        <f>IFERROR(MID('Data Input'!$A54,BJ28+2,2),"")</f>
        <v>00</v>
      </c>
      <c r="BL28" s="26">
        <f t="shared" si="11"/>
        <v>95.8</v>
      </c>
      <c r="BM28" s="32" t="s">
        <v>100</v>
      </c>
      <c r="BN28" s="33">
        <f>FIND(" "&amp;BM28, 'Data Input'!$A54,BJ28+1)</f>
        <v>70</v>
      </c>
      <c r="BO28" s="33" t="str">
        <f>IFERROR(MID('Data Input'!$A54,BN28+2,2),"")</f>
        <v>00</v>
      </c>
      <c r="BP28" s="26">
        <f t="shared" si="12"/>
        <v>95.8</v>
      </c>
      <c r="BQ28" s="32" t="s">
        <v>100</v>
      </c>
      <c r="BR28" s="33">
        <f>FIND(" "&amp;BQ28, 'Data Input'!$A54,BN28+1)</f>
        <v>74</v>
      </c>
      <c r="BS28" s="33" t="str">
        <f>IFERROR(MID('Data Input'!$A54,BR28+2,2),"")</f>
        <v>00</v>
      </c>
      <c r="BT28" s="26">
        <f t="shared" si="13"/>
        <v>0</v>
      </c>
      <c r="BU28" s="32" t="s">
        <v>100</v>
      </c>
      <c r="BV28" s="33">
        <f>FIND(" "&amp;BU28, 'Data Input'!$A54,BR28+1)</f>
        <v>78</v>
      </c>
      <c r="BW28" s="33" t="str">
        <f>IFERROR(MID('Data Input'!$A54,BV28+2,2),"")</f>
        <v>00</v>
      </c>
      <c r="BX28" s="26">
        <f t="shared" si="14"/>
        <v>95.8</v>
      </c>
      <c r="BY28" s="32" t="s">
        <v>100</v>
      </c>
      <c r="BZ28" s="33">
        <f>FIND(" "&amp;BY28, 'Data Input'!$A54,BV28+1)</f>
        <v>82</v>
      </c>
      <c r="CA28" s="33" t="str">
        <f>IFERROR(MID('Data Input'!$A54,BZ28+2,2),"")</f>
        <v>00</v>
      </c>
      <c r="CB28" s="23">
        <f t="shared" si="15"/>
        <v>11</v>
      </c>
      <c r="CC28" s="32" t="s">
        <v>101</v>
      </c>
      <c r="CD28" s="33">
        <f>FIND(" "&amp;CC28, 'Data Input'!$A54,BZ28+1)</f>
        <v>86</v>
      </c>
      <c r="CE28" s="33" t="str">
        <f>IFERROR(MID('Data Input'!$A54,CD28+2,2),"")</f>
        <v>00</v>
      </c>
      <c r="CF28" s="23">
        <f t="shared" si="16"/>
        <v>0</v>
      </c>
      <c r="CG28" s="32" t="s">
        <v>101</v>
      </c>
      <c r="CH28" s="33">
        <f>FIND(" "&amp;CG28, 'Data Input'!$A54,CD28+1)</f>
        <v>90</v>
      </c>
      <c r="CI28" s="33" t="str">
        <f>IFERROR(MID('Data Input'!$A54,CH28+2,2),"")</f>
        <v>00</v>
      </c>
      <c r="CJ28" s="23">
        <f t="shared" si="17"/>
        <v>35</v>
      </c>
      <c r="CK28" s="32" t="s">
        <v>101</v>
      </c>
      <c r="CL28" s="33">
        <f>FIND(" "&amp;CK28, 'Data Input'!$A54,CH28+1)</f>
        <v>94</v>
      </c>
      <c r="CM28" s="33" t="str">
        <f>IFERROR(MID('Data Input'!$A54,CL28+2,2),"")</f>
        <v>00</v>
      </c>
      <c r="CN28" s="23">
        <f t="shared" si="18"/>
        <v>0</v>
      </c>
      <c r="CO28" s="32" t="s">
        <v>101</v>
      </c>
      <c r="CP28" s="33">
        <f>FIND(" "&amp;CO28, 'Data Input'!$A54,CL28+1)</f>
        <v>98</v>
      </c>
      <c r="CQ28" s="33" t="str">
        <f>IFERROR(MID('Data Input'!$A54,CP28+2,2),"")</f>
        <v>49</v>
      </c>
      <c r="CR28" s="25">
        <f t="shared" si="19"/>
        <v>0.49</v>
      </c>
    </row>
    <row r="29" spans="1:96" x14ac:dyDescent="0.15">
      <c r="A29" s="32" t="s">
        <v>104</v>
      </c>
      <c r="B29" s="33">
        <f>FIND(" "&amp;A29, 'Data Input'!$A56)</f>
        <v>6</v>
      </c>
      <c r="C29" s="33" t="str">
        <f>IFERROR(MID('Data Input'!$A56,B29+2,2),"")</f>
        <v>00</v>
      </c>
      <c r="D29" s="23">
        <f t="shared" si="0"/>
        <v>0</v>
      </c>
      <c r="E29" s="32" t="s">
        <v>104</v>
      </c>
      <c r="F29" s="33">
        <f>FIND(" "&amp;E29, 'Data Input'!$A56,B29+1)</f>
        <v>10</v>
      </c>
      <c r="G29" s="33" t="str">
        <f>IFERROR(MID('Data Input'!$A56,F29+2,2),"")</f>
        <v>94</v>
      </c>
      <c r="H29" s="23">
        <f t="shared" si="1"/>
        <v>50</v>
      </c>
      <c r="I29" s="32" t="s">
        <v>104</v>
      </c>
      <c r="J29" s="33">
        <f>FIND(" "&amp;I29, 'Data Input'!$A56,F29+1)</f>
        <v>14</v>
      </c>
      <c r="K29" s="33" t="str">
        <f>IFERROR(MID('Data Input'!$A56,J29+2,2),"")</f>
        <v>99</v>
      </c>
      <c r="L29" s="23">
        <f t="shared" si="2"/>
        <v>0</v>
      </c>
      <c r="M29" s="32" t="s">
        <v>104</v>
      </c>
      <c r="N29" s="33">
        <f>FIND(" "&amp;M29, 'Data Input'!$A56,J29+1)</f>
        <v>18</v>
      </c>
      <c r="O29" s="33" t="str">
        <f>IFERROR(MID('Data Input'!$A56,N29+2,2),"")</f>
        <v>99</v>
      </c>
      <c r="P29" s="23">
        <f t="shared" si="3"/>
        <v>0</v>
      </c>
      <c r="Q29" s="32" t="s">
        <v>103</v>
      </c>
      <c r="R29" s="33">
        <f>FIND(" "&amp;Q29, 'Data Input'!$A56,N29+1)</f>
        <v>22</v>
      </c>
      <c r="S29" s="33" t="str">
        <f>IFERROR(MID('Data Input'!$A56,R29+2,2),"")</f>
        <v>85</v>
      </c>
      <c r="T29" s="23">
        <f t="shared" si="20"/>
        <v>140</v>
      </c>
      <c r="U29" s="32" t="s">
        <v>103</v>
      </c>
      <c r="V29" s="33">
        <f>FIND(" "&amp;U29, 'Data Input'!$A56,R29+1)</f>
        <v>26</v>
      </c>
      <c r="W29" s="33" t="str">
        <f>IFERROR(MID('Data Input'!$A56,V29+2,2),"")</f>
        <v>99</v>
      </c>
      <c r="X29" s="39">
        <f t="shared" si="21"/>
        <v>0</v>
      </c>
      <c r="Y29" s="32" t="s">
        <v>103</v>
      </c>
      <c r="Z29" s="33">
        <f>FIND(" "&amp;Y29, 'Data Input'!$A56,V29+1)</f>
        <v>30</v>
      </c>
      <c r="AA29" s="33" t="str">
        <f>IFERROR(MID('Data Input'!$A56,Z29+2,2),"")</f>
        <v>99</v>
      </c>
      <c r="AB29" s="39">
        <f t="shared" si="22"/>
        <v>0</v>
      </c>
      <c r="AC29" s="32" t="s">
        <v>103</v>
      </c>
      <c r="AD29" s="33">
        <f>FIND(" "&amp;AC29, 'Data Input'!$A56,Z29+1)</f>
        <v>34</v>
      </c>
      <c r="AE29" s="33" t="str">
        <f>IFERROR(MID('Data Input'!$A56,AD29+2,2),"")</f>
        <v>55</v>
      </c>
      <c r="AF29" s="23">
        <f t="shared" si="4"/>
        <v>50</v>
      </c>
      <c r="AG29" s="32" t="s">
        <v>102</v>
      </c>
      <c r="AH29" s="33">
        <f>FIND(" "&amp;AG29, 'Data Input'!$A56,AD29+1)</f>
        <v>38</v>
      </c>
      <c r="AI29" s="33" t="str">
        <f>IFERROR(MID('Data Input'!$A56,AH29+2,2),"")</f>
        <v>74</v>
      </c>
      <c r="AJ29" s="26">
        <f t="shared" si="23"/>
        <v>3</v>
      </c>
      <c r="AK29" s="32" t="s">
        <v>102</v>
      </c>
      <c r="AL29" s="33">
        <f>FIND(" "&amp;AK29, 'Data Input'!$A56,AH29+1)</f>
        <v>42</v>
      </c>
      <c r="AM29" s="33" t="str">
        <f>IFERROR(MID('Data Input'!$A56,AL29+2,2),"")</f>
        <v>50</v>
      </c>
      <c r="AN29" s="26">
        <f t="shared" si="5"/>
        <v>5</v>
      </c>
      <c r="AO29" s="32" t="s">
        <v>102</v>
      </c>
      <c r="AP29" s="33">
        <f>FIND(" "&amp;AO29, 'Data Input'!$A56,AL29+1)</f>
        <v>46</v>
      </c>
      <c r="AQ29" s="33" t="str">
        <f>IFERROR(MID('Data Input'!$A56,AP29+2,2),"")</f>
        <v>00</v>
      </c>
      <c r="AR29" s="25">
        <f t="shared" si="6"/>
        <v>0</v>
      </c>
      <c r="AS29" s="32" t="s">
        <v>102</v>
      </c>
      <c r="AT29" s="33">
        <f>FIND(" "&amp;AS29, 'Data Input'!$A56,AP29+1)</f>
        <v>50</v>
      </c>
      <c r="AU29" s="33" t="str">
        <f>IFERROR(MID('Data Input'!$A56,AT29+2,2),"")</f>
        <v>00</v>
      </c>
      <c r="AV29" s="26">
        <f t="shared" si="7"/>
        <v>95.8</v>
      </c>
      <c r="AW29" s="32" t="s">
        <v>99</v>
      </c>
      <c r="AX29" s="33">
        <f>FIND(" "&amp;AW29, 'Data Input'!$A56,AT29+1)</f>
        <v>54</v>
      </c>
      <c r="AY29" s="33" t="str">
        <f>IFERROR(MID('Data Input'!$A56,AX29+2,2),"")</f>
        <v>41</v>
      </c>
      <c r="AZ29" s="26">
        <f t="shared" si="8"/>
        <v>35.119999999999997</v>
      </c>
      <c r="BA29" s="32" t="s">
        <v>99</v>
      </c>
      <c r="BB29" s="33">
        <f>FIND(" "&amp;BA29, 'Data Input'!$A56,AX29+1)</f>
        <v>58</v>
      </c>
      <c r="BC29" s="33" t="str">
        <f>IFERROR(MID('Data Input'!$A56,BB29+2,2),"")</f>
        <v>00</v>
      </c>
      <c r="BD29" s="26">
        <f t="shared" si="9"/>
        <v>95.8</v>
      </c>
      <c r="BE29" s="32" t="s">
        <v>99</v>
      </c>
      <c r="BF29" s="33">
        <f>FIND(" "&amp;BE29, 'Data Input'!$A56,BB29+1)</f>
        <v>62</v>
      </c>
      <c r="BG29" s="33" t="str">
        <f>IFERROR(MID('Data Input'!$A56,BF29+2,2),"")</f>
        <v>00</v>
      </c>
      <c r="BH29" s="26">
        <f t="shared" si="10"/>
        <v>95.8</v>
      </c>
      <c r="BI29" s="32" t="s">
        <v>99</v>
      </c>
      <c r="BJ29" s="33">
        <f>FIND(" "&amp;BI29, 'Data Input'!$A56,BF29+1)</f>
        <v>66</v>
      </c>
      <c r="BK29" s="33" t="str">
        <f>IFERROR(MID('Data Input'!$A56,BJ29+2,2),"")</f>
        <v>00</v>
      </c>
      <c r="BL29" s="26">
        <f t="shared" si="11"/>
        <v>95.8</v>
      </c>
      <c r="BM29" s="32" t="s">
        <v>100</v>
      </c>
      <c r="BN29" s="33">
        <f>FIND(" "&amp;BM29, 'Data Input'!$A56,BJ29+1)</f>
        <v>70</v>
      </c>
      <c r="BO29" s="33" t="str">
        <f>IFERROR(MID('Data Input'!$A56,BN29+2,2),"")</f>
        <v>00</v>
      </c>
      <c r="BP29" s="26">
        <f t="shared" si="12"/>
        <v>95.8</v>
      </c>
      <c r="BQ29" s="32" t="s">
        <v>100</v>
      </c>
      <c r="BR29" s="33">
        <f>FIND(" "&amp;BQ29, 'Data Input'!$A56,BN29+1)</f>
        <v>74</v>
      </c>
      <c r="BS29" s="33" t="str">
        <f>IFERROR(MID('Data Input'!$A56,BR29+2,2),"")</f>
        <v>00</v>
      </c>
      <c r="BT29" s="26">
        <f t="shared" si="13"/>
        <v>0</v>
      </c>
      <c r="BU29" s="32" t="s">
        <v>100</v>
      </c>
      <c r="BV29" s="33">
        <f>FIND(" "&amp;BU29, 'Data Input'!$A56,BR29+1)</f>
        <v>78</v>
      </c>
      <c r="BW29" s="33" t="str">
        <f>IFERROR(MID('Data Input'!$A56,BV29+2,2),"")</f>
        <v>00</v>
      </c>
      <c r="BX29" s="26">
        <f t="shared" si="14"/>
        <v>95.8</v>
      </c>
      <c r="BY29" s="32" t="s">
        <v>100</v>
      </c>
      <c r="BZ29" s="33">
        <f>FIND(" "&amp;BY29, 'Data Input'!$A56,BV29+1)</f>
        <v>82</v>
      </c>
      <c r="CA29" s="33" t="str">
        <f>IFERROR(MID('Data Input'!$A56,BZ29+2,2),"")</f>
        <v>00</v>
      </c>
      <c r="CB29" s="23">
        <f t="shared" si="15"/>
        <v>11</v>
      </c>
      <c r="CC29" s="32" t="s">
        <v>101</v>
      </c>
      <c r="CD29" s="33">
        <f>FIND(" "&amp;CC29, 'Data Input'!$A56,BZ29+1)</f>
        <v>86</v>
      </c>
      <c r="CE29" s="33" t="str">
        <f>IFERROR(MID('Data Input'!$A56,CD29+2,2),"")</f>
        <v>00</v>
      </c>
      <c r="CF29" s="23">
        <f t="shared" si="16"/>
        <v>0</v>
      </c>
      <c r="CG29" s="32" t="s">
        <v>101</v>
      </c>
      <c r="CH29" s="33">
        <f>FIND(" "&amp;CG29, 'Data Input'!$A56,CD29+1)</f>
        <v>90</v>
      </c>
      <c r="CI29" s="33" t="str">
        <f>IFERROR(MID('Data Input'!$A56,CH29+2,2),"")</f>
        <v>00</v>
      </c>
      <c r="CJ29" s="23">
        <f t="shared" si="17"/>
        <v>35</v>
      </c>
      <c r="CK29" s="32" t="s">
        <v>101</v>
      </c>
      <c r="CL29" s="33">
        <f>FIND(" "&amp;CK29, 'Data Input'!$A56,CH29+1)</f>
        <v>94</v>
      </c>
      <c r="CM29" s="33" t="str">
        <f>IFERROR(MID('Data Input'!$A56,CL29+2,2),"")</f>
        <v>00</v>
      </c>
      <c r="CN29" s="23">
        <f t="shared" si="18"/>
        <v>0</v>
      </c>
      <c r="CO29" s="32" t="s">
        <v>101</v>
      </c>
      <c r="CP29" s="33">
        <f>FIND(" "&amp;CO29, 'Data Input'!$A56,CL29+1)</f>
        <v>98</v>
      </c>
      <c r="CQ29" s="33" t="str">
        <f>IFERROR(MID('Data Input'!$A56,CP29+2,2),"")</f>
        <v>49</v>
      </c>
      <c r="CR29" s="25">
        <f t="shared" si="19"/>
        <v>0.49</v>
      </c>
    </row>
    <row r="30" spans="1:96" x14ac:dyDescent="0.15">
      <c r="A30" s="32" t="s">
        <v>104</v>
      </c>
      <c r="B30" s="33">
        <f>FIND(" "&amp;A30, 'Data Input'!$A58)</f>
        <v>6</v>
      </c>
      <c r="C30" s="33" t="str">
        <f>IFERROR(MID('Data Input'!$A58,B30+2,2),"")</f>
        <v>00</v>
      </c>
      <c r="D30" s="23">
        <f t="shared" si="0"/>
        <v>0</v>
      </c>
      <c r="E30" s="32" t="s">
        <v>104</v>
      </c>
      <c r="F30" s="33">
        <f>FIND(" "&amp;E30, 'Data Input'!$A58,B30+1)</f>
        <v>10</v>
      </c>
      <c r="G30" s="33" t="str">
        <f>IFERROR(MID('Data Input'!$A58,F30+2,2),"")</f>
        <v>99</v>
      </c>
      <c r="H30" s="23">
        <f t="shared" si="1"/>
        <v>0</v>
      </c>
      <c r="I30" s="32" t="s">
        <v>104</v>
      </c>
      <c r="J30" s="33">
        <f>FIND(" "&amp;I30, 'Data Input'!$A58,F30+1)</f>
        <v>14</v>
      </c>
      <c r="K30" s="33" t="str">
        <f>IFERROR(MID('Data Input'!$A58,J30+2,2),"")</f>
        <v>94</v>
      </c>
      <c r="L30" s="23">
        <f t="shared" si="2"/>
        <v>50</v>
      </c>
      <c r="M30" s="32" t="s">
        <v>104</v>
      </c>
      <c r="N30" s="33">
        <f>FIND(" "&amp;M30, 'Data Input'!$A58,J30+1)</f>
        <v>18</v>
      </c>
      <c r="O30" s="33" t="str">
        <f>IFERROR(MID('Data Input'!$A58,N30+2,2),"")</f>
        <v>99</v>
      </c>
      <c r="P30" s="23">
        <f t="shared" si="3"/>
        <v>0</v>
      </c>
      <c r="Q30" s="32" t="s">
        <v>103</v>
      </c>
      <c r="R30" s="33">
        <f>FIND(" "&amp;Q30, 'Data Input'!$A58,N30+1)</f>
        <v>22</v>
      </c>
      <c r="S30" s="33" t="str">
        <f>IFERROR(MID('Data Input'!$A58,R30+2,2),"")</f>
        <v>86</v>
      </c>
      <c r="T30" s="23">
        <f t="shared" si="20"/>
        <v>130</v>
      </c>
      <c r="U30" s="32" t="s">
        <v>103</v>
      </c>
      <c r="V30" s="33">
        <f>FIND(" "&amp;U30, 'Data Input'!$A58,R30+1)</f>
        <v>26</v>
      </c>
      <c r="W30" s="33" t="str">
        <f>IFERROR(MID('Data Input'!$A58,V30+2,2),"")</f>
        <v>98</v>
      </c>
      <c r="X30" s="39">
        <f t="shared" si="21"/>
        <v>10</v>
      </c>
      <c r="Y30" s="32" t="s">
        <v>103</v>
      </c>
      <c r="Z30" s="33">
        <f>FIND(" "&amp;Y30, 'Data Input'!$A58,V30+1)</f>
        <v>30</v>
      </c>
      <c r="AA30" s="33" t="str">
        <f>IFERROR(MID('Data Input'!$A58,Z30+2,2),"")</f>
        <v>99</v>
      </c>
      <c r="AB30" s="39">
        <f t="shared" si="22"/>
        <v>0</v>
      </c>
      <c r="AC30" s="32" t="s">
        <v>103</v>
      </c>
      <c r="AD30" s="33">
        <f>FIND(" "&amp;AC30, 'Data Input'!$A58,Z30+1)</f>
        <v>34</v>
      </c>
      <c r="AE30" s="33" t="str">
        <f>IFERROR(MID('Data Input'!$A58,AD30+2,2),"")</f>
        <v>55</v>
      </c>
      <c r="AF30" s="23">
        <f t="shared" si="4"/>
        <v>50</v>
      </c>
      <c r="AG30" s="32" t="s">
        <v>102</v>
      </c>
      <c r="AH30" s="33">
        <f>FIND(" "&amp;AG30, 'Data Input'!$A58,AD30+1)</f>
        <v>38</v>
      </c>
      <c r="AI30" s="33" t="str">
        <f>IFERROR(MID('Data Input'!$A58,AH30+2,2),"")</f>
        <v>74</v>
      </c>
      <c r="AJ30" s="26">
        <f t="shared" si="23"/>
        <v>3</v>
      </c>
      <c r="AK30" s="32" t="s">
        <v>102</v>
      </c>
      <c r="AL30" s="33">
        <f>FIND(" "&amp;AK30, 'Data Input'!$A58,AH30+1)</f>
        <v>42</v>
      </c>
      <c r="AM30" s="33" t="str">
        <f>IFERROR(MID('Data Input'!$A58,AL30+2,2),"")</f>
        <v>50</v>
      </c>
      <c r="AN30" s="26">
        <f t="shared" si="5"/>
        <v>5</v>
      </c>
      <c r="AO30" s="32" t="s">
        <v>102</v>
      </c>
      <c r="AP30" s="33">
        <f>FIND(" "&amp;AO30, 'Data Input'!$A58,AL30+1)</f>
        <v>46</v>
      </c>
      <c r="AQ30" s="33" t="str">
        <f>IFERROR(MID('Data Input'!$A58,AP30+2,2),"")</f>
        <v>00</v>
      </c>
      <c r="AR30" s="25">
        <f t="shared" si="6"/>
        <v>0</v>
      </c>
      <c r="AS30" s="32" t="s">
        <v>102</v>
      </c>
      <c r="AT30" s="33">
        <f>FIND(" "&amp;AS30, 'Data Input'!$A58,AP30+1)</f>
        <v>50</v>
      </c>
      <c r="AU30" s="33" t="str">
        <f>IFERROR(MID('Data Input'!$A58,AT30+2,2),"")</f>
        <v>00</v>
      </c>
      <c r="AV30" s="26">
        <f t="shared" si="7"/>
        <v>95.8</v>
      </c>
      <c r="AW30" s="32" t="s">
        <v>99</v>
      </c>
      <c r="AX30" s="33">
        <f>FIND(" "&amp;AW30, 'Data Input'!$A58,AT30+1)</f>
        <v>54</v>
      </c>
      <c r="AY30" s="33" t="str">
        <f>IFERROR(MID('Data Input'!$A58,AX30+2,2),"")</f>
        <v>40</v>
      </c>
      <c r="AZ30" s="26">
        <f t="shared" si="8"/>
        <v>36.599999999999994</v>
      </c>
      <c r="BA30" s="32" t="s">
        <v>99</v>
      </c>
      <c r="BB30" s="33">
        <f>FIND(" "&amp;BA30, 'Data Input'!$A58,AX30+1)</f>
        <v>58</v>
      </c>
      <c r="BC30" s="33" t="str">
        <f>IFERROR(MID('Data Input'!$A58,BB30+2,2),"")</f>
        <v>00</v>
      </c>
      <c r="BD30" s="26">
        <f t="shared" si="9"/>
        <v>95.8</v>
      </c>
      <c r="BE30" s="32" t="s">
        <v>99</v>
      </c>
      <c r="BF30" s="33">
        <f>FIND(" "&amp;BE30, 'Data Input'!$A58,BB30+1)</f>
        <v>62</v>
      </c>
      <c r="BG30" s="33" t="str">
        <f>IFERROR(MID('Data Input'!$A58,BF30+2,2),"")</f>
        <v>00</v>
      </c>
      <c r="BH30" s="26">
        <f t="shared" si="10"/>
        <v>95.8</v>
      </c>
      <c r="BI30" s="32" t="s">
        <v>99</v>
      </c>
      <c r="BJ30" s="33">
        <f>FIND(" "&amp;BI30, 'Data Input'!$A58,BF30+1)</f>
        <v>66</v>
      </c>
      <c r="BK30" s="33" t="str">
        <f>IFERROR(MID('Data Input'!$A58,BJ30+2,2),"")</f>
        <v>00</v>
      </c>
      <c r="BL30" s="26">
        <f t="shared" si="11"/>
        <v>95.8</v>
      </c>
      <c r="BM30" s="32" t="s">
        <v>100</v>
      </c>
      <c r="BN30" s="33">
        <f>FIND(" "&amp;BM30, 'Data Input'!$A58,BJ30+1)</f>
        <v>70</v>
      </c>
      <c r="BO30" s="33" t="str">
        <f>IFERROR(MID('Data Input'!$A58,BN30+2,2),"")</f>
        <v>00</v>
      </c>
      <c r="BP30" s="26">
        <f t="shared" si="12"/>
        <v>95.8</v>
      </c>
      <c r="BQ30" s="32" t="s">
        <v>100</v>
      </c>
      <c r="BR30" s="33">
        <f>FIND(" "&amp;BQ30, 'Data Input'!$A58,BN30+1)</f>
        <v>74</v>
      </c>
      <c r="BS30" s="33" t="str">
        <f>IFERROR(MID('Data Input'!$A58,BR30+2,2),"")</f>
        <v>00</v>
      </c>
      <c r="BT30" s="26">
        <f t="shared" si="13"/>
        <v>0</v>
      </c>
      <c r="BU30" s="32" t="s">
        <v>100</v>
      </c>
      <c r="BV30" s="33">
        <f>FIND(" "&amp;BU30, 'Data Input'!$A58,BR30+1)</f>
        <v>78</v>
      </c>
      <c r="BW30" s="33" t="str">
        <f>IFERROR(MID('Data Input'!$A58,BV30+2,2),"")</f>
        <v>00</v>
      </c>
      <c r="BX30" s="26">
        <f t="shared" si="14"/>
        <v>95.8</v>
      </c>
      <c r="BY30" s="32" t="s">
        <v>100</v>
      </c>
      <c r="BZ30" s="33">
        <f>FIND(" "&amp;BY30, 'Data Input'!$A58,BV30+1)</f>
        <v>82</v>
      </c>
      <c r="CA30" s="33" t="str">
        <f>IFERROR(MID('Data Input'!$A58,BZ30+2,2),"")</f>
        <v>00</v>
      </c>
      <c r="CB30" s="23">
        <f t="shared" si="15"/>
        <v>11</v>
      </c>
      <c r="CC30" s="32" t="s">
        <v>101</v>
      </c>
      <c r="CD30" s="33">
        <f>FIND(" "&amp;CC30, 'Data Input'!$A58,BZ30+1)</f>
        <v>86</v>
      </c>
      <c r="CE30" s="33" t="str">
        <f>IFERROR(MID('Data Input'!$A58,CD30+2,2),"")</f>
        <v>00</v>
      </c>
      <c r="CF30" s="23">
        <f t="shared" si="16"/>
        <v>0</v>
      </c>
      <c r="CG30" s="32" t="s">
        <v>101</v>
      </c>
      <c r="CH30" s="33">
        <f>FIND(" "&amp;CG30, 'Data Input'!$A58,CD30+1)</f>
        <v>90</v>
      </c>
      <c r="CI30" s="33" t="str">
        <f>IFERROR(MID('Data Input'!$A58,CH30+2,2),"")</f>
        <v>00</v>
      </c>
      <c r="CJ30" s="23">
        <f t="shared" si="17"/>
        <v>35</v>
      </c>
      <c r="CK30" s="32" t="s">
        <v>101</v>
      </c>
      <c r="CL30" s="33">
        <f>FIND(" "&amp;CK30, 'Data Input'!$A58,CH30+1)</f>
        <v>94</v>
      </c>
      <c r="CM30" s="33" t="str">
        <f>IFERROR(MID('Data Input'!$A58,CL30+2,2),"")</f>
        <v>00</v>
      </c>
      <c r="CN30" s="23">
        <f t="shared" si="18"/>
        <v>0</v>
      </c>
      <c r="CO30" s="32" t="s">
        <v>101</v>
      </c>
      <c r="CP30" s="33">
        <f>FIND(" "&amp;CO30, 'Data Input'!$A58,CL30+1)</f>
        <v>98</v>
      </c>
      <c r="CQ30" s="33" t="str">
        <f>IFERROR(MID('Data Input'!$A58,CP30+2,2),"")</f>
        <v>50</v>
      </c>
      <c r="CR30" s="25">
        <f t="shared" si="19"/>
        <v>0.5</v>
      </c>
    </row>
    <row r="31" spans="1:96" x14ac:dyDescent="0.15">
      <c r="A31" s="32" t="s">
        <v>104</v>
      </c>
      <c r="B31" s="33">
        <f>FIND(" "&amp;A31, 'Data Input'!$A60)</f>
        <v>6</v>
      </c>
      <c r="C31" s="33" t="str">
        <f>IFERROR(MID('Data Input'!$A60,B31+2,2),"")</f>
        <v>00</v>
      </c>
      <c r="D31" s="23">
        <f t="shared" si="0"/>
        <v>0</v>
      </c>
      <c r="E31" s="32" t="s">
        <v>104</v>
      </c>
      <c r="F31" s="33">
        <f>FIND(" "&amp;E31, 'Data Input'!$A60,B31+1)</f>
        <v>10</v>
      </c>
      <c r="G31" s="33" t="str">
        <f>IFERROR(MID('Data Input'!$A60,F31+2,2),"")</f>
        <v>99</v>
      </c>
      <c r="H31" s="23">
        <f t="shared" si="1"/>
        <v>0</v>
      </c>
      <c r="I31" s="32" t="s">
        <v>104</v>
      </c>
      <c r="J31" s="33">
        <f>FIND(" "&amp;I31, 'Data Input'!$A60,F31+1)</f>
        <v>14</v>
      </c>
      <c r="K31" s="33" t="str">
        <f>IFERROR(MID('Data Input'!$A60,J31+2,2),"")</f>
        <v>86</v>
      </c>
      <c r="L31" s="23">
        <f t="shared" si="2"/>
        <v>130</v>
      </c>
      <c r="M31" s="32" t="s">
        <v>104</v>
      </c>
      <c r="N31" s="33">
        <f>FIND(" "&amp;M31, 'Data Input'!$A60,J31+1)</f>
        <v>18</v>
      </c>
      <c r="O31" s="33" t="str">
        <f>IFERROR(MID('Data Input'!$A60,N31+2,2),"")</f>
        <v>99</v>
      </c>
      <c r="P31" s="23">
        <f t="shared" si="3"/>
        <v>0</v>
      </c>
      <c r="Q31" s="32" t="s">
        <v>103</v>
      </c>
      <c r="R31" s="33">
        <f>FIND(" "&amp;Q31, 'Data Input'!$A60,N31+1)</f>
        <v>22</v>
      </c>
      <c r="S31" s="33" t="str">
        <f>IFERROR(MID('Data Input'!$A60,R31+2,2),"")</f>
        <v>89</v>
      </c>
      <c r="T31" s="23">
        <f t="shared" si="20"/>
        <v>100</v>
      </c>
      <c r="U31" s="32" t="s">
        <v>103</v>
      </c>
      <c r="V31" s="33">
        <f>FIND(" "&amp;U31, 'Data Input'!$A60,R31+1)</f>
        <v>26</v>
      </c>
      <c r="W31" s="33" t="str">
        <f>IFERROR(MID('Data Input'!$A60,V31+2,2),"")</f>
        <v>98</v>
      </c>
      <c r="X31" s="39">
        <f t="shared" si="21"/>
        <v>10</v>
      </c>
      <c r="Y31" s="32" t="s">
        <v>103</v>
      </c>
      <c r="Z31" s="33">
        <f>FIND(" "&amp;Y31, 'Data Input'!$A60,V31+1)</f>
        <v>30</v>
      </c>
      <c r="AA31" s="33" t="str">
        <f>IFERROR(MID('Data Input'!$A60,Z31+2,2),"")</f>
        <v>99</v>
      </c>
      <c r="AB31" s="39">
        <f t="shared" si="22"/>
        <v>0</v>
      </c>
      <c r="AC31" s="32" t="s">
        <v>103</v>
      </c>
      <c r="AD31" s="33">
        <f>FIND(" "&amp;AC31, 'Data Input'!$A60,Z31+1)</f>
        <v>34</v>
      </c>
      <c r="AE31" s="33" t="str">
        <f>IFERROR(MID('Data Input'!$A60,AD31+2,2),"")</f>
        <v>55</v>
      </c>
      <c r="AF31" s="23">
        <f t="shared" si="4"/>
        <v>50</v>
      </c>
      <c r="AG31" s="32" t="s">
        <v>102</v>
      </c>
      <c r="AH31" s="33">
        <f>FIND(" "&amp;AG31, 'Data Input'!$A60,AD31+1)</f>
        <v>38</v>
      </c>
      <c r="AI31" s="33" t="str">
        <f>IFERROR(MID('Data Input'!$A60,AH31+2,2),"")</f>
        <v>74</v>
      </c>
      <c r="AJ31" s="26">
        <f t="shared" si="23"/>
        <v>3</v>
      </c>
      <c r="AK31" s="32" t="s">
        <v>102</v>
      </c>
      <c r="AL31" s="33">
        <f>FIND(" "&amp;AK31, 'Data Input'!$A60,AH31+1)</f>
        <v>42</v>
      </c>
      <c r="AM31" s="33" t="str">
        <f>IFERROR(MID('Data Input'!$A60,AL31+2,2),"")</f>
        <v>50</v>
      </c>
      <c r="AN31" s="26">
        <f t="shared" si="5"/>
        <v>5</v>
      </c>
      <c r="AO31" s="32" t="s">
        <v>102</v>
      </c>
      <c r="AP31" s="33">
        <f>FIND(" "&amp;AO31, 'Data Input'!$A60,AL31+1)</f>
        <v>46</v>
      </c>
      <c r="AQ31" s="33" t="str">
        <f>IFERROR(MID('Data Input'!$A60,AP31+2,2),"")</f>
        <v>00</v>
      </c>
      <c r="AR31" s="25">
        <f t="shared" si="6"/>
        <v>0</v>
      </c>
      <c r="AS31" s="32" t="s">
        <v>102</v>
      </c>
      <c r="AT31" s="33">
        <f>FIND(" "&amp;AS31, 'Data Input'!$A60,AP31+1)</f>
        <v>50</v>
      </c>
      <c r="AU31" s="33" t="str">
        <f>IFERROR(MID('Data Input'!$A60,AT31+2,2),"")</f>
        <v>00</v>
      </c>
      <c r="AV31" s="26">
        <f t="shared" si="7"/>
        <v>95.8</v>
      </c>
      <c r="AW31" s="32" t="s">
        <v>99</v>
      </c>
      <c r="AX31" s="33">
        <f>FIND(" "&amp;AW31, 'Data Input'!$A60,AT31+1)</f>
        <v>54</v>
      </c>
      <c r="AY31" s="33" t="str">
        <f>IFERROR(MID('Data Input'!$A60,AX31+2,2),"")</f>
        <v>40</v>
      </c>
      <c r="AZ31" s="26">
        <f t="shared" si="8"/>
        <v>36.599999999999994</v>
      </c>
      <c r="BA31" s="32" t="s">
        <v>99</v>
      </c>
      <c r="BB31" s="33">
        <f>FIND(" "&amp;BA31, 'Data Input'!$A60,AX31+1)</f>
        <v>58</v>
      </c>
      <c r="BC31" s="33" t="str">
        <f>IFERROR(MID('Data Input'!$A60,BB31+2,2),"")</f>
        <v>00</v>
      </c>
      <c r="BD31" s="26">
        <f t="shared" si="9"/>
        <v>95.8</v>
      </c>
      <c r="BE31" s="32" t="s">
        <v>99</v>
      </c>
      <c r="BF31" s="33">
        <f>FIND(" "&amp;BE31, 'Data Input'!$A60,BB31+1)</f>
        <v>62</v>
      </c>
      <c r="BG31" s="33" t="str">
        <f>IFERROR(MID('Data Input'!$A60,BF31+2,2),"")</f>
        <v>00</v>
      </c>
      <c r="BH31" s="26">
        <f t="shared" si="10"/>
        <v>95.8</v>
      </c>
      <c r="BI31" s="32" t="s">
        <v>99</v>
      </c>
      <c r="BJ31" s="33">
        <f>FIND(" "&amp;BI31, 'Data Input'!$A60,BF31+1)</f>
        <v>66</v>
      </c>
      <c r="BK31" s="33" t="str">
        <f>IFERROR(MID('Data Input'!$A60,BJ31+2,2),"")</f>
        <v>00</v>
      </c>
      <c r="BL31" s="26">
        <f t="shared" si="11"/>
        <v>95.8</v>
      </c>
      <c r="BM31" s="32" t="s">
        <v>100</v>
      </c>
      <c r="BN31" s="33">
        <f>FIND(" "&amp;BM31, 'Data Input'!$A60,BJ31+1)</f>
        <v>70</v>
      </c>
      <c r="BO31" s="33" t="str">
        <f>IFERROR(MID('Data Input'!$A60,BN31+2,2),"")</f>
        <v>00</v>
      </c>
      <c r="BP31" s="26">
        <f t="shared" si="12"/>
        <v>95.8</v>
      </c>
      <c r="BQ31" s="32" t="s">
        <v>100</v>
      </c>
      <c r="BR31" s="33">
        <f>FIND(" "&amp;BQ31, 'Data Input'!$A60,BN31+1)</f>
        <v>74</v>
      </c>
      <c r="BS31" s="33" t="str">
        <f>IFERROR(MID('Data Input'!$A60,BR31+2,2),"")</f>
        <v>00</v>
      </c>
      <c r="BT31" s="26">
        <f t="shared" si="13"/>
        <v>0</v>
      </c>
      <c r="BU31" s="32" t="s">
        <v>100</v>
      </c>
      <c r="BV31" s="33">
        <f>FIND(" "&amp;BU31, 'Data Input'!$A60,BR31+1)</f>
        <v>78</v>
      </c>
      <c r="BW31" s="33" t="str">
        <f>IFERROR(MID('Data Input'!$A60,BV31+2,2),"")</f>
        <v>00</v>
      </c>
      <c r="BX31" s="26">
        <f t="shared" si="14"/>
        <v>95.8</v>
      </c>
      <c r="BY31" s="32" t="s">
        <v>100</v>
      </c>
      <c r="BZ31" s="33">
        <f>FIND(" "&amp;BY31, 'Data Input'!$A60,BV31+1)</f>
        <v>82</v>
      </c>
      <c r="CA31" s="33" t="str">
        <f>IFERROR(MID('Data Input'!$A60,BZ31+2,2),"")</f>
        <v>00</v>
      </c>
      <c r="CB31" s="23">
        <f t="shared" si="15"/>
        <v>11</v>
      </c>
      <c r="CC31" s="32" t="s">
        <v>101</v>
      </c>
      <c r="CD31" s="33">
        <f>FIND(" "&amp;CC31, 'Data Input'!$A60,BZ31+1)</f>
        <v>86</v>
      </c>
      <c r="CE31" s="33" t="str">
        <f>IFERROR(MID('Data Input'!$A60,CD31+2,2),"")</f>
        <v>00</v>
      </c>
      <c r="CF31" s="23">
        <f t="shared" si="16"/>
        <v>0</v>
      </c>
      <c r="CG31" s="32" t="s">
        <v>101</v>
      </c>
      <c r="CH31" s="33">
        <f>FIND(" "&amp;CG31, 'Data Input'!$A60,CD31+1)</f>
        <v>90</v>
      </c>
      <c r="CI31" s="33" t="str">
        <f>IFERROR(MID('Data Input'!$A60,CH31+2,2),"")</f>
        <v>00</v>
      </c>
      <c r="CJ31" s="23">
        <f t="shared" si="17"/>
        <v>35</v>
      </c>
      <c r="CK31" s="32" t="s">
        <v>101</v>
      </c>
      <c r="CL31" s="33">
        <f>FIND(" "&amp;CK31, 'Data Input'!$A60,CH31+1)</f>
        <v>94</v>
      </c>
      <c r="CM31" s="33" t="str">
        <f>IFERROR(MID('Data Input'!$A60,CL31+2,2),"")</f>
        <v>00</v>
      </c>
      <c r="CN31" s="23">
        <f t="shared" si="18"/>
        <v>0</v>
      </c>
      <c r="CO31" s="32" t="s">
        <v>101</v>
      </c>
      <c r="CP31" s="33">
        <f>FIND(" "&amp;CO31, 'Data Input'!$A60,CL31+1)</f>
        <v>98</v>
      </c>
      <c r="CQ31" s="33" t="str">
        <f>IFERROR(MID('Data Input'!$A60,CP31+2,2),"")</f>
        <v>49</v>
      </c>
      <c r="CR31" s="25">
        <f t="shared" si="19"/>
        <v>0.49</v>
      </c>
    </row>
    <row r="32" spans="1:96" x14ac:dyDescent="0.15">
      <c r="A32" s="32" t="s">
        <v>104</v>
      </c>
      <c r="B32" s="33">
        <f>FIND(" "&amp;A32, 'Data Input'!$A62)</f>
        <v>6</v>
      </c>
      <c r="C32" s="33" t="str">
        <f>IFERROR(MID('Data Input'!$A62,B32+2,2),"")</f>
        <v>00</v>
      </c>
      <c r="D32" s="23">
        <f t="shared" si="0"/>
        <v>0</v>
      </c>
      <c r="E32" s="32" t="s">
        <v>104</v>
      </c>
      <c r="F32" s="33">
        <f>FIND(" "&amp;E32, 'Data Input'!$A62,B32+1)</f>
        <v>10</v>
      </c>
      <c r="G32" s="33" t="str">
        <f>IFERROR(MID('Data Input'!$A62,F32+2,2),"")</f>
        <v>99</v>
      </c>
      <c r="H32" s="23">
        <f t="shared" si="1"/>
        <v>0</v>
      </c>
      <c r="I32" s="32" t="s">
        <v>104</v>
      </c>
      <c r="J32" s="33">
        <f>FIND(" "&amp;I32, 'Data Input'!$A62,F32+1)</f>
        <v>14</v>
      </c>
      <c r="K32" s="33" t="str">
        <f>IFERROR(MID('Data Input'!$A62,J32+2,2),"")</f>
        <v>81</v>
      </c>
      <c r="L32" s="23">
        <f t="shared" si="2"/>
        <v>180</v>
      </c>
      <c r="M32" s="32" t="s">
        <v>104</v>
      </c>
      <c r="N32" s="33">
        <f>FIND(" "&amp;M32, 'Data Input'!$A62,J32+1)</f>
        <v>18</v>
      </c>
      <c r="O32" s="33" t="str">
        <f>IFERROR(MID('Data Input'!$A62,N32+2,2),"")</f>
        <v>99</v>
      </c>
      <c r="P32" s="23">
        <f t="shared" si="3"/>
        <v>0</v>
      </c>
      <c r="Q32" s="32" t="s">
        <v>103</v>
      </c>
      <c r="R32" s="33">
        <f>FIND(" "&amp;Q32, 'Data Input'!$A62,N32+1)</f>
        <v>22</v>
      </c>
      <c r="S32" s="33" t="str">
        <f>IFERROR(MID('Data Input'!$A62,R32+2,2),"")</f>
        <v>96</v>
      </c>
      <c r="T32" s="23">
        <f t="shared" si="20"/>
        <v>30</v>
      </c>
      <c r="U32" s="32" t="s">
        <v>103</v>
      </c>
      <c r="V32" s="33">
        <f>FIND(" "&amp;U32, 'Data Input'!$A62,R32+1)</f>
        <v>26</v>
      </c>
      <c r="W32" s="33" t="str">
        <f>IFERROR(MID('Data Input'!$A62,V32+2,2),"")</f>
        <v>98</v>
      </c>
      <c r="X32" s="39">
        <f t="shared" si="21"/>
        <v>10</v>
      </c>
      <c r="Y32" s="32" t="s">
        <v>103</v>
      </c>
      <c r="Z32" s="33">
        <f>FIND(" "&amp;Y32, 'Data Input'!$A62,V32+1)</f>
        <v>30</v>
      </c>
      <c r="AA32" s="33" t="str">
        <f>IFERROR(MID('Data Input'!$A62,Z32+2,2),"")</f>
        <v>99</v>
      </c>
      <c r="AB32" s="39">
        <f t="shared" si="22"/>
        <v>0</v>
      </c>
      <c r="AC32" s="32" t="s">
        <v>103</v>
      </c>
      <c r="AD32" s="33">
        <f>FIND(" "&amp;AC32, 'Data Input'!$A62,Z32+1)</f>
        <v>34</v>
      </c>
      <c r="AE32" s="33" t="str">
        <f>IFERROR(MID('Data Input'!$A62,AD32+2,2),"")</f>
        <v>54</v>
      </c>
      <c r="AF32" s="23">
        <f t="shared" si="4"/>
        <v>40</v>
      </c>
      <c r="AG32" s="32" t="s">
        <v>102</v>
      </c>
      <c r="AH32" s="33">
        <f>FIND(" "&amp;AG32, 'Data Input'!$A62,AD32+1)</f>
        <v>38</v>
      </c>
      <c r="AI32" s="33" t="str">
        <f>IFERROR(MID('Data Input'!$A62,AH32+2,2),"")</f>
        <v>74</v>
      </c>
      <c r="AJ32" s="26">
        <f t="shared" si="23"/>
        <v>3</v>
      </c>
      <c r="AK32" s="32" t="s">
        <v>102</v>
      </c>
      <c r="AL32" s="33">
        <f>FIND(" "&amp;AK32, 'Data Input'!$A62,AH32+1)</f>
        <v>42</v>
      </c>
      <c r="AM32" s="33" t="str">
        <f>IFERROR(MID('Data Input'!$A62,AL32+2,2),"")</f>
        <v>50</v>
      </c>
      <c r="AN32" s="26">
        <f t="shared" si="5"/>
        <v>5</v>
      </c>
      <c r="AO32" s="32" t="s">
        <v>102</v>
      </c>
      <c r="AP32" s="33">
        <f>FIND(" "&amp;AO32, 'Data Input'!$A62,AL32+1)</f>
        <v>46</v>
      </c>
      <c r="AQ32" s="33" t="str">
        <f>IFERROR(MID('Data Input'!$A62,AP32+2,2),"")</f>
        <v>00</v>
      </c>
      <c r="AR32" s="25">
        <f t="shared" si="6"/>
        <v>0</v>
      </c>
      <c r="AS32" s="32" t="s">
        <v>102</v>
      </c>
      <c r="AT32" s="33">
        <f>FIND(" "&amp;AS32, 'Data Input'!$A62,AP32+1)</f>
        <v>50</v>
      </c>
      <c r="AU32" s="33" t="str">
        <f>IFERROR(MID('Data Input'!$A62,AT32+2,2),"")</f>
        <v>00</v>
      </c>
      <c r="AV32" s="26">
        <f t="shared" si="7"/>
        <v>95.8</v>
      </c>
      <c r="AW32" s="32" t="s">
        <v>99</v>
      </c>
      <c r="AX32" s="33">
        <f>FIND(" "&amp;AW32, 'Data Input'!$A62,AT32+1)</f>
        <v>54</v>
      </c>
      <c r="AY32" s="33" t="str">
        <f>IFERROR(MID('Data Input'!$A62,AX32+2,2),"")</f>
        <v>41</v>
      </c>
      <c r="AZ32" s="26">
        <f t="shared" si="8"/>
        <v>35.119999999999997</v>
      </c>
      <c r="BA32" s="32" t="s">
        <v>99</v>
      </c>
      <c r="BB32" s="33">
        <f>FIND(" "&amp;BA32, 'Data Input'!$A62,AX32+1)</f>
        <v>58</v>
      </c>
      <c r="BC32" s="33" t="str">
        <f>IFERROR(MID('Data Input'!$A62,BB32+2,2),"")</f>
        <v>00</v>
      </c>
      <c r="BD32" s="26">
        <f t="shared" si="9"/>
        <v>95.8</v>
      </c>
      <c r="BE32" s="32" t="s">
        <v>99</v>
      </c>
      <c r="BF32" s="33">
        <f>FIND(" "&amp;BE32, 'Data Input'!$A62,BB32+1)</f>
        <v>62</v>
      </c>
      <c r="BG32" s="33" t="str">
        <f>IFERROR(MID('Data Input'!$A62,BF32+2,2),"")</f>
        <v>00</v>
      </c>
      <c r="BH32" s="26">
        <f t="shared" si="10"/>
        <v>95.8</v>
      </c>
      <c r="BI32" s="32" t="s">
        <v>99</v>
      </c>
      <c r="BJ32" s="33">
        <f>FIND(" "&amp;BI32, 'Data Input'!$A62,BF32+1)</f>
        <v>66</v>
      </c>
      <c r="BK32" s="33" t="str">
        <f>IFERROR(MID('Data Input'!$A62,BJ32+2,2),"")</f>
        <v>00</v>
      </c>
      <c r="BL32" s="26">
        <f t="shared" si="11"/>
        <v>95.8</v>
      </c>
      <c r="BM32" s="32" t="s">
        <v>100</v>
      </c>
      <c r="BN32" s="33">
        <f>FIND(" "&amp;BM32, 'Data Input'!$A62,BJ32+1)</f>
        <v>70</v>
      </c>
      <c r="BO32" s="33" t="str">
        <f>IFERROR(MID('Data Input'!$A62,BN32+2,2),"")</f>
        <v>00</v>
      </c>
      <c r="BP32" s="26">
        <f t="shared" si="12"/>
        <v>95.8</v>
      </c>
      <c r="BQ32" s="32" t="s">
        <v>100</v>
      </c>
      <c r="BR32" s="33">
        <f>FIND(" "&amp;BQ32, 'Data Input'!$A62,BN32+1)</f>
        <v>74</v>
      </c>
      <c r="BS32" s="33" t="str">
        <f>IFERROR(MID('Data Input'!$A62,BR32+2,2),"")</f>
        <v>00</v>
      </c>
      <c r="BT32" s="26">
        <f t="shared" si="13"/>
        <v>0</v>
      </c>
      <c r="BU32" s="32" t="s">
        <v>100</v>
      </c>
      <c r="BV32" s="33">
        <f>FIND(" "&amp;BU32, 'Data Input'!$A62,BR32+1)</f>
        <v>78</v>
      </c>
      <c r="BW32" s="33" t="str">
        <f>IFERROR(MID('Data Input'!$A62,BV32+2,2),"")</f>
        <v>00</v>
      </c>
      <c r="BX32" s="26">
        <f t="shared" si="14"/>
        <v>95.8</v>
      </c>
      <c r="BY32" s="32" t="s">
        <v>100</v>
      </c>
      <c r="BZ32" s="33">
        <f>FIND(" "&amp;BY32, 'Data Input'!$A62,BV32+1)</f>
        <v>82</v>
      </c>
      <c r="CA32" s="33" t="str">
        <f>IFERROR(MID('Data Input'!$A62,BZ32+2,2),"")</f>
        <v>00</v>
      </c>
      <c r="CB32" s="23">
        <f t="shared" si="15"/>
        <v>11</v>
      </c>
      <c r="CC32" s="32" t="s">
        <v>101</v>
      </c>
      <c r="CD32" s="33">
        <f>FIND(" "&amp;CC32, 'Data Input'!$A62,BZ32+1)</f>
        <v>86</v>
      </c>
      <c r="CE32" s="33" t="str">
        <f>IFERROR(MID('Data Input'!$A62,CD32+2,2),"")</f>
        <v>00</v>
      </c>
      <c r="CF32" s="23">
        <f t="shared" si="16"/>
        <v>0</v>
      </c>
      <c r="CG32" s="32" t="s">
        <v>101</v>
      </c>
      <c r="CH32" s="33">
        <f>FIND(" "&amp;CG32, 'Data Input'!$A62,CD32+1)</f>
        <v>90</v>
      </c>
      <c r="CI32" s="33" t="str">
        <f>IFERROR(MID('Data Input'!$A62,CH32+2,2),"")</f>
        <v>00</v>
      </c>
      <c r="CJ32" s="23">
        <f t="shared" si="17"/>
        <v>35</v>
      </c>
      <c r="CK32" s="32" t="s">
        <v>101</v>
      </c>
      <c r="CL32" s="33">
        <f>FIND(" "&amp;CK32, 'Data Input'!$A62,CH32+1)</f>
        <v>94</v>
      </c>
      <c r="CM32" s="33" t="str">
        <f>IFERROR(MID('Data Input'!$A62,CL32+2,2),"")</f>
        <v>00</v>
      </c>
      <c r="CN32" s="23">
        <f t="shared" si="18"/>
        <v>0</v>
      </c>
      <c r="CO32" s="32" t="s">
        <v>101</v>
      </c>
      <c r="CP32" s="33">
        <f>FIND(" "&amp;CO32, 'Data Input'!$A62,CL32+1)</f>
        <v>98</v>
      </c>
      <c r="CQ32" s="33" t="str">
        <f>IFERROR(MID('Data Input'!$A62,CP32+2,2),"")</f>
        <v>50</v>
      </c>
      <c r="CR32" s="25">
        <f t="shared" si="19"/>
        <v>0.5</v>
      </c>
    </row>
    <row r="33" spans="1:96" x14ac:dyDescent="0.15">
      <c r="A33" s="32" t="s">
        <v>104</v>
      </c>
      <c r="B33" s="33">
        <f>FIND(" "&amp;A33, 'Data Input'!$A64)</f>
        <v>6</v>
      </c>
      <c r="C33" s="33" t="str">
        <f>IFERROR(MID('Data Input'!$A64,B33+2,2),"")</f>
        <v>00</v>
      </c>
      <c r="D33" s="23">
        <f t="shared" si="0"/>
        <v>0</v>
      </c>
      <c r="E33" s="32" t="s">
        <v>104</v>
      </c>
      <c r="F33" s="33">
        <f>FIND(" "&amp;E33, 'Data Input'!$A64,B33+1)</f>
        <v>10</v>
      </c>
      <c r="G33" s="33" t="str">
        <f>IFERROR(MID('Data Input'!$A64,F33+2,2),"")</f>
        <v>99</v>
      </c>
      <c r="H33" s="23">
        <f t="shared" si="1"/>
        <v>0</v>
      </c>
      <c r="I33" s="32" t="s">
        <v>104</v>
      </c>
      <c r="J33" s="33">
        <f>FIND(" "&amp;I33, 'Data Input'!$A64,F33+1)</f>
        <v>14</v>
      </c>
      <c r="K33" s="33" t="str">
        <f>IFERROR(MID('Data Input'!$A64,J33+2,2),"")</f>
        <v>82</v>
      </c>
      <c r="L33" s="23">
        <f t="shared" si="2"/>
        <v>170</v>
      </c>
      <c r="M33" s="32" t="s">
        <v>104</v>
      </c>
      <c r="N33" s="33">
        <f>FIND(" "&amp;M33, 'Data Input'!$A64,J33+1)</f>
        <v>18</v>
      </c>
      <c r="O33" s="33" t="str">
        <f>IFERROR(MID('Data Input'!$A64,N33+2,2),"")</f>
        <v>95</v>
      </c>
      <c r="P33" s="23">
        <f t="shared" si="3"/>
        <v>40</v>
      </c>
      <c r="Q33" s="32" t="s">
        <v>103</v>
      </c>
      <c r="R33" s="33">
        <f>FIND(" "&amp;Q33, 'Data Input'!$A64,N33+1)</f>
        <v>22</v>
      </c>
      <c r="S33" s="33" t="str">
        <f>IFERROR(MID('Data Input'!$A64,R33+2,2),"")</f>
        <v>99</v>
      </c>
      <c r="T33" s="23">
        <f t="shared" si="20"/>
        <v>0</v>
      </c>
      <c r="U33" s="32" t="s">
        <v>103</v>
      </c>
      <c r="V33" s="33">
        <f>FIND(" "&amp;U33, 'Data Input'!$A64,R33+1)</f>
        <v>26</v>
      </c>
      <c r="W33" s="33" t="str">
        <f>IFERROR(MID('Data Input'!$A64,V33+2,2),"")</f>
        <v>99</v>
      </c>
      <c r="X33" s="39">
        <f t="shared" si="21"/>
        <v>0</v>
      </c>
      <c r="Y33" s="32" t="s">
        <v>103</v>
      </c>
      <c r="Z33" s="33">
        <f>FIND(" "&amp;Y33, 'Data Input'!$A64,V33+1)</f>
        <v>30</v>
      </c>
      <c r="AA33" s="33" t="str">
        <f>IFERROR(MID('Data Input'!$A64,Z33+2,2),"")</f>
        <v>99</v>
      </c>
      <c r="AB33" s="39">
        <f t="shared" si="22"/>
        <v>0</v>
      </c>
      <c r="AC33" s="32" t="s">
        <v>103</v>
      </c>
      <c r="AD33" s="33">
        <f>FIND(" "&amp;AC33, 'Data Input'!$A64,Z33+1)</f>
        <v>34</v>
      </c>
      <c r="AE33" s="33" t="str">
        <f>IFERROR(MID('Data Input'!$A64,AD33+2,2),"")</f>
        <v>55</v>
      </c>
      <c r="AF33" s="23">
        <f t="shared" si="4"/>
        <v>50</v>
      </c>
      <c r="AG33" s="32" t="s">
        <v>102</v>
      </c>
      <c r="AH33" s="33">
        <f>FIND(" "&amp;AG33, 'Data Input'!$A64,AD33+1)</f>
        <v>38</v>
      </c>
      <c r="AI33" s="33" t="str">
        <f>IFERROR(MID('Data Input'!$A64,AH33+2,2),"")</f>
        <v>74</v>
      </c>
      <c r="AJ33" s="26">
        <f t="shared" si="23"/>
        <v>3</v>
      </c>
      <c r="AK33" s="32" t="s">
        <v>102</v>
      </c>
      <c r="AL33" s="33">
        <f>FIND(" "&amp;AK33, 'Data Input'!$A64,AH33+1)</f>
        <v>42</v>
      </c>
      <c r="AM33" s="33" t="str">
        <f>IFERROR(MID('Data Input'!$A64,AL33+2,2),"")</f>
        <v>50</v>
      </c>
      <c r="AN33" s="26">
        <f t="shared" si="5"/>
        <v>5</v>
      </c>
      <c r="AO33" s="32" t="s">
        <v>102</v>
      </c>
      <c r="AP33" s="33">
        <f>FIND(" "&amp;AO33, 'Data Input'!$A64,AL33+1)</f>
        <v>46</v>
      </c>
      <c r="AQ33" s="33" t="str">
        <f>IFERROR(MID('Data Input'!$A64,AP33+2,2),"")</f>
        <v>00</v>
      </c>
      <c r="AR33" s="25">
        <f t="shared" si="6"/>
        <v>0</v>
      </c>
      <c r="AS33" s="32" t="s">
        <v>102</v>
      </c>
      <c r="AT33" s="33">
        <f>FIND(" "&amp;AS33, 'Data Input'!$A64,AP33+1)</f>
        <v>50</v>
      </c>
      <c r="AU33" s="33" t="str">
        <f>IFERROR(MID('Data Input'!$A64,AT33+2,2),"")</f>
        <v>00</v>
      </c>
      <c r="AV33" s="26">
        <f t="shared" si="7"/>
        <v>95.8</v>
      </c>
      <c r="AW33" s="32" t="s">
        <v>99</v>
      </c>
      <c r="AX33" s="33">
        <f>FIND(" "&amp;AW33, 'Data Input'!$A64,AT33+1)</f>
        <v>54</v>
      </c>
      <c r="AY33" s="33" t="str">
        <f>IFERROR(MID('Data Input'!$A64,AX33+2,2),"")</f>
        <v>41</v>
      </c>
      <c r="AZ33" s="26">
        <f t="shared" si="8"/>
        <v>35.119999999999997</v>
      </c>
      <c r="BA33" s="32" t="s">
        <v>99</v>
      </c>
      <c r="BB33" s="33">
        <f>FIND(" "&amp;BA33, 'Data Input'!$A64,AX33+1)</f>
        <v>58</v>
      </c>
      <c r="BC33" s="33" t="str">
        <f>IFERROR(MID('Data Input'!$A64,BB33+2,2),"")</f>
        <v>00</v>
      </c>
      <c r="BD33" s="26">
        <f t="shared" si="9"/>
        <v>95.8</v>
      </c>
      <c r="BE33" s="32" t="s">
        <v>99</v>
      </c>
      <c r="BF33" s="33">
        <f>FIND(" "&amp;BE33, 'Data Input'!$A64,BB33+1)</f>
        <v>62</v>
      </c>
      <c r="BG33" s="33" t="str">
        <f>IFERROR(MID('Data Input'!$A64,BF33+2,2),"")</f>
        <v>00</v>
      </c>
      <c r="BH33" s="26">
        <f t="shared" si="10"/>
        <v>95.8</v>
      </c>
      <c r="BI33" s="32" t="s">
        <v>99</v>
      </c>
      <c r="BJ33" s="33">
        <f>FIND(" "&amp;BI33, 'Data Input'!$A64,BF33+1)</f>
        <v>66</v>
      </c>
      <c r="BK33" s="33" t="str">
        <f>IFERROR(MID('Data Input'!$A64,BJ33+2,2),"")</f>
        <v>00</v>
      </c>
      <c r="BL33" s="26">
        <f t="shared" si="11"/>
        <v>95.8</v>
      </c>
      <c r="BM33" s="32" t="s">
        <v>100</v>
      </c>
      <c r="BN33" s="33">
        <f>FIND(" "&amp;BM33, 'Data Input'!$A64,BJ33+1)</f>
        <v>70</v>
      </c>
      <c r="BO33" s="33" t="str">
        <f>IFERROR(MID('Data Input'!$A64,BN33+2,2),"")</f>
        <v>00</v>
      </c>
      <c r="BP33" s="26">
        <f t="shared" si="12"/>
        <v>95.8</v>
      </c>
      <c r="BQ33" s="32" t="s">
        <v>100</v>
      </c>
      <c r="BR33" s="33">
        <f>FIND(" "&amp;BQ33, 'Data Input'!$A64,BN33+1)</f>
        <v>74</v>
      </c>
      <c r="BS33" s="33" t="str">
        <f>IFERROR(MID('Data Input'!$A64,BR33+2,2),"")</f>
        <v>00</v>
      </c>
      <c r="BT33" s="26">
        <f t="shared" si="13"/>
        <v>0</v>
      </c>
      <c r="BU33" s="32" t="s">
        <v>100</v>
      </c>
      <c r="BV33" s="33">
        <f>FIND(" "&amp;BU33, 'Data Input'!$A64,BR33+1)</f>
        <v>78</v>
      </c>
      <c r="BW33" s="33" t="str">
        <f>IFERROR(MID('Data Input'!$A64,BV33+2,2),"")</f>
        <v>00</v>
      </c>
      <c r="BX33" s="26">
        <f t="shared" si="14"/>
        <v>95.8</v>
      </c>
      <c r="BY33" s="32" t="s">
        <v>100</v>
      </c>
      <c r="BZ33" s="33">
        <f>FIND(" "&amp;BY33, 'Data Input'!$A64,BV33+1)</f>
        <v>82</v>
      </c>
      <c r="CA33" s="33" t="str">
        <f>IFERROR(MID('Data Input'!$A64,BZ33+2,2),"")</f>
        <v>00</v>
      </c>
      <c r="CB33" s="23">
        <f t="shared" si="15"/>
        <v>11</v>
      </c>
      <c r="CC33" s="32" t="s">
        <v>101</v>
      </c>
      <c r="CD33" s="33">
        <f>FIND(" "&amp;CC33, 'Data Input'!$A64,BZ33+1)</f>
        <v>86</v>
      </c>
      <c r="CE33" s="33" t="str">
        <f>IFERROR(MID('Data Input'!$A64,CD33+2,2),"")</f>
        <v>00</v>
      </c>
      <c r="CF33" s="23">
        <f t="shared" si="16"/>
        <v>0</v>
      </c>
      <c r="CG33" s="32" t="s">
        <v>101</v>
      </c>
      <c r="CH33" s="33">
        <f>FIND(" "&amp;CG33, 'Data Input'!$A64,CD33+1)</f>
        <v>90</v>
      </c>
      <c r="CI33" s="33" t="str">
        <f>IFERROR(MID('Data Input'!$A64,CH33+2,2),"")</f>
        <v>00</v>
      </c>
      <c r="CJ33" s="23">
        <f t="shared" si="17"/>
        <v>35</v>
      </c>
      <c r="CK33" s="32" t="s">
        <v>101</v>
      </c>
      <c r="CL33" s="33">
        <f>FIND(" "&amp;CK33, 'Data Input'!$A64,CH33+1)</f>
        <v>94</v>
      </c>
      <c r="CM33" s="33" t="str">
        <f>IFERROR(MID('Data Input'!$A64,CL33+2,2),"")</f>
        <v>00</v>
      </c>
      <c r="CN33" s="23">
        <f t="shared" si="18"/>
        <v>0</v>
      </c>
      <c r="CO33" s="32" t="s">
        <v>101</v>
      </c>
      <c r="CP33" s="33">
        <f>FIND(" "&amp;CO33, 'Data Input'!$A64,CL33+1)</f>
        <v>98</v>
      </c>
      <c r="CQ33" s="33" t="str">
        <f>IFERROR(MID('Data Input'!$A64,CP33+2,2),"")</f>
        <v>51</v>
      </c>
      <c r="CR33" s="25">
        <f t="shared" si="19"/>
        <v>0.51</v>
      </c>
    </row>
    <row r="34" spans="1:96" x14ac:dyDescent="0.15">
      <c r="A34" s="32" t="s">
        <v>104</v>
      </c>
      <c r="B34" s="33">
        <f>FIND(" "&amp;A34, 'Data Input'!$A66)</f>
        <v>6</v>
      </c>
      <c r="C34" s="33" t="str">
        <f>IFERROR(MID('Data Input'!$A66,B34+2,2),"")</f>
        <v>00</v>
      </c>
      <c r="D34" s="23">
        <f t="shared" ref="D34:D65" si="24">IFERROR(C34*15,"")</f>
        <v>0</v>
      </c>
      <c r="E34" s="32" t="s">
        <v>104</v>
      </c>
      <c r="F34" s="33">
        <f>FIND(" "&amp;E34, 'Data Input'!$A66,B34+1)</f>
        <v>10</v>
      </c>
      <c r="G34" s="33" t="str">
        <f>IFERROR(MID('Data Input'!$A66,F34+2,2),"")</f>
        <v>99</v>
      </c>
      <c r="H34" s="23">
        <f t="shared" ref="H34:H65" si="25">IFERROR(10*(99-G34),"")</f>
        <v>0</v>
      </c>
      <c r="I34" s="32" t="s">
        <v>104</v>
      </c>
      <c r="J34" s="33">
        <f>FIND(" "&amp;I34, 'Data Input'!$A66,F34+1)</f>
        <v>14</v>
      </c>
      <c r="K34" s="33" t="str">
        <f>IFERROR(MID('Data Input'!$A66,J34+2,2),"")</f>
        <v>87</v>
      </c>
      <c r="L34" s="23">
        <f t="shared" ref="L34:L65" si="26">IFERROR(10*(99-K34),"")</f>
        <v>120</v>
      </c>
      <c r="M34" s="32" t="s">
        <v>104</v>
      </c>
      <c r="N34" s="33">
        <f>FIND(" "&amp;M34, 'Data Input'!$A66,J34+1)</f>
        <v>18</v>
      </c>
      <c r="O34" s="33" t="str">
        <f>IFERROR(MID('Data Input'!$A66,N34+2,2),"")</f>
        <v>88</v>
      </c>
      <c r="P34" s="23">
        <f t="shared" ref="P34:P65" si="27">IFERROR(10*(99-O34),"")</f>
        <v>110</v>
      </c>
      <c r="Q34" s="32" t="s">
        <v>103</v>
      </c>
      <c r="R34" s="33">
        <f>FIND(" "&amp;Q34, 'Data Input'!$A66,N34+1)</f>
        <v>22</v>
      </c>
      <c r="S34" s="33" t="str">
        <f>IFERROR(MID('Data Input'!$A66,R34+2,2),"")</f>
        <v>99</v>
      </c>
      <c r="T34" s="23">
        <f t="shared" si="20"/>
        <v>0</v>
      </c>
      <c r="U34" s="32" t="s">
        <v>103</v>
      </c>
      <c r="V34" s="33">
        <f>FIND(" "&amp;U34, 'Data Input'!$A66,R34+1)</f>
        <v>26</v>
      </c>
      <c r="W34" s="33" t="str">
        <f>IFERROR(MID('Data Input'!$A66,V34+2,2),"")</f>
        <v>99</v>
      </c>
      <c r="X34" s="39">
        <f t="shared" si="21"/>
        <v>0</v>
      </c>
      <c r="Y34" s="32" t="s">
        <v>103</v>
      </c>
      <c r="Z34" s="33">
        <f>FIND(" "&amp;Y34, 'Data Input'!$A66,V34+1)</f>
        <v>30</v>
      </c>
      <c r="AA34" s="33" t="str">
        <f>IFERROR(MID('Data Input'!$A66,Z34+2,2),"")</f>
        <v>99</v>
      </c>
      <c r="AB34" s="39">
        <f t="shared" si="22"/>
        <v>0</v>
      </c>
      <c r="AC34" s="32" t="s">
        <v>103</v>
      </c>
      <c r="AD34" s="33">
        <f>FIND(" "&amp;AC34, 'Data Input'!$A66,Z34+1)</f>
        <v>34</v>
      </c>
      <c r="AE34" s="33" t="str">
        <f>IFERROR(MID('Data Input'!$A66,AD34+2,2),"")</f>
        <v>55</v>
      </c>
      <c r="AF34" s="23">
        <f t="shared" ref="AF34:AF65" si="28">IFERROR(10*(AE34-50),"")</f>
        <v>50</v>
      </c>
      <c r="AG34" s="32" t="s">
        <v>102</v>
      </c>
      <c r="AH34" s="33">
        <f>FIND(" "&amp;AG34, 'Data Input'!$A66,AD34+1)</f>
        <v>38</v>
      </c>
      <c r="AI34" s="33" t="str">
        <f>IFERROR(MID('Data Input'!$A66,AH34+2,2),"")</f>
        <v>74</v>
      </c>
      <c r="AJ34" s="26">
        <f t="shared" si="23"/>
        <v>3</v>
      </c>
      <c r="AK34" s="32" t="s">
        <v>102</v>
      </c>
      <c r="AL34" s="33">
        <f>FIND(" "&amp;AK34, 'Data Input'!$A66,AH34+1)</f>
        <v>42</v>
      </c>
      <c r="AM34" s="33" t="str">
        <f>IFERROR(MID('Data Input'!$A66,AL34+2,2),"")</f>
        <v>50</v>
      </c>
      <c r="AN34" s="26">
        <f t="shared" ref="AN34:AN65" si="29">IFERROR(0.1*AM34,"")</f>
        <v>5</v>
      </c>
      <c r="AO34" s="32" t="s">
        <v>102</v>
      </c>
      <c r="AP34" s="33">
        <f>FIND(" "&amp;AO34, 'Data Input'!$A66,AL34+1)</f>
        <v>46</v>
      </c>
      <c r="AQ34" s="33" t="str">
        <f>IFERROR(MID('Data Input'!$A66,AP34+2,2),"")</f>
        <v>00</v>
      </c>
      <c r="AR34" s="25">
        <f t="shared" ref="AR34:AR65" si="30">IFERROR(0.15*AQ34,"")</f>
        <v>0</v>
      </c>
      <c r="AS34" s="32" t="s">
        <v>102</v>
      </c>
      <c r="AT34" s="33">
        <f>FIND(" "&amp;AS34, 'Data Input'!$A66,AP34+1)</f>
        <v>50</v>
      </c>
      <c r="AU34" s="33" t="str">
        <f>IFERROR(MID('Data Input'!$A66,AT34+2,2),"")</f>
        <v>00</v>
      </c>
      <c r="AV34" s="26">
        <f t="shared" ref="AV34:AV65" si="31">IFERROR(95.8-1.48*AU34,"")</f>
        <v>95.8</v>
      </c>
      <c r="AW34" s="32" t="s">
        <v>99</v>
      </c>
      <c r="AX34" s="33">
        <f>FIND(" "&amp;AW34, 'Data Input'!$A66,AT34+1)</f>
        <v>54</v>
      </c>
      <c r="AY34" s="33" t="str">
        <f>IFERROR(MID('Data Input'!$A66,AX34+2,2),"")</f>
        <v>40</v>
      </c>
      <c r="AZ34" s="26">
        <f t="shared" ref="AZ34:AZ65" si="32">IFERROR(95.8-1.48*AY34,"")</f>
        <v>36.599999999999994</v>
      </c>
      <c r="BA34" s="32" t="s">
        <v>99</v>
      </c>
      <c r="BB34" s="33">
        <f>FIND(" "&amp;BA34, 'Data Input'!$A66,AX34+1)</f>
        <v>58</v>
      </c>
      <c r="BC34" s="33" t="str">
        <f>IFERROR(MID('Data Input'!$A66,BB34+2,2),"")</f>
        <v>00</v>
      </c>
      <c r="BD34" s="26">
        <f t="shared" ref="BD34:BD65" si="33">IFERROR(95.8-1.48*BC34,"")</f>
        <v>95.8</v>
      </c>
      <c r="BE34" s="32" t="s">
        <v>99</v>
      </c>
      <c r="BF34" s="33">
        <f>FIND(" "&amp;BE34, 'Data Input'!$A66,BB34+1)</f>
        <v>62</v>
      </c>
      <c r="BG34" s="33" t="str">
        <f>IFERROR(MID('Data Input'!$A66,BF34+2,2),"")</f>
        <v>00</v>
      </c>
      <c r="BH34" s="26">
        <f t="shared" ref="BH34:BH65" si="34">IFERROR(95.8-1.48*BG34,"")</f>
        <v>95.8</v>
      </c>
      <c r="BI34" s="32" t="s">
        <v>99</v>
      </c>
      <c r="BJ34" s="33">
        <f>FIND(" "&amp;BI34, 'Data Input'!$A66,BF34+1)</f>
        <v>66</v>
      </c>
      <c r="BK34" s="33" t="str">
        <f>IFERROR(MID('Data Input'!$A66,BJ34+2,2),"")</f>
        <v>00</v>
      </c>
      <c r="BL34" s="26">
        <f t="shared" ref="BL34:BL65" si="35">IFERROR(95.8-1.48*BK34,"")</f>
        <v>95.8</v>
      </c>
      <c r="BM34" s="32" t="s">
        <v>100</v>
      </c>
      <c r="BN34" s="33">
        <f>FIND(" "&amp;BM34, 'Data Input'!$A66,BJ34+1)</f>
        <v>70</v>
      </c>
      <c r="BO34" s="33" t="str">
        <f>IFERROR(MID('Data Input'!$A66,BN34+2,2),"")</f>
        <v>00</v>
      </c>
      <c r="BP34" s="26">
        <f t="shared" ref="BP34:BP65" si="36">IFERROR(95.8-1.48*BO34,"")</f>
        <v>95.8</v>
      </c>
      <c r="BQ34" s="32" t="s">
        <v>100</v>
      </c>
      <c r="BR34" s="33">
        <f>FIND(" "&amp;BQ34, 'Data Input'!$A66,BN34+1)</f>
        <v>74</v>
      </c>
      <c r="BS34" s="33" t="str">
        <f>IFERROR(MID('Data Input'!$A66,BR34+2,2),"")</f>
        <v>00</v>
      </c>
      <c r="BT34" s="26">
        <f t="shared" ref="BT34:BT65" si="37">IFERROR(11.67*BS34,"")</f>
        <v>0</v>
      </c>
      <c r="BU34" s="32" t="s">
        <v>100</v>
      </c>
      <c r="BV34" s="33">
        <f>FIND(" "&amp;BU34, 'Data Input'!$A66,BR34+1)</f>
        <v>78</v>
      </c>
      <c r="BW34" s="33" t="str">
        <f>IFERROR(MID('Data Input'!$A66,BV34+2,2),"")</f>
        <v>00</v>
      </c>
      <c r="BX34" s="26">
        <f t="shared" ref="BX34:BX65" si="38">IFERROR(95.8-1.48*BW34,"")</f>
        <v>95.8</v>
      </c>
      <c r="BY34" s="32" t="s">
        <v>100</v>
      </c>
      <c r="BZ34" s="33">
        <f>FIND(" "&amp;BY34, 'Data Input'!$A66,BV34+1)</f>
        <v>82</v>
      </c>
      <c r="CA34" s="33" t="str">
        <f>IFERROR(MID('Data Input'!$A66,BZ34+2,2),"")</f>
        <v>00</v>
      </c>
      <c r="CB34" s="23">
        <f t="shared" ref="CB34:CB65" si="39">IFERROR(11+0.82*CA34,"")</f>
        <v>11</v>
      </c>
      <c r="CC34" s="32" t="s">
        <v>101</v>
      </c>
      <c r="CD34" s="33">
        <f>FIND(" "&amp;CC34, 'Data Input'!$A66,BZ34+1)</f>
        <v>86</v>
      </c>
      <c r="CE34" s="33" t="str">
        <f>IFERROR(MID('Data Input'!$A66,CD34+2,2),"")</f>
        <v>00</v>
      </c>
      <c r="CF34" s="23">
        <f t="shared" ref="CF34:CF65" si="40">IFERROR(CE34^2/1.56,"")</f>
        <v>0</v>
      </c>
      <c r="CG34" s="32" t="s">
        <v>101</v>
      </c>
      <c r="CH34" s="33">
        <f>FIND(" "&amp;CG34, 'Data Input'!$A66,CD34+1)</f>
        <v>90</v>
      </c>
      <c r="CI34" s="33" t="str">
        <f>IFERROR(MID('Data Input'!$A66,CH34+2,2),"")</f>
        <v>00</v>
      </c>
      <c r="CJ34" s="23">
        <f t="shared" ref="CJ34:CJ65" si="41">IFERROR(0.1*CI34^2+35,"")</f>
        <v>35</v>
      </c>
      <c r="CK34" s="32" t="s">
        <v>101</v>
      </c>
      <c r="CL34" s="33">
        <f>FIND(" "&amp;CK34, 'Data Input'!$A66,CH34+1)</f>
        <v>94</v>
      </c>
      <c r="CM34" s="33" t="str">
        <f>IFERROR(MID('Data Input'!$A66,CL34+2,2),"")</f>
        <v>00</v>
      </c>
      <c r="CN34" s="23">
        <f t="shared" ref="CN34:CN65" si="42">IFERROR(0.041*CM34^2,"")</f>
        <v>0</v>
      </c>
      <c r="CO34" s="32" t="s">
        <v>101</v>
      </c>
      <c r="CP34" s="33">
        <f>FIND(" "&amp;CO34, 'Data Input'!$A66,CL34+1)</f>
        <v>98</v>
      </c>
      <c r="CQ34" s="33" t="str">
        <f>IFERROR(MID('Data Input'!$A66,CP34+2,2),"")</f>
        <v>49</v>
      </c>
      <c r="CR34" s="25">
        <f t="shared" ref="CR34:CR65" si="43">IFERROR(0.01*CQ34,"")</f>
        <v>0.49</v>
      </c>
    </row>
    <row r="35" spans="1:96" x14ac:dyDescent="0.15">
      <c r="A35" s="32" t="s">
        <v>104</v>
      </c>
      <c r="B35" s="33">
        <f>FIND(" "&amp;A35, 'Data Input'!$A68)</f>
        <v>6</v>
      </c>
      <c r="C35" s="33" t="str">
        <f>IFERROR(MID('Data Input'!$A68,B35+2,2),"")</f>
        <v>00</v>
      </c>
      <c r="D35" s="23">
        <f t="shared" si="24"/>
        <v>0</v>
      </c>
      <c r="E35" s="32" t="s">
        <v>104</v>
      </c>
      <c r="F35" s="33">
        <f>FIND(" "&amp;E35, 'Data Input'!$A68,B35+1)</f>
        <v>10</v>
      </c>
      <c r="G35" s="33" t="str">
        <f>IFERROR(MID('Data Input'!$A68,F35+2,2),"")</f>
        <v>99</v>
      </c>
      <c r="H35" s="23">
        <f t="shared" si="25"/>
        <v>0</v>
      </c>
      <c r="I35" s="32" t="s">
        <v>104</v>
      </c>
      <c r="J35" s="33">
        <f>FIND(" "&amp;I35, 'Data Input'!$A68,F35+1)</f>
        <v>14</v>
      </c>
      <c r="K35" s="33" t="str">
        <f>IFERROR(MID('Data Input'!$A68,J35+2,2),"")</f>
        <v>96</v>
      </c>
      <c r="L35" s="23">
        <f t="shared" si="26"/>
        <v>30</v>
      </c>
      <c r="M35" s="32" t="s">
        <v>104</v>
      </c>
      <c r="N35" s="33">
        <f>FIND(" "&amp;M35, 'Data Input'!$A68,J35+1)</f>
        <v>18</v>
      </c>
      <c r="O35" s="33" t="str">
        <f>IFERROR(MID('Data Input'!$A68,N35+2,2),"")</f>
        <v>85</v>
      </c>
      <c r="P35" s="23">
        <f t="shared" si="27"/>
        <v>140</v>
      </c>
      <c r="Q35" s="32" t="s">
        <v>103</v>
      </c>
      <c r="R35" s="33">
        <f>FIND(" "&amp;Q35, 'Data Input'!$A68,N35+1)</f>
        <v>22</v>
      </c>
      <c r="S35" s="33" t="str">
        <f>IFERROR(MID('Data Input'!$A68,R35+2,2),"")</f>
        <v>99</v>
      </c>
      <c r="T35" s="23">
        <f t="shared" si="20"/>
        <v>0</v>
      </c>
      <c r="U35" s="32" t="s">
        <v>103</v>
      </c>
      <c r="V35" s="33">
        <f>FIND(" "&amp;U35, 'Data Input'!$A68,R35+1)</f>
        <v>26</v>
      </c>
      <c r="W35" s="33" t="str">
        <f>IFERROR(MID('Data Input'!$A68,V35+2,2),"")</f>
        <v>99</v>
      </c>
      <c r="X35" s="39">
        <f t="shared" si="21"/>
        <v>0</v>
      </c>
      <c r="Y35" s="32" t="s">
        <v>103</v>
      </c>
      <c r="Z35" s="33">
        <f>FIND(" "&amp;Y35, 'Data Input'!$A68,V35+1)</f>
        <v>30</v>
      </c>
      <c r="AA35" s="33" t="str">
        <f>IFERROR(MID('Data Input'!$A68,Z35+2,2),"")</f>
        <v>98</v>
      </c>
      <c r="AB35" s="39">
        <f t="shared" si="22"/>
        <v>10</v>
      </c>
      <c r="AC35" s="32" t="s">
        <v>103</v>
      </c>
      <c r="AD35" s="33">
        <f>FIND(" "&amp;AC35, 'Data Input'!$A68,Z35+1)</f>
        <v>34</v>
      </c>
      <c r="AE35" s="33" t="str">
        <f>IFERROR(MID('Data Input'!$A68,AD35+2,2),"")</f>
        <v>55</v>
      </c>
      <c r="AF35" s="23">
        <f t="shared" si="28"/>
        <v>50</v>
      </c>
      <c r="AG35" s="32" t="s">
        <v>102</v>
      </c>
      <c r="AH35" s="33">
        <f>FIND(" "&amp;AG35, 'Data Input'!$A68,AD35+1)</f>
        <v>38</v>
      </c>
      <c r="AI35" s="33" t="str">
        <f>IFERROR(MID('Data Input'!$A68,AH35+2,2),"")</f>
        <v>74</v>
      </c>
      <c r="AJ35" s="26">
        <f t="shared" si="23"/>
        <v>3</v>
      </c>
      <c r="AK35" s="32" t="s">
        <v>102</v>
      </c>
      <c r="AL35" s="33">
        <f>FIND(" "&amp;AK35, 'Data Input'!$A68,AH35+1)</f>
        <v>42</v>
      </c>
      <c r="AM35" s="33" t="str">
        <f>IFERROR(MID('Data Input'!$A68,AL35+2,2),"")</f>
        <v>50</v>
      </c>
      <c r="AN35" s="26">
        <f t="shared" si="29"/>
        <v>5</v>
      </c>
      <c r="AO35" s="32" t="s">
        <v>102</v>
      </c>
      <c r="AP35" s="33">
        <f>FIND(" "&amp;AO35, 'Data Input'!$A68,AL35+1)</f>
        <v>46</v>
      </c>
      <c r="AQ35" s="33" t="str">
        <f>IFERROR(MID('Data Input'!$A68,AP35+2,2),"")</f>
        <v>00</v>
      </c>
      <c r="AR35" s="25">
        <f t="shared" si="30"/>
        <v>0</v>
      </c>
      <c r="AS35" s="32" t="s">
        <v>102</v>
      </c>
      <c r="AT35" s="33">
        <f>FIND(" "&amp;AS35, 'Data Input'!$A68,AP35+1)</f>
        <v>50</v>
      </c>
      <c r="AU35" s="33" t="str">
        <f>IFERROR(MID('Data Input'!$A68,AT35+2,2),"")</f>
        <v>00</v>
      </c>
      <c r="AV35" s="26">
        <f t="shared" si="31"/>
        <v>95.8</v>
      </c>
      <c r="AW35" s="32" t="s">
        <v>99</v>
      </c>
      <c r="AX35" s="33">
        <f>FIND(" "&amp;AW35, 'Data Input'!$A68,AT35+1)</f>
        <v>54</v>
      </c>
      <c r="AY35" s="33" t="str">
        <f>IFERROR(MID('Data Input'!$A68,AX35+2,2),"")</f>
        <v>39</v>
      </c>
      <c r="AZ35" s="26">
        <f t="shared" si="32"/>
        <v>38.08</v>
      </c>
      <c r="BA35" s="32" t="s">
        <v>99</v>
      </c>
      <c r="BB35" s="33">
        <f>FIND(" "&amp;BA35, 'Data Input'!$A68,AX35+1)</f>
        <v>58</v>
      </c>
      <c r="BC35" s="33" t="str">
        <f>IFERROR(MID('Data Input'!$A68,BB35+2,2),"")</f>
        <v>00</v>
      </c>
      <c r="BD35" s="26">
        <f t="shared" si="33"/>
        <v>95.8</v>
      </c>
      <c r="BE35" s="32" t="s">
        <v>99</v>
      </c>
      <c r="BF35" s="33">
        <f>FIND(" "&amp;BE35, 'Data Input'!$A68,BB35+1)</f>
        <v>62</v>
      </c>
      <c r="BG35" s="33" t="str">
        <f>IFERROR(MID('Data Input'!$A68,BF35+2,2),"")</f>
        <v>00</v>
      </c>
      <c r="BH35" s="26">
        <f t="shared" si="34"/>
        <v>95.8</v>
      </c>
      <c r="BI35" s="32" t="s">
        <v>99</v>
      </c>
      <c r="BJ35" s="33">
        <f>FIND(" "&amp;BI35, 'Data Input'!$A68,BF35+1)</f>
        <v>66</v>
      </c>
      <c r="BK35" s="33" t="str">
        <f>IFERROR(MID('Data Input'!$A68,BJ35+2,2),"")</f>
        <v>00</v>
      </c>
      <c r="BL35" s="26">
        <f t="shared" si="35"/>
        <v>95.8</v>
      </c>
      <c r="BM35" s="32" t="s">
        <v>100</v>
      </c>
      <c r="BN35" s="33">
        <f>FIND(" "&amp;BM35, 'Data Input'!$A68,BJ35+1)</f>
        <v>70</v>
      </c>
      <c r="BO35" s="33" t="str">
        <f>IFERROR(MID('Data Input'!$A68,BN35+2,2),"")</f>
        <v>00</v>
      </c>
      <c r="BP35" s="26">
        <f t="shared" si="36"/>
        <v>95.8</v>
      </c>
      <c r="BQ35" s="32" t="s">
        <v>100</v>
      </c>
      <c r="BR35" s="33">
        <f>FIND(" "&amp;BQ35, 'Data Input'!$A68,BN35+1)</f>
        <v>74</v>
      </c>
      <c r="BS35" s="33" t="str">
        <f>IFERROR(MID('Data Input'!$A68,BR35+2,2),"")</f>
        <v>00</v>
      </c>
      <c r="BT35" s="26">
        <f t="shared" si="37"/>
        <v>0</v>
      </c>
      <c r="BU35" s="32" t="s">
        <v>100</v>
      </c>
      <c r="BV35" s="33">
        <f>FIND(" "&amp;BU35, 'Data Input'!$A68,BR35+1)</f>
        <v>78</v>
      </c>
      <c r="BW35" s="33" t="str">
        <f>IFERROR(MID('Data Input'!$A68,BV35+2,2),"")</f>
        <v>00</v>
      </c>
      <c r="BX35" s="26">
        <f t="shared" si="38"/>
        <v>95.8</v>
      </c>
      <c r="BY35" s="32" t="s">
        <v>100</v>
      </c>
      <c r="BZ35" s="33">
        <f>FIND(" "&amp;BY35, 'Data Input'!$A68,BV35+1)</f>
        <v>82</v>
      </c>
      <c r="CA35" s="33" t="str">
        <f>IFERROR(MID('Data Input'!$A68,BZ35+2,2),"")</f>
        <v>00</v>
      </c>
      <c r="CB35" s="23">
        <f t="shared" si="39"/>
        <v>11</v>
      </c>
      <c r="CC35" s="32" t="s">
        <v>101</v>
      </c>
      <c r="CD35" s="33">
        <f>FIND(" "&amp;CC35, 'Data Input'!$A68,BZ35+1)</f>
        <v>86</v>
      </c>
      <c r="CE35" s="33" t="str">
        <f>IFERROR(MID('Data Input'!$A68,CD35+2,2),"")</f>
        <v>00</v>
      </c>
      <c r="CF35" s="23">
        <f t="shared" si="40"/>
        <v>0</v>
      </c>
      <c r="CG35" s="32" t="s">
        <v>101</v>
      </c>
      <c r="CH35" s="33">
        <f>FIND(" "&amp;CG35, 'Data Input'!$A68,CD35+1)</f>
        <v>90</v>
      </c>
      <c r="CI35" s="33" t="str">
        <f>IFERROR(MID('Data Input'!$A68,CH35+2,2),"")</f>
        <v>00</v>
      </c>
      <c r="CJ35" s="23">
        <f t="shared" si="41"/>
        <v>35</v>
      </c>
      <c r="CK35" s="32" t="s">
        <v>101</v>
      </c>
      <c r="CL35" s="33">
        <f>FIND(" "&amp;CK35, 'Data Input'!$A68,CH35+1)</f>
        <v>94</v>
      </c>
      <c r="CM35" s="33" t="str">
        <f>IFERROR(MID('Data Input'!$A68,CL35+2,2),"")</f>
        <v>00</v>
      </c>
      <c r="CN35" s="23">
        <f t="shared" si="42"/>
        <v>0</v>
      </c>
      <c r="CO35" s="32" t="s">
        <v>101</v>
      </c>
      <c r="CP35" s="33">
        <f>FIND(" "&amp;CO35, 'Data Input'!$A68,CL35+1)</f>
        <v>98</v>
      </c>
      <c r="CQ35" s="33" t="str">
        <f>IFERROR(MID('Data Input'!$A68,CP35+2,2),"")</f>
        <v>49</v>
      </c>
      <c r="CR35" s="25">
        <f t="shared" si="43"/>
        <v>0.49</v>
      </c>
    </row>
    <row r="36" spans="1:96" x14ac:dyDescent="0.15">
      <c r="A36" s="32" t="s">
        <v>104</v>
      </c>
      <c r="B36" s="33">
        <f>FIND(" "&amp;A36, 'Data Input'!$A70)</f>
        <v>6</v>
      </c>
      <c r="C36" s="33" t="str">
        <f>IFERROR(MID('Data Input'!$A70,B36+2,2),"")</f>
        <v>00</v>
      </c>
      <c r="D36" s="23">
        <f t="shared" si="24"/>
        <v>0</v>
      </c>
      <c r="E36" s="32" t="s">
        <v>104</v>
      </c>
      <c r="F36" s="33">
        <f>FIND(" "&amp;E36, 'Data Input'!$A70,B36+1)</f>
        <v>10</v>
      </c>
      <c r="G36" s="33" t="str">
        <f>IFERROR(MID('Data Input'!$A70,F36+2,2),"")</f>
        <v>93</v>
      </c>
      <c r="H36" s="23">
        <f t="shared" si="25"/>
        <v>60</v>
      </c>
      <c r="I36" s="32" t="s">
        <v>104</v>
      </c>
      <c r="J36" s="33">
        <f>FIND(" "&amp;I36, 'Data Input'!$A70,F36+1)</f>
        <v>14</v>
      </c>
      <c r="K36" s="33" t="str">
        <f>IFERROR(MID('Data Input'!$A70,J36+2,2),"")</f>
        <v>99</v>
      </c>
      <c r="L36" s="23">
        <f t="shared" si="26"/>
        <v>0</v>
      </c>
      <c r="M36" s="32" t="s">
        <v>104</v>
      </c>
      <c r="N36" s="33">
        <f>FIND(" "&amp;M36, 'Data Input'!$A70,J36+1)</f>
        <v>18</v>
      </c>
      <c r="O36" s="33" t="str">
        <f>IFERROR(MID('Data Input'!$A70,N36+2,2),"")</f>
        <v>86</v>
      </c>
      <c r="P36" s="23">
        <f t="shared" si="27"/>
        <v>130</v>
      </c>
      <c r="Q36" s="32" t="s">
        <v>103</v>
      </c>
      <c r="R36" s="33">
        <f>FIND(" "&amp;Q36, 'Data Input'!$A70,N36+1)</f>
        <v>22</v>
      </c>
      <c r="S36" s="33" t="str">
        <f>IFERROR(MID('Data Input'!$A70,R36+2,2),"")</f>
        <v>99</v>
      </c>
      <c r="T36" s="23">
        <f t="shared" si="20"/>
        <v>0</v>
      </c>
      <c r="U36" s="32" t="s">
        <v>103</v>
      </c>
      <c r="V36" s="33">
        <f>FIND(" "&amp;U36, 'Data Input'!$A70,R36+1)</f>
        <v>26</v>
      </c>
      <c r="W36" s="33" t="str">
        <f>IFERROR(MID('Data Input'!$A70,V36+2,2),"")</f>
        <v>99</v>
      </c>
      <c r="X36" s="39">
        <f t="shared" si="21"/>
        <v>0</v>
      </c>
      <c r="Y36" s="32" t="s">
        <v>103</v>
      </c>
      <c r="Z36" s="33">
        <f>FIND(" "&amp;Y36, 'Data Input'!$A70,V36+1)</f>
        <v>30</v>
      </c>
      <c r="AA36" s="33" t="str">
        <f>IFERROR(MID('Data Input'!$A70,Z36+2,2),"")</f>
        <v>99</v>
      </c>
      <c r="AB36" s="39">
        <f t="shared" si="22"/>
        <v>0</v>
      </c>
      <c r="AC36" s="32" t="s">
        <v>103</v>
      </c>
      <c r="AD36" s="33">
        <f>FIND(" "&amp;AC36, 'Data Input'!$A70,Z36+1)</f>
        <v>34</v>
      </c>
      <c r="AE36" s="33" t="str">
        <f>IFERROR(MID('Data Input'!$A70,AD36+2,2),"")</f>
        <v>54</v>
      </c>
      <c r="AF36" s="23">
        <f t="shared" si="28"/>
        <v>40</v>
      </c>
      <c r="AG36" s="32" t="s">
        <v>102</v>
      </c>
      <c r="AH36" s="33">
        <f>FIND(" "&amp;AG36, 'Data Input'!$A70,AD36+1)</f>
        <v>38</v>
      </c>
      <c r="AI36" s="33" t="str">
        <f>IFERROR(MID('Data Input'!$A70,AH36+2,2),"")</f>
        <v>74</v>
      </c>
      <c r="AJ36" s="26">
        <f t="shared" si="23"/>
        <v>3</v>
      </c>
      <c r="AK36" s="32" t="s">
        <v>102</v>
      </c>
      <c r="AL36" s="33">
        <f>FIND(" "&amp;AK36, 'Data Input'!$A70,AH36+1)</f>
        <v>42</v>
      </c>
      <c r="AM36" s="33" t="str">
        <f>IFERROR(MID('Data Input'!$A70,AL36+2,2),"")</f>
        <v>50</v>
      </c>
      <c r="AN36" s="26">
        <f t="shared" si="29"/>
        <v>5</v>
      </c>
      <c r="AO36" s="32" t="s">
        <v>102</v>
      </c>
      <c r="AP36" s="33">
        <f>FIND(" "&amp;AO36, 'Data Input'!$A70,AL36+1)</f>
        <v>46</v>
      </c>
      <c r="AQ36" s="33" t="str">
        <f>IFERROR(MID('Data Input'!$A70,AP36+2,2),"")</f>
        <v>00</v>
      </c>
      <c r="AR36" s="25">
        <f t="shared" si="30"/>
        <v>0</v>
      </c>
      <c r="AS36" s="32" t="s">
        <v>102</v>
      </c>
      <c r="AT36" s="33">
        <f>FIND(" "&amp;AS36, 'Data Input'!$A70,AP36+1)</f>
        <v>50</v>
      </c>
      <c r="AU36" s="33" t="str">
        <f>IFERROR(MID('Data Input'!$A70,AT36+2,2),"")</f>
        <v>00</v>
      </c>
      <c r="AV36" s="26">
        <f t="shared" si="31"/>
        <v>95.8</v>
      </c>
      <c r="AW36" s="32" t="s">
        <v>99</v>
      </c>
      <c r="AX36" s="33">
        <f>FIND(" "&amp;AW36, 'Data Input'!$A70,AT36+1)</f>
        <v>54</v>
      </c>
      <c r="AY36" s="33" t="str">
        <f>IFERROR(MID('Data Input'!$A70,AX36+2,2),"")</f>
        <v>39</v>
      </c>
      <c r="AZ36" s="26">
        <f t="shared" si="32"/>
        <v>38.08</v>
      </c>
      <c r="BA36" s="32" t="s">
        <v>99</v>
      </c>
      <c r="BB36" s="33">
        <f>FIND(" "&amp;BA36, 'Data Input'!$A70,AX36+1)</f>
        <v>58</v>
      </c>
      <c r="BC36" s="33" t="str">
        <f>IFERROR(MID('Data Input'!$A70,BB36+2,2),"")</f>
        <v>00</v>
      </c>
      <c r="BD36" s="26">
        <f t="shared" si="33"/>
        <v>95.8</v>
      </c>
      <c r="BE36" s="32" t="s">
        <v>99</v>
      </c>
      <c r="BF36" s="33">
        <f>FIND(" "&amp;BE36, 'Data Input'!$A70,BB36+1)</f>
        <v>62</v>
      </c>
      <c r="BG36" s="33" t="str">
        <f>IFERROR(MID('Data Input'!$A70,BF36+2,2),"")</f>
        <v>00</v>
      </c>
      <c r="BH36" s="26">
        <f t="shared" si="34"/>
        <v>95.8</v>
      </c>
      <c r="BI36" s="32" t="s">
        <v>99</v>
      </c>
      <c r="BJ36" s="33">
        <f>FIND(" "&amp;BI36, 'Data Input'!$A70,BF36+1)</f>
        <v>66</v>
      </c>
      <c r="BK36" s="33" t="str">
        <f>IFERROR(MID('Data Input'!$A70,BJ36+2,2),"")</f>
        <v>00</v>
      </c>
      <c r="BL36" s="26">
        <f t="shared" si="35"/>
        <v>95.8</v>
      </c>
      <c r="BM36" s="32" t="s">
        <v>100</v>
      </c>
      <c r="BN36" s="33">
        <f>FIND(" "&amp;BM36, 'Data Input'!$A70,BJ36+1)</f>
        <v>70</v>
      </c>
      <c r="BO36" s="33" t="str">
        <f>IFERROR(MID('Data Input'!$A70,BN36+2,2),"")</f>
        <v>00</v>
      </c>
      <c r="BP36" s="26">
        <f t="shared" si="36"/>
        <v>95.8</v>
      </c>
      <c r="BQ36" s="32" t="s">
        <v>100</v>
      </c>
      <c r="BR36" s="33">
        <f>FIND(" "&amp;BQ36, 'Data Input'!$A70,BN36+1)</f>
        <v>74</v>
      </c>
      <c r="BS36" s="33" t="str">
        <f>IFERROR(MID('Data Input'!$A70,BR36+2,2),"")</f>
        <v>00</v>
      </c>
      <c r="BT36" s="26">
        <f t="shared" si="37"/>
        <v>0</v>
      </c>
      <c r="BU36" s="32" t="s">
        <v>100</v>
      </c>
      <c r="BV36" s="33">
        <f>FIND(" "&amp;BU36, 'Data Input'!$A70,BR36+1)</f>
        <v>78</v>
      </c>
      <c r="BW36" s="33" t="str">
        <f>IFERROR(MID('Data Input'!$A70,BV36+2,2),"")</f>
        <v>00</v>
      </c>
      <c r="BX36" s="26">
        <f t="shared" si="38"/>
        <v>95.8</v>
      </c>
      <c r="BY36" s="32" t="s">
        <v>100</v>
      </c>
      <c r="BZ36" s="33">
        <f>FIND(" "&amp;BY36, 'Data Input'!$A70,BV36+1)</f>
        <v>82</v>
      </c>
      <c r="CA36" s="33" t="str">
        <f>IFERROR(MID('Data Input'!$A70,BZ36+2,2),"")</f>
        <v>00</v>
      </c>
      <c r="CB36" s="23">
        <f t="shared" si="39"/>
        <v>11</v>
      </c>
      <c r="CC36" s="32" t="s">
        <v>101</v>
      </c>
      <c r="CD36" s="33">
        <f>FIND(" "&amp;CC36, 'Data Input'!$A70,BZ36+1)</f>
        <v>86</v>
      </c>
      <c r="CE36" s="33" t="str">
        <f>IFERROR(MID('Data Input'!$A70,CD36+2,2),"")</f>
        <v>00</v>
      </c>
      <c r="CF36" s="23">
        <f t="shared" si="40"/>
        <v>0</v>
      </c>
      <c r="CG36" s="32" t="s">
        <v>101</v>
      </c>
      <c r="CH36" s="33">
        <f>FIND(" "&amp;CG36, 'Data Input'!$A70,CD36+1)</f>
        <v>90</v>
      </c>
      <c r="CI36" s="33" t="str">
        <f>IFERROR(MID('Data Input'!$A70,CH36+2,2),"")</f>
        <v>00</v>
      </c>
      <c r="CJ36" s="23">
        <f t="shared" si="41"/>
        <v>35</v>
      </c>
      <c r="CK36" s="32" t="s">
        <v>101</v>
      </c>
      <c r="CL36" s="33">
        <f>FIND(" "&amp;CK36, 'Data Input'!$A70,CH36+1)</f>
        <v>94</v>
      </c>
      <c r="CM36" s="33" t="str">
        <f>IFERROR(MID('Data Input'!$A70,CL36+2,2),"")</f>
        <v>00</v>
      </c>
      <c r="CN36" s="23">
        <f t="shared" si="42"/>
        <v>0</v>
      </c>
      <c r="CO36" s="32" t="s">
        <v>101</v>
      </c>
      <c r="CP36" s="33">
        <f>FIND(" "&amp;CO36, 'Data Input'!$A70,CL36+1)</f>
        <v>98</v>
      </c>
      <c r="CQ36" s="33" t="str">
        <f>IFERROR(MID('Data Input'!$A70,CP36+2,2),"")</f>
        <v>49</v>
      </c>
      <c r="CR36" s="25">
        <f t="shared" si="43"/>
        <v>0.49</v>
      </c>
    </row>
    <row r="37" spans="1:96" x14ac:dyDescent="0.15">
      <c r="A37" s="32" t="s">
        <v>104</v>
      </c>
      <c r="B37" s="33">
        <f>FIND(" "&amp;A37, 'Data Input'!$A72)</f>
        <v>6</v>
      </c>
      <c r="C37" s="33" t="str">
        <f>IFERROR(MID('Data Input'!$A72,B37+2,2),"")</f>
        <v>00</v>
      </c>
      <c r="D37" s="23">
        <f t="shared" si="24"/>
        <v>0</v>
      </c>
      <c r="E37" s="32" t="s">
        <v>104</v>
      </c>
      <c r="F37" s="33">
        <f>FIND(" "&amp;E37, 'Data Input'!$A72,B37+1)</f>
        <v>10</v>
      </c>
      <c r="G37" s="33" t="str">
        <f>IFERROR(MID('Data Input'!$A72,F37+2,2),"")</f>
        <v>85</v>
      </c>
      <c r="H37" s="23">
        <f t="shared" si="25"/>
        <v>140</v>
      </c>
      <c r="I37" s="32" t="s">
        <v>104</v>
      </c>
      <c r="J37" s="33">
        <f>FIND(" "&amp;I37, 'Data Input'!$A72,F37+1)</f>
        <v>14</v>
      </c>
      <c r="K37" s="33" t="str">
        <f>IFERROR(MID('Data Input'!$A72,J37+2,2),"")</f>
        <v>99</v>
      </c>
      <c r="L37" s="23">
        <f t="shared" si="26"/>
        <v>0</v>
      </c>
      <c r="M37" s="32" t="s">
        <v>104</v>
      </c>
      <c r="N37" s="33">
        <f>FIND(" "&amp;M37, 'Data Input'!$A72,J37+1)</f>
        <v>18</v>
      </c>
      <c r="O37" s="33" t="str">
        <f>IFERROR(MID('Data Input'!$A72,N37+2,2),"")</f>
        <v>90</v>
      </c>
      <c r="P37" s="23">
        <f t="shared" si="27"/>
        <v>90</v>
      </c>
      <c r="Q37" s="32" t="s">
        <v>103</v>
      </c>
      <c r="R37" s="33">
        <f>FIND(" "&amp;Q37, 'Data Input'!$A72,N37+1)</f>
        <v>22</v>
      </c>
      <c r="S37" s="33" t="str">
        <f>IFERROR(MID('Data Input'!$A72,R37+2,2),"")</f>
        <v>99</v>
      </c>
      <c r="T37" s="23">
        <f t="shared" si="20"/>
        <v>0</v>
      </c>
      <c r="U37" s="32" t="s">
        <v>103</v>
      </c>
      <c r="V37" s="33">
        <f>FIND(" "&amp;U37, 'Data Input'!$A72,R37+1)</f>
        <v>26</v>
      </c>
      <c r="W37" s="33" t="str">
        <f>IFERROR(MID('Data Input'!$A72,V37+2,2),"")</f>
        <v>99</v>
      </c>
      <c r="X37" s="39">
        <f t="shared" si="21"/>
        <v>0</v>
      </c>
      <c r="Y37" s="32" t="s">
        <v>103</v>
      </c>
      <c r="Z37" s="33">
        <f>FIND(" "&amp;Y37, 'Data Input'!$A72,V37+1)</f>
        <v>30</v>
      </c>
      <c r="AA37" s="33" t="str">
        <f>IFERROR(MID('Data Input'!$A72,Z37+2,2),"")</f>
        <v>98</v>
      </c>
      <c r="AB37" s="39">
        <f t="shared" si="22"/>
        <v>10</v>
      </c>
      <c r="AC37" s="32" t="s">
        <v>103</v>
      </c>
      <c r="AD37" s="33">
        <f>FIND(" "&amp;AC37, 'Data Input'!$A72,Z37+1)</f>
        <v>34</v>
      </c>
      <c r="AE37" s="33" t="str">
        <f>IFERROR(MID('Data Input'!$A72,AD37+2,2),"")</f>
        <v>54</v>
      </c>
      <c r="AF37" s="23">
        <f t="shared" si="28"/>
        <v>40</v>
      </c>
      <c r="AG37" s="32" t="s">
        <v>102</v>
      </c>
      <c r="AH37" s="33">
        <f>FIND(" "&amp;AG37, 'Data Input'!$A72,AD37+1)</f>
        <v>38</v>
      </c>
      <c r="AI37" s="33" t="str">
        <f>IFERROR(MID('Data Input'!$A72,AH37+2,2),"")</f>
        <v>74</v>
      </c>
      <c r="AJ37" s="26">
        <f t="shared" si="23"/>
        <v>3</v>
      </c>
      <c r="AK37" s="32" t="s">
        <v>102</v>
      </c>
      <c r="AL37" s="33">
        <f>FIND(" "&amp;AK37, 'Data Input'!$A72,AH37+1)</f>
        <v>42</v>
      </c>
      <c r="AM37" s="33" t="str">
        <f>IFERROR(MID('Data Input'!$A72,AL37+2,2),"")</f>
        <v>50</v>
      </c>
      <c r="AN37" s="26">
        <f t="shared" si="29"/>
        <v>5</v>
      </c>
      <c r="AO37" s="32" t="s">
        <v>102</v>
      </c>
      <c r="AP37" s="33">
        <f>FIND(" "&amp;AO37, 'Data Input'!$A72,AL37+1)</f>
        <v>46</v>
      </c>
      <c r="AQ37" s="33" t="str">
        <f>IFERROR(MID('Data Input'!$A72,AP37+2,2),"")</f>
        <v>00</v>
      </c>
      <c r="AR37" s="25">
        <f t="shared" si="30"/>
        <v>0</v>
      </c>
      <c r="AS37" s="32" t="s">
        <v>102</v>
      </c>
      <c r="AT37" s="33">
        <f>FIND(" "&amp;AS37, 'Data Input'!$A72,AP37+1)</f>
        <v>50</v>
      </c>
      <c r="AU37" s="33" t="str">
        <f>IFERROR(MID('Data Input'!$A72,AT37+2,2),"")</f>
        <v>00</v>
      </c>
      <c r="AV37" s="26">
        <f t="shared" si="31"/>
        <v>95.8</v>
      </c>
      <c r="AW37" s="32" t="s">
        <v>99</v>
      </c>
      <c r="AX37" s="33">
        <f>FIND(" "&amp;AW37, 'Data Input'!$A72,AT37+1)</f>
        <v>54</v>
      </c>
      <c r="AY37" s="33" t="str">
        <f>IFERROR(MID('Data Input'!$A72,AX37+2,2),"")</f>
        <v>38</v>
      </c>
      <c r="AZ37" s="26">
        <f t="shared" si="32"/>
        <v>39.559999999999995</v>
      </c>
      <c r="BA37" s="32" t="s">
        <v>99</v>
      </c>
      <c r="BB37" s="33">
        <f>FIND(" "&amp;BA37, 'Data Input'!$A72,AX37+1)</f>
        <v>58</v>
      </c>
      <c r="BC37" s="33" t="str">
        <f>IFERROR(MID('Data Input'!$A72,BB37+2,2),"")</f>
        <v>00</v>
      </c>
      <c r="BD37" s="26">
        <f t="shared" si="33"/>
        <v>95.8</v>
      </c>
      <c r="BE37" s="32" t="s">
        <v>99</v>
      </c>
      <c r="BF37" s="33">
        <f>FIND(" "&amp;BE37, 'Data Input'!$A72,BB37+1)</f>
        <v>62</v>
      </c>
      <c r="BG37" s="33" t="str">
        <f>IFERROR(MID('Data Input'!$A72,BF37+2,2),"")</f>
        <v>00</v>
      </c>
      <c r="BH37" s="26">
        <f t="shared" si="34"/>
        <v>95.8</v>
      </c>
      <c r="BI37" s="32" t="s">
        <v>99</v>
      </c>
      <c r="BJ37" s="33">
        <f>FIND(" "&amp;BI37, 'Data Input'!$A72,BF37+1)</f>
        <v>66</v>
      </c>
      <c r="BK37" s="33" t="str">
        <f>IFERROR(MID('Data Input'!$A72,BJ37+2,2),"")</f>
        <v>00</v>
      </c>
      <c r="BL37" s="26">
        <f t="shared" si="35"/>
        <v>95.8</v>
      </c>
      <c r="BM37" s="32" t="s">
        <v>100</v>
      </c>
      <c r="BN37" s="33">
        <f>FIND(" "&amp;BM37, 'Data Input'!$A72,BJ37+1)</f>
        <v>70</v>
      </c>
      <c r="BO37" s="33" t="str">
        <f>IFERROR(MID('Data Input'!$A72,BN37+2,2),"")</f>
        <v>00</v>
      </c>
      <c r="BP37" s="26">
        <f t="shared" si="36"/>
        <v>95.8</v>
      </c>
      <c r="BQ37" s="32" t="s">
        <v>100</v>
      </c>
      <c r="BR37" s="33">
        <f>FIND(" "&amp;BQ37, 'Data Input'!$A72,BN37+1)</f>
        <v>74</v>
      </c>
      <c r="BS37" s="33" t="str">
        <f>IFERROR(MID('Data Input'!$A72,BR37+2,2),"")</f>
        <v>00</v>
      </c>
      <c r="BT37" s="26">
        <f t="shared" si="37"/>
        <v>0</v>
      </c>
      <c r="BU37" s="32" t="s">
        <v>100</v>
      </c>
      <c r="BV37" s="33">
        <f>FIND(" "&amp;BU37, 'Data Input'!$A72,BR37+1)</f>
        <v>78</v>
      </c>
      <c r="BW37" s="33" t="str">
        <f>IFERROR(MID('Data Input'!$A72,BV37+2,2),"")</f>
        <v>00</v>
      </c>
      <c r="BX37" s="26">
        <f t="shared" si="38"/>
        <v>95.8</v>
      </c>
      <c r="BY37" s="32" t="s">
        <v>100</v>
      </c>
      <c r="BZ37" s="33">
        <f>FIND(" "&amp;BY37, 'Data Input'!$A72,BV37+1)</f>
        <v>82</v>
      </c>
      <c r="CA37" s="33" t="str">
        <f>IFERROR(MID('Data Input'!$A72,BZ37+2,2),"")</f>
        <v>00</v>
      </c>
      <c r="CB37" s="23">
        <f t="shared" si="39"/>
        <v>11</v>
      </c>
      <c r="CC37" s="32" t="s">
        <v>101</v>
      </c>
      <c r="CD37" s="33">
        <f>FIND(" "&amp;CC37, 'Data Input'!$A72,BZ37+1)</f>
        <v>86</v>
      </c>
      <c r="CE37" s="33" t="str">
        <f>IFERROR(MID('Data Input'!$A72,CD37+2,2),"")</f>
        <v>00</v>
      </c>
      <c r="CF37" s="23">
        <f t="shared" si="40"/>
        <v>0</v>
      </c>
      <c r="CG37" s="32" t="s">
        <v>101</v>
      </c>
      <c r="CH37" s="33">
        <f>FIND(" "&amp;CG37, 'Data Input'!$A72,CD37+1)</f>
        <v>90</v>
      </c>
      <c r="CI37" s="33" t="str">
        <f>IFERROR(MID('Data Input'!$A72,CH37+2,2),"")</f>
        <v>00</v>
      </c>
      <c r="CJ37" s="23">
        <f t="shared" si="41"/>
        <v>35</v>
      </c>
      <c r="CK37" s="32" t="s">
        <v>101</v>
      </c>
      <c r="CL37" s="33">
        <f>FIND(" "&amp;CK37, 'Data Input'!$A72,CH37+1)</f>
        <v>94</v>
      </c>
      <c r="CM37" s="33" t="str">
        <f>IFERROR(MID('Data Input'!$A72,CL37+2,2),"")</f>
        <v>00</v>
      </c>
      <c r="CN37" s="23">
        <f t="shared" si="42"/>
        <v>0</v>
      </c>
      <c r="CO37" s="32" t="s">
        <v>101</v>
      </c>
      <c r="CP37" s="33">
        <f>FIND(" "&amp;CO37, 'Data Input'!$A72,CL37+1)</f>
        <v>98</v>
      </c>
      <c r="CQ37" s="33" t="str">
        <f>IFERROR(MID('Data Input'!$A72,CP37+2,2),"")</f>
        <v>50</v>
      </c>
      <c r="CR37" s="25">
        <f t="shared" si="43"/>
        <v>0.5</v>
      </c>
    </row>
    <row r="38" spans="1:96" x14ac:dyDescent="0.15">
      <c r="A38" s="32" t="s">
        <v>104</v>
      </c>
      <c r="B38" s="33" t="e">
        <f>FIND(" "&amp;A38, 'Data Input'!$A74)</f>
        <v>#VALUE!</v>
      </c>
      <c r="C38" s="33" t="str">
        <f>IFERROR(MID('Data Input'!$A74,B38+2,2),"")</f>
        <v/>
      </c>
      <c r="D38" s="23" t="str">
        <f t="shared" si="24"/>
        <v/>
      </c>
      <c r="E38" s="32" t="s">
        <v>104</v>
      </c>
      <c r="F38" s="33" t="e">
        <f>FIND(" "&amp;E38, 'Data Input'!$A74,B38+1)</f>
        <v>#VALUE!</v>
      </c>
      <c r="G38" s="33" t="str">
        <f>IFERROR(MID('Data Input'!$A74,F38+2,2),"")</f>
        <v/>
      </c>
      <c r="H38" s="23" t="str">
        <f t="shared" si="25"/>
        <v/>
      </c>
      <c r="I38" s="32" t="s">
        <v>104</v>
      </c>
      <c r="J38" s="33" t="e">
        <f>FIND(" "&amp;I38, 'Data Input'!$A74,F38+1)</f>
        <v>#VALUE!</v>
      </c>
      <c r="K38" s="33" t="str">
        <f>IFERROR(MID('Data Input'!$A74,J38+2,2),"")</f>
        <v/>
      </c>
      <c r="L38" s="23" t="str">
        <f t="shared" si="26"/>
        <v/>
      </c>
      <c r="M38" s="32" t="s">
        <v>104</v>
      </c>
      <c r="N38" s="33" t="e">
        <f>FIND(" "&amp;M38, 'Data Input'!$A74,J38+1)</f>
        <v>#VALUE!</v>
      </c>
      <c r="O38" s="33" t="str">
        <f>IFERROR(MID('Data Input'!$A74,N38+2,2),"")</f>
        <v/>
      </c>
      <c r="P38" s="23" t="str">
        <f t="shared" si="27"/>
        <v/>
      </c>
      <c r="Q38" s="32" t="s">
        <v>103</v>
      </c>
      <c r="R38" s="33" t="e">
        <f>FIND(" "&amp;Q38, 'Data Input'!$A74,N38+1)</f>
        <v>#VALUE!</v>
      </c>
      <c r="S38" s="33" t="str">
        <f>IFERROR(MID('Data Input'!$A74,R38+2,2),"")</f>
        <v/>
      </c>
      <c r="T38" s="23" t="str">
        <f t="shared" si="20"/>
        <v/>
      </c>
      <c r="U38" s="32" t="s">
        <v>103</v>
      </c>
      <c r="V38" s="33" t="e">
        <f>FIND(" "&amp;U38, 'Data Input'!$A74,R38+1)</f>
        <v>#VALUE!</v>
      </c>
      <c r="W38" s="33" t="str">
        <f>IFERROR(MID('Data Input'!$A74,V38+2,2),"")</f>
        <v/>
      </c>
      <c r="X38" s="39" t="str">
        <f t="shared" si="21"/>
        <v/>
      </c>
      <c r="Y38" s="32" t="s">
        <v>103</v>
      </c>
      <c r="Z38" s="33" t="e">
        <f>FIND(" "&amp;Y38, 'Data Input'!$A74,V38+1)</f>
        <v>#VALUE!</v>
      </c>
      <c r="AA38" s="33" t="str">
        <f>IFERROR(MID('Data Input'!$A74,Z38+2,2),"")</f>
        <v/>
      </c>
      <c r="AB38" s="39" t="str">
        <f t="shared" si="22"/>
        <v/>
      </c>
      <c r="AC38" s="32" t="s">
        <v>103</v>
      </c>
      <c r="AD38" s="33" t="e">
        <f>FIND(" "&amp;AC38, 'Data Input'!$A74,Z38+1)</f>
        <v>#VALUE!</v>
      </c>
      <c r="AE38" s="33" t="str">
        <f>IFERROR(MID('Data Input'!$A74,AD38+2,2),"")</f>
        <v/>
      </c>
      <c r="AF38" s="23" t="str">
        <f t="shared" si="28"/>
        <v/>
      </c>
      <c r="AG38" s="32" t="s">
        <v>102</v>
      </c>
      <c r="AH38" s="33" t="e">
        <f>FIND(" "&amp;AG38, 'Data Input'!$A74,AD38+1)</f>
        <v>#VALUE!</v>
      </c>
      <c r="AI38" s="33" t="str">
        <f>IFERROR(MID('Data Input'!$A74,AH38+2,2),"")</f>
        <v/>
      </c>
      <c r="AJ38" s="26" t="str">
        <f t="shared" si="23"/>
        <v/>
      </c>
      <c r="AK38" s="32" t="s">
        <v>102</v>
      </c>
      <c r="AL38" s="33" t="e">
        <f>FIND(" "&amp;AK38, 'Data Input'!$A74,AH38+1)</f>
        <v>#VALUE!</v>
      </c>
      <c r="AM38" s="33" t="str">
        <f>IFERROR(MID('Data Input'!$A74,AL38+2,2),"")</f>
        <v/>
      </c>
      <c r="AN38" s="26" t="str">
        <f t="shared" si="29"/>
        <v/>
      </c>
      <c r="AO38" s="32" t="s">
        <v>102</v>
      </c>
      <c r="AP38" s="33" t="e">
        <f>FIND(" "&amp;AO38, 'Data Input'!$A74,AL38+1)</f>
        <v>#VALUE!</v>
      </c>
      <c r="AQ38" s="33" t="str">
        <f>IFERROR(MID('Data Input'!$A74,AP38+2,2),"")</f>
        <v/>
      </c>
      <c r="AR38" s="25" t="str">
        <f t="shared" si="30"/>
        <v/>
      </c>
      <c r="AS38" s="32" t="s">
        <v>102</v>
      </c>
      <c r="AT38" s="33" t="e">
        <f>FIND(" "&amp;AS38, 'Data Input'!$A74,AP38+1)</f>
        <v>#VALUE!</v>
      </c>
      <c r="AU38" s="33" t="str">
        <f>IFERROR(MID('Data Input'!$A74,AT38+2,2),"")</f>
        <v/>
      </c>
      <c r="AV38" s="26" t="str">
        <f t="shared" si="31"/>
        <v/>
      </c>
      <c r="AW38" s="32" t="s">
        <v>99</v>
      </c>
      <c r="AX38" s="33" t="e">
        <f>FIND(" "&amp;AW38, 'Data Input'!$A74,AT38+1)</f>
        <v>#VALUE!</v>
      </c>
      <c r="AY38" s="33" t="str">
        <f>IFERROR(MID('Data Input'!$A74,AX38+2,2),"")</f>
        <v/>
      </c>
      <c r="AZ38" s="26" t="str">
        <f t="shared" si="32"/>
        <v/>
      </c>
      <c r="BA38" s="32" t="s">
        <v>99</v>
      </c>
      <c r="BB38" s="33" t="e">
        <f>FIND(" "&amp;BA38, 'Data Input'!$A74,AX38+1)</f>
        <v>#VALUE!</v>
      </c>
      <c r="BC38" s="33" t="str">
        <f>IFERROR(MID('Data Input'!$A74,BB38+2,2),"")</f>
        <v/>
      </c>
      <c r="BD38" s="26" t="str">
        <f t="shared" si="33"/>
        <v/>
      </c>
      <c r="BE38" s="32" t="s">
        <v>99</v>
      </c>
      <c r="BF38" s="33" t="e">
        <f>FIND(" "&amp;BE38, 'Data Input'!$A74,BB38+1)</f>
        <v>#VALUE!</v>
      </c>
      <c r="BG38" s="33" t="str">
        <f>IFERROR(MID('Data Input'!$A74,BF38+2,2),"")</f>
        <v/>
      </c>
      <c r="BH38" s="26" t="str">
        <f t="shared" si="34"/>
        <v/>
      </c>
      <c r="BI38" s="32" t="s">
        <v>99</v>
      </c>
      <c r="BJ38" s="33" t="e">
        <f>FIND(" "&amp;BI38, 'Data Input'!$A74,BF38+1)</f>
        <v>#VALUE!</v>
      </c>
      <c r="BK38" s="33" t="str">
        <f>IFERROR(MID('Data Input'!$A74,BJ38+2,2),"")</f>
        <v/>
      </c>
      <c r="BL38" s="26" t="str">
        <f t="shared" si="35"/>
        <v/>
      </c>
      <c r="BM38" s="32" t="s">
        <v>100</v>
      </c>
      <c r="BN38" s="33" t="e">
        <f>FIND(" "&amp;BM38, 'Data Input'!$A74,BJ38+1)</f>
        <v>#VALUE!</v>
      </c>
      <c r="BO38" s="33" t="str">
        <f>IFERROR(MID('Data Input'!$A74,BN38+2,2),"")</f>
        <v/>
      </c>
      <c r="BP38" s="26" t="str">
        <f t="shared" si="36"/>
        <v/>
      </c>
      <c r="BQ38" s="32" t="s">
        <v>100</v>
      </c>
      <c r="BR38" s="33" t="e">
        <f>FIND(" "&amp;BQ38, 'Data Input'!$A74,BN38+1)</f>
        <v>#VALUE!</v>
      </c>
      <c r="BS38" s="33" t="str">
        <f>IFERROR(MID('Data Input'!$A74,BR38+2,2),"")</f>
        <v/>
      </c>
      <c r="BT38" s="26" t="str">
        <f t="shared" si="37"/>
        <v/>
      </c>
      <c r="BU38" s="32" t="s">
        <v>100</v>
      </c>
      <c r="BV38" s="33" t="e">
        <f>FIND(" "&amp;BU38, 'Data Input'!$A74,BR38+1)</f>
        <v>#VALUE!</v>
      </c>
      <c r="BW38" s="33" t="str">
        <f>IFERROR(MID('Data Input'!$A74,BV38+2,2),"")</f>
        <v/>
      </c>
      <c r="BX38" s="26" t="str">
        <f t="shared" si="38"/>
        <v/>
      </c>
      <c r="BY38" s="32" t="s">
        <v>100</v>
      </c>
      <c r="BZ38" s="33" t="e">
        <f>FIND(" "&amp;BY38, 'Data Input'!$A74,BV38+1)</f>
        <v>#VALUE!</v>
      </c>
      <c r="CA38" s="33" t="str">
        <f>IFERROR(MID('Data Input'!$A74,BZ38+2,2),"")</f>
        <v/>
      </c>
      <c r="CB38" s="23" t="str">
        <f t="shared" si="39"/>
        <v/>
      </c>
      <c r="CC38" s="32" t="s">
        <v>101</v>
      </c>
      <c r="CD38" s="33" t="e">
        <f>FIND(" "&amp;CC38, 'Data Input'!$A74,BZ38+1)</f>
        <v>#VALUE!</v>
      </c>
      <c r="CE38" s="33" t="str">
        <f>IFERROR(MID('Data Input'!$A74,CD38+2,2),"")</f>
        <v/>
      </c>
      <c r="CF38" s="23" t="str">
        <f t="shared" si="40"/>
        <v/>
      </c>
      <c r="CG38" s="32" t="s">
        <v>101</v>
      </c>
      <c r="CH38" s="33" t="e">
        <f>FIND(" "&amp;CG38, 'Data Input'!$A74,CD38+1)</f>
        <v>#VALUE!</v>
      </c>
      <c r="CI38" s="33" t="str">
        <f>IFERROR(MID('Data Input'!$A74,CH38+2,2),"")</f>
        <v/>
      </c>
      <c r="CJ38" s="23" t="str">
        <f t="shared" si="41"/>
        <v/>
      </c>
      <c r="CK38" s="32" t="s">
        <v>101</v>
      </c>
      <c r="CL38" s="33" t="e">
        <f>FIND(" "&amp;CK38, 'Data Input'!$A74,CH38+1)</f>
        <v>#VALUE!</v>
      </c>
      <c r="CM38" s="33" t="str">
        <f>IFERROR(MID('Data Input'!$A74,CL38+2,2),"")</f>
        <v/>
      </c>
      <c r="CN38" s="23" t="str">
        <f t="shared" si="42"/>
        <v/>
      </c>
      <c r="CO38" s="32" t="s">
        <v>101</v>
      </c>
      <c r="CP38" s="33" t="e">
        <f>FIND(" "&amp;CO38, 'Data Input'!$A74,CL38+1)</f>
        <v>#VALUE!</v>
      </c>
      <c r="CQ38" s="33" t="str">
        <f>IFERROR(MID('Data Input'!$A74,CP38+2,2),"")</f>
        <v/>
      </c>
      <c r="CR38" s="25" t="str">
        <f t="shared" si="43"/>
        <v/>
      </c>
    </row>
    <row r="39" spans="1:96" x14ac:dyDescent="0.15">
      <c r="A39" s="32" t="s">
        <v>104</v>
      </c>
      <c r="B39" s="33" t="e">
        <f>FIND(" "&amp;A39, 'Data Input'!$A76)</f>
        <v>#VALUE!</v>
      </c>
      <c r="C39" s="33" t="str">
        <f>IFERROR(MID('Data Input'!$A76,B39+2,2),"")</f>
        <v/>
      </c>
      <c r="D39" s="23" t="str">
        <f t="shared" si="24"/>
        <v/>
      </c>
      <c r="E39" s="32" t="s">
        <v>104</v>
      </c>
      <c r="F39" s="33" t="e">
        <f>FIND(" "&amp;E39, 'Data Input'!$A76,B39+1)</f>
        <v>#VALUE!</v>
      </c>
      <c r="G39" s="33" t="str">
        <f>IFERROR(MID('Data Input'!$A76,F39+2,2),"")</f>
        <v/>
      </c>
      <c r="H39" s="23" t="str">
        <f t="shared" si="25"/>
        <v/>
      </c>
      <c r="I39" s="32" t="s">
        <v>104</v>
      </c>
      <c r="J39" s="33" t="e">
        <f>FIND(" "&amp;I39, 'Data Input'!$A76,F39+1)</f>
        <v>#VALUE!</v>
      </c>
      <c r="K39" s="33" t="str">
        <f>IFERROR(MID('Data Input'!$A76,J39+2,2),"")</f>
        <v/>
      </c>
      <c r="L39" s="23" t="str">
        <f t="shared" si="26"/>
        <v/>
      </c>
      <c r="M39" s="32" t="s">
        <v>104</v>
      </c>
      <c r="N39" s="33" t="e">
        <f>FIND(" "&amp;M39, 'Data Input'!$A76,J39+1)</f>
        <v>#VALUE!</v>
      </c>
      <c r="O39" s="33" t="str">
        <f>IFERROR(MID('Data Input'!$A76,N39+2,2),"")</f>
        <v/>
      </c>
      <c r="P39" s="23" t="str">
        <f t="shared" si="27"/>
        <v/>
      </c>
      <c r="Q39" s="32" t="s">
        <v>103</v>
      </c>
      <c r="R39" s="33" t="e">
        <f>FIND(" "&amp;Q39, 'Data Input'!$A76,N39+1)</f>
        <v>#VALUE!</v>
      </c>
      <c r="S39" s="33" t="str">
        <f>IFERROR(MID('Data Input'!$A76,R39+2,2),"")</f>
        <v/>
      </c>
      <c r="T39" s="23" t="str">
        <f t="shared" si="20"/>
        <v/>
      </c>
      <c r="U39" s="32" t="s">
        <v>103</v>
      </c>
      <c r="V39" s="33" t="e">
        <f>FIND(" "&amp;U39, 'Data Input'!$A76,R39+1)</f>
        <v>#VALUE!</v>
      </c>
      <c r="W39" s="33" t="str">
        <f>IFERROR(MID('Data Input'!$A76,V39+2,2),"")</f>
        <v/>
      </c>
      <c r="X39" s="39" t="str">
        <f t="shared" si="21"/>
        <v/>
      </c>
      <c r="Y39" s="32" t="s">
        <v>103</v>
      </c>
      <c r="Z39" s="33" t="e">
        <f>FIND(" "&amp;Y39, 'Data Input'!$A76,V39+1)</f>
        <v>#VALUE!</v>
      </c>
      <c r="AA39" s="33" t="str">
        <f>IFERROR(MID('Data Input'!$A76,Z39+2,2),"")</f>
        <v/>
      </c>
      <c r="AB39" s="39" t="str">
        <f t="shared" si="22"/>
        <v/>
      </c>
      <c r="AC39" s="32" t="s">
        <v>103</v>
      </c>
      <c r="AD39" s="33" t="e">
        <f>FIND(" "&amp;AC39, 'Data Input'!$A76,Z39+1)</f>
        <v>#VALUE!</v>
      </c>
      <c r="AE39" s="33" t="str">
        <f>IFERROR(MID('Data Input'!$A76,AD39+2,2),"")</f>
        <v/>
      </c>
      <c r="AF39" s="23" t="str">
        <f t="shared" si="28"/>
        <v/>
      </c>
      <c r="AG39" s="32" t="s">
        <v>102</v>
      </c>
      <c r="AH39" s="33" t="e">
        <f>FIND(" "&amp;AG39, 'Data Input'!$A76,AD39+1)</f>
        <v>#VALUE!</v>
      </c>
      <c r="AI39" s="33" t="str">
        <f>IFERROR(MID('Data Input'!$A76,AH39+2,2),"")</f>
        <v/>
      </c>
      <c r="AJ39" s="26" t="str">
        <f t="shared" si="23"/>
        <v/>
      </c>
      <c r="AK39" s="32" t="s">
        <v>102</v>
      </c>
      <c r="AL39" s="33" t="e">
        <f>FIND(" "&amp;AK39, 'Data Input'!$A76,AH39+1)</f>
        <v>#VALUE!</v>
      </c>
      <c r="AM39" s="33" t="str">
        <f>IFERROR(MID('Data Input'!$A76,AL39+2,2),"")</f>
        <v/>
      </c>
      <c r="AN39" s="26" t="str">
        <f t="shared" si="29"/>
        <v/>
      </c>
      <c r="AO39" s="32" t="s">
        <v>102</v>
      </c>
      <c r="AP39" s="33" t="e">
        <f>FIND(" "&amp;AO39, 'Data Input'!$A76,AL39+1)</f>
        <v>#VALUE!</v>
      </c>
      <c r="AQ39" s="33" t="str">
        <f>IFERROR(MID('Data Input'!$A76,AP39+2,2),"")</f>
        <v/>
      </c>
      <c r="AR39" s="25" t="str">
        <f t="shared" si="30"/>
        <v/>
      </c>
      <c r="AS39" s="32" t="s">
        <v>102</v>
      </c>
      <c r="AT39" s="33" t="e">
        <f>FIND(" "&amp;AS39, 'Data Input'!$A76,AP39+1)</f>
        <v>#VALUE!</v>
      </c>
      <c r="AU39" s="33" t="str">
        <f>IFERROR(MID('Data Input'!$A76,AT39+2,2),"")</f>
        <v/>
      </c>
      <c r="AV39" s="26" t="str">
        <f t="shared" si="31"/>
        <v/>
      </c>
      <c r="AW39" s="32" t="s">
        <v>99</v>
      </c>
      <c r="AX39" s="33" t="e">
        <f>FIND(" "&amp;AW39, 'Data Input'!$A76,AT39+1)</f>
        <v>#VALUE!</v>
      </c>
      <c r="AY39" s="33" t="str">
        <f>IFERROR(MID('Data Input'!$A76,AX39+2,2),"")</f>
        <v/>
      </c>
      <c r="AZ39" s="26" t="str">
        <f t="shared" si="32"/>
        <v/>
      </c>
      <c r="BA39" s="32" t="s">
        <v>99</v>
      </c>
      <c r="BB39" s="33" t="e">
        <f>FIND(" "&amp;BA39, 'Data Input'!$A76,AX39+1)</f>
        <v>#VALUE!</v>
      </c>
      <c r="BC39" s="33" t="str">
        <f>IFERROR(MID('Data Input'!$A76,BB39+2,2),"")</f>
        <v/>
      </c>
      <c r="BD39" s="26" t="str">
        <f t="shared" si="33"/>
        <v/>
      </c>
      <c r="BE39" s="32" t="s">
        <v>99</v>
      </c>
      <c r="BF39" s="33" t="e">
        <f>FIND(" "&amp;BE39, 'Data Input'!$A76,BB39+1)</f>
        <v>#VALUE!</v>
      </c>
      <c r="BG39" s="33" t="str">
        <f>IFERROR(MID('Data Input'!$A76,BF39+2,2),"")</f>
        <v/>
      </c>
      <c r="BH39" s="26" t="str">
        <f t="shared" si="34"/>
        <v/>
      </c>
      <c r="BI39" s="32" t="s">
        <v>99</v>
      </c>
      <c r="BJ39" s="33" t="e">
        <f>FIND(" "&amp;BI39, 'Data Input'!$A76,BF39+1)</f>
        <v>#VALUE!</v>
      </c>
      <c r="BK39" s="33" t="str">
        <f>IFERROR(MID('Data Input'!$A76,BJ39+2,2),"")</f>
        <v/>
      </c>
      <c r="BL39" s="26" t="str">
        <f t="shared" si="35"/>
        <v/>
      </c>
      <c r="BM39" s="32" t="s">
        <v>100</v>
      </c>
      <c r="BN39" s="33" t="e">
        <f>FIND(" "&amp;BM39, 'Data Input'!$A76,BJ39+1)</f>
        <v>#VALUE!</v>
      </c>
      <c r="BO39" s="33" t="str">
        <f>IFERROR(MID('Data Input'!$A76,BN39+2,2),"")</f>
        <v/>
      </c>
      <c r="BP39" s="26" t="str">
        <f t="shared" si="36"/>
        <v/>
      </c>
      <c r="BQ39" s="32" t="s">
        <v>100</v>
      </c>
      <c r="BR39" s="33" t="e">
        <f>FIND(" "&amp;BQ39, 'Data Input'!$A76,BN39+1)</f>
        <v>#VALUE!</v>
      </c>
      <c r="BS39" s="33" t="str">
        <f>IFERROR(MID('Data Input'!$A76,BR39+2,2),"")</f>
        <v/>
      </c>
      <c r="BT39" s="26" t="str">
        <f t="shared" si="37"/>
        <v/>
      </c>
      <c r="BU39" s="32" t="s">
        <v>100</v>
      </c>
      <c r="BV39" s="33" t="e">
        <f>FIND(" "&amp;BU39, 'Data Input'!$A76,BR39+1)</f>
        <v>#VALUE!</v>
      </c>
      <c r="BW39" s="33" t="str">
        <f>IFERROR(MID('Data Input'!$A76,BV39+2,2),"")</f>
        <v/>
      </c>
      <c r="BX39" s="26" t="str">
        <f t="shared" si="38"/>
        <v/>
      </c>
      <c r="BY39" s="32" t="s">
        <v>100</v>
      </c>
      <c r="BZ39" s="33" t="e">
        <f>FIND(" "&amp;BY39, 'Data Input'!$A76,BV39+1)</f>
        <v>#VALUE!</v>
      </c>
      <c r="CA39" s="33" t="str">
        <f>IFERROR(MID('Data Input'!$A76,BZ39+2,2),"")</f>
        <v/>
      </c>
      <c r="CB39" s="23" t="str">
        <f t="shared" si="39"/>
        <v/>
      </c>
      <c r="CC39" s="32" t="s">
        <v>101</v>
      </c>
      <c r="CD39" s="33" t="e">
        <f>FIND(" "&amp;CC39, 'Data Input'!$A76,BZ39+1)</f>
        <v>#VALUE!</v>
      </c>
      <c r="CE39" s="33" t="str">
        <f>IFERROR(MID('Data Input'!$A76,CD39+2,2),"")</f>
        <v/>
      </c>
      <c r="CF39" s="23" t="str">
        <f t="shared" si="40"/>
        <v/>
      </c>
      <c r="CG39" s="32" t="s">
        <v>101</v>
      </c>
      <c r="CH39" s="33" t="e">
        <f>FIND(" "&amp;CG39, 'Data Input'!$A76,CD39+1)</f>
        <v>#VALUE!</v>
      </c>
      <c r="CI39" s="33" t="str">
        <f>IFERROR(MID('Data Input'!$A76,CH39+2,2),"")</f>
        <v/>
      </c>
      <c r="CJ39" s="23" t="str">
        <f t="shared" si="41"/>
        <v/>
      </c>
      <c r="CK39" s="32" t="s">
        <v>101</v>
      </c>
      <c r="CL39" s="33" t="e">
        <f>FIND(" "&amp;CK39, 'Data Input'!$A76,CH39+1)</f>
        <v>#VALUE!</v>
      </c>
      <c r="CM39" s="33" t="str">
        <f>IFERROR(MID('Data Input'!$A76,CL39+2,2),"")</f>
        <v/>
      </c>
      <c r="CN39" s="23" t="str">
        <f t="shared" si="42"/>
        <v/>
      </c>
      <c r="CO39" s="32" t="s">
        <v>101</v>
      </c>
      <c r="CP39" s="33" t="e">
        <f>FIND(" "&amp;CO39, 'Data Input'!$A76,CL39+1)</f>
        <v>#VALUE!</v>
      </c>
      <c r="CQ39" s="33" t="str">
        <f>IFERROR(MID('Data Input'!$A76,CP39+2,2),"")</f>
        <v/>
      </c>
      <c r="CR39" s="25" t="str">
        <f t="shared" si="43"/>
        <v/>
      </c>
    </row>
    <row r="40" spans="1:96" x14ac:dyDescent="0.15">
      <c r="A40" s="32" t="s">
        <v>104</v>
      </c>
      <c r="B40" s="33" t="e">
        <f>FIND(" "&amp;A40, 'Data Input'!$A78)</f>
        <v>#VALUE!</v>
      </c>
      <c r="C40" s="33" t="str">
        <f>IFERROR(MID('Data Input'!$A78,B40+2,2),"")</f>
        <v/>
      </c>
      <c r="D40" s="23" t="str">
        <f t="shared" si="24"/>
        <v/>
      </c>
      <c r="E40" s="32" t="s">
        <v>104</v>
      </c>
      <c r="F40" s="33" t="e">
        <f>FIND(" "&amp;E40, 'Data Input'!$A78,B40+1)</f>
        <v>#VALUE!</v>
      </c>
      <c r="G40" s="33" t="str">
        <f>IFERROR(MID('Data Input'!$A78,F40+2,2),"")</f>
        <v/>
      </c>
      <c r="H40" s="23" t="str">
        <f t="shared" si="25"/>
        <v/>
      </c>
      <c r="I40" s="32" t="s">
        <v>104</v>
      </c>
      <c r="J40" s="33" t="e">
        <f>FIND(" "&amp;I40, 'Data Input'!$A78,F40+1)</f>
        <v>#VALUE!</v>
      </c>
      <c r="K40" s="33" t="str">
        <f>IFERROR(MID('Data Input'!$A78,J40+2,2),"")</f>
        <v/>
      </c>
      <c r="L40" s="23" t="str">
        <f t="shared" si="26"/>
        <v/>
      </c>
      <c r="M40" s="32" t="s">
        <v>104</v>
      </c>
      <c r="N40" s="33" t="e">
        <f>FIND(" "&amp;M40, 'Data Input'!$A78,J40+1)</f>
        <v>#VALUE!</v>
      </c>
      <c r="O40" s="33" t="str">
        <f>IFERROR(MID('Data Input'!$A78,N40+2,2),"")</f>
        <v/>
      </c>
      <c r="P40" s="23" t="str">
        <f t="shared" si="27"/>
        <v/>
      </c>
      <c r="Q40" s="32" t="s">
        <v>103</v>
      </c>
      <c r="R40" s="33" t="e">
        <f>FIND(" "&amp;Q40, 'Data Input'!$A78,N40+1)</f>
        <v>#VALUE!</v>
      </c>
      <c r="S40" s="33" t="str">
        <f>IFERROR(MID('Data Input'!$A78,R40+2,2),"")</f>
        <v/>
      </c>
      <c r="T40" s="23" t="str">
        <f t="shared" si="20"/>
        <v/>
      </c>
      <c r="U40" s="32" t="s">
        <v>103</v>
      </c>
      <c r="V40" s="33" t="e">
        <f>FIND(" "&amp;U40, 'Data Input'!$A78,R40+1)</f>
        <v>#VALUE!</v>
      </c>
      <c r="W40" s="33" t="str">
        <f>IFERROR(MID('Data Input'!$A78,V40+2,2),"")</f>
        <v/>
      </c>
      <c r="X40" s="39" t="str">
        <f t="shared" si="21"/>
        <v/>
      </c>
      <c r="Y40" s="32" t="s">
        <v>103</v>
      </c>
      <c r="Z40" s="33" t="e">
        <f>FIND(" "&amp;Y40, 'Data Input'!$A78,V40+1)</f>
        <v>#VALUE!</v>
      </c>
      <c r="AA40" s="33" t="str">
        <f>IFERROR(MID('Data Input'!$A78,Z40+2,2),"")</f>
        <v/>
      </c>
      <c r="AB40" s="39" t="str">
        <f t="shared" si="22"/>
        <v/>
      </c>
      <c r="AC40" s="32" t="s">
        <v>103</v>
      </c>
      <c r="AD40" s="33" t="e">
        <f>FIND(" "&amp;AC40, 'Data Input'!$A78,Z40+1)</f>
        <v>#VALUE!</v>
      </c>
      <c r="AE40" s="33" t="str">
        <f>IFERROR(MID('Data Input'!$A78,AD40+2,2),"")</f>
        <v/>
      </c>
      <c r="AF40" s="23" t="str">
        <f t="shared" si="28"/>
        <v/>
      </c>
      <c r="AG40" s="32" t="s">
        <v>102</v>
      </c>
      <c r="AH40" s="33" t="e">
        <f>FIND(" "&amp;AG40, 'Data Input'!$A78,AD40+1)</f>
        <v>#VALUE!</v>
      </c>
      <c r="AI40" s="33" t="str">
        <f>IFERROR(MID('Data Input'!$A78,AH40+2,2),"")</f>
        <v/>
      </c>
      <c r="AJ40" s="26" t="str">
        <f t="shared" si="23"/>
        <v/>
      </c>
      <c r="AK40" s="32" t="s">
        <v>102</v>
      </c>
      <c r="AL40" s="33" t="e">
        <f>FIND(" "&amp;AK40, 'Data Input'!$A78,AH40+1)</f>
        <v>#VALUE!</v>
      </c>
      <c r="AM40" s="33" t="str">
        <f>IFERROR(MID('Data Input'!$A78,AL40+2,2),"")</f>
        <v/>
      </c>
      <c r="AN40" s="26" t="str">
        <f t="shared" si="29"/>
        <v/>
      </c>
      <c r="AO40" s="32" t="s">
        <v>102</v>
      </c>
      <c r="AP40" s="33" t="e">
        <f>FIND(" "&amp;AO40, 'Data Input'!$A78,AL40+1)</f>
        <v>#VALUE!</v>
      </c>
      <c r="AQ40" s="33" t="str">
        <f>IFERROR(MID('Data Input'!$A78,AP40+2,2),"")</f>
        <v/>
      </c>
      <c r="AR40" s="25" t="str">
        <f t="shared" si="30"/>
        <v/>
      </c>
      <c r="AS40" s="32" t="s">
        <v>102</v>
      </c>
      <c r="AT40" s="33" t="e">
        <f>FIND(" "&amp;AS40, 'Data Input'!$A78,AP40+1)</f>
        <v>#VALUE!</v>
      </c>
      <c r="AU40" s="33" t="str">
        <f>IFERROR(MID('Data Input'!$A78,AT40+2,2),"")</f>
        <v/>
      </c>
      <c r="AV40" s="26" t="str">
        <f t="shared" si="31"/>
        <v/>
      </c>
      <c r="AW40" s="32" t="s">
        <v>99</v>
      </c>
      <c r="AX40" s="33" t="e">
        <f>FIND(" "&amp;AW40, 'Data Input'!$A78,AT40+1)</f>
        <v>#VALUE!</v>
      </c>
      <c r="AY40" s="33" t="str">
        <f>IFERROR(MID('Data Input'!$A78,AX40+2,2),"")</f>
        <v/>
      </c>
      <c r="AZ40" s="26" t="str">
        <f t="shared" si="32"/>
        <v/>
      </c>
      <c r="BA40" s="32" t="s">
        <v>99</v>
      </c>
      <c r="BB40" s="33" t="e">
        <f>FIND(" "&amp;BA40, 'Data Input'!$A78,AX40+1)</f>
        <v>#VALUE!</v>
      </c>
      <c r="BC40" s="33" t="str">
        <f>IFERROR(MID('Data Input'!$A78,BB40+2,2),"")</f>
        <v/>
      </c>
      <c r="BD40" s="26" t="str">
        <f t="shared" si="33"/>
        <v/>
      </c>
      <c r="BE40" s="32" t="s">
        <v>99</v>
      </c>
      <c r="BF40" s="33" t="e">
        <f>FIND(" "&amp;BE40, 'Data Input'!$A78,BB40+1)</f>
        <v>#VALUE!</v>
      </c>
      <c r="BG40" s="33" t="str">
        <f>IFERROR(MID('Data Input'!$A78,BF40+2,2),"")</f>
        <v/>
      </c>
      <c r="BH40" s="26" t="str">
        <f t="shared" si="34"/>
        <v/>
      </c>
      <c r="BI40" s="32" t="s">
        <v>99</v>
      </c>
      <c r="BJ40" s="33" t="e">
        <f>FIND(" "&amp;BI40, 'Data Input'!$A78,BF40+1)</f>
        <v>#VALUE!</v>
      </c>
      <c r="BK40" s="33" t="str">
        <f>IFERROR(MID('Data Input'!$A78,BJ40+2,2),"")</f>
        <v/>
      </c>
      <c r="BL40" s="26" t="str">
        <f t="shared" si="35"/>
        <v/>
      </c>
      <c r="BM40" s="32" t="s">
        <v>100</v>
      </c>
      <c r="BN40" s="33" t="e">
        <f>FIND(" "&amp;BM40, 'Data Input'!$A78,BJ40+1)</f>
        <v>#VALUE!</v>
      </c>
      <c r="BO40" s="33" t="str">
        <f>IFERROR(MID('Data Input'!$A78,BN40+2,2),"")</f>
        <v/>
      </c>
      <c r="BP40" s="26" t="str">
        <f t="shared" si="36"/>
        <v/>
      </c>
      <c r="BQ40" s="32" t="s">
        <v>100</v>
      </c>
      <c r="BR40" s="33" t="e">
        <f>FIND(" "&amp;BQ40, 'Data Input'!$A78,BN40+1)</f>
        <v>#VALUE!</v>
      </c>
      <c r="BS40" s="33" t="str">
        <f>IFERROR(MID('Data Input'!$A78,BR40+2,2),"")</f>
        <v/>
      </c>
      <c r="BT40" s="26" t="str">
        <f t="shared" si="37"/>
        <v/>
      </c>
      <c r="BU40" s="32" t="s">
        <v>100</v>
      </c>
      <c r="BV40" s="33" t="e">
        <f>FIND(" "&amp;BU40, 'Data Input'!$A78,BR40+1)</f>
        <v>#VALUE!</v>
      </c>
      <c r="BW40" s="33" t="str">
        <f>IFERROR(MID('Data Input'!$A78,BV40+2,2),"")</f>
        <v/>
      </c>
      <c r="BX40" s="26" t="str">
        <f t="shared" si="38"/>
        <v/>
      </c>
      <c r="BY40" s="32" t="s">
        <v>100</v>
      </c>
      <c r="BZ40" s="33" t="e">
        <f>FIND(" "&amp;BY40, 'Data Input'!$A78,BV40+1)</f>
        <v>#VALUE!</v>
      </c>
      <c r="CA40" s="33" t="str">
        <f>IFERROR(MID('Data Input'!$A78,BZ40+2,2),"")</f>
        <v/>
      </c>
      <c r="CB40" s="23" t="str">
        <f t="shared" si="39"/>
        <v/>
      </c>
      <c r="CC40" s="32" t="s">
        <v>101</v>
      </c>
      <c r="CD40" s="33" t="e">
        <f>FIND(" "&amp;CC40, 'Data Input'!$A78,BZ40+1)</f>
        <v>#VALUE!</v>
      </c>
      <c r="CE40" s="33" t="str">
        <f>IFERROR(MID('Data Input'!$A78,CD40+2,2),"")</f>
        <v/>
      </c>
      <c r="CF40" s="23" t="str">
        <f t="shared" si="40"/>
        <v/>
      </c>
      <c r="CG40" s="32" t="s">
        <v>101</v>
      </c>
      <c r="CH40" s="33" t="e">
        <f>FIND(" "&amp;CG40, 'Data Input'!$A78,CD40+1)</f>
        <v>#VALUE!</v>
      </c>
      <c r="CI40" s="33" t="str">
        <f>IFERROR(MID('Data Input'!$A78,CH40+2,2),"")</f>
        <v/>
      </c>
      <c r="CJ40" s="23" t="str">
        <f t="shared" si="41"/>
        <v/>
      </c>
      <c r="CK40" s="32" t="s">
        <v>101</v>
      </c>
      <c r="CL40" s="33" t="e">
        <f>FIND(" "&amp;CK40, 'Data Input'!$A78,CH40+1)</f>
        <v>#VALUE!</v>
      </c>
      <c r="CM40" s="33" t="str">
        <f>IFERROR(MID('Data Input'!$A78,CL40+2,2),"")</f>
        <v/>
      </c>
      <c r="CN40" s="23" t="str">
        <f t="shared" si="42"/>
        <v/>
      </c>
      <c r="CO40" s="32" t="s">
        <v>101</v>
      </c>
      <c r="CP40" s="33" t="e">
        <f>FIND(" "&amp;CO40, 'Data Input'!$A78,CL40+1)</f>
        <v>#VALUE!</v>
      </c>
      <c r="CQ40" s="33" t="str">
        <f>IFERROR(MID('Data Input'!$A78,CP40+2,2),"")</f>
        <v/>
      </c>
      <c r="CR40" s="25" t="str">
        <f t="shared" si="43"/>
        <v/>
      </c>
    </row>
    <row r="41" spans="1:96" x14ac:dyDescent="0.15">
      <c r="A41" s="32" t="s">
        <v>104</v>
      </c>
      <c r="B41" s="33" t="e">
        <f>FIND(" "&amp;A41, 'Data Input'!$A80)</f>
        <v>#VALUE!</v>
      </c>
      <c r="C41" s="33" t="str">
        <f>IFERROR(MID('Data Input'!$A80,B41+2,2),"")</f>
        <v/>
      </c>
      <c r="D41" s="23" t="str">
        <f t="shared" si="24"/>
        <v/>
      </c>
      <c r="E41" s="32" t="s">
        <v>104</v>
      </c>
      <c r="F41" s="33" t="e">
        <f>FIND(" "&amp;E41, 'Data Input'!$A80,B41+1)</f>
        <v>#VALUE!</v>
      </c>
      <c r="G41" s="33" t="str">
        <f>IFERROR(MID('Data Input'!$A80,F41+2,2),"")</f>
        <v/>
      </c>
      <c r="H41" s="23" t="str">
        <f t="shared" si="25"/>
        <v/>
      </c>
      <c r="I41" s="32" t="s">
        <v>104</v>
      </c>
      <c r="J41" s="33" t="e">
        <f>FIND(" "&amp;I41, 'Data Input'!$A80,F41+1)</f>
        <v>#VALUE!</v>
      </c>
      <c r="K41" s="33" t="str">
        <f>IFERROR(MID('Data Input'!$A80,J41+2,2),"")</f>
        <v/>
      </c>
      <c r="L41" s="23" t="str">
        <f t="shared" si="26"/>
        <v/>
      </c>
      <c r="M41" s="32" t="s">
        <v>104</v>
      </c>
      <c r="N41" s="33" t="e">
        <f>FIND(" "&amp;M41, 'Data Input'!$A80,J41+1)</f>
        <v>#VALUE!</v>
      </c>
      <c r="O41" s="33" t="str">
        <f>IFERROR(MID('Data Input'!$A80,N41+2,2),"")</f>
        <v/>
      </c>
      <c r="P41" s="23" t="str">
        <f t="shared" si="27"/>
        <v/>
      </c>
      <c r="Q41" s="32" t="s">
        <v>103</v>
      </c>
      <c r="R41" s="33" t="e">
        <f>FIND(" "&amp;Q41, 'Data Input'!$A80,N41+1)</f>
        <v>#VALUE!</v>
      </c>
      <c r="S41" s="33" t="str">
        <f>IFERROR(MID('Data Input'!$A80,R41+2,2),"")</f>
        <v/>
      </c>
      <c r="T41" s="23" t="str">
        <f t="shared" si="20"/>
        <v/>
      </c>
      <c r="U41" s="32" t="s">
        <v>103</v>
      </c>
      <c r="V41" s="33" t="e">
        <f>FIND(" "&amp;U41, 'Data Input'!$A80,R41+1)</f>
        <v>#VALUE!</v>
      </c>
      <c r="W41" s="33" t="str">
        <f>IFERROR(MID('Data Input'!$A80,V41+2,2),"")</f>
        <v/>
      </c>
      <c r="X41" s="39" t="str">
        <f t="shared" si="21"/>
        <v/>
      </c>
      <c r="Y41" s="32" t="s">
        <v>103</v>
      </c>
      <c r="Z41" s="33" t="e">
        <f>FIND(" "&amp;Y41, 'Data Input'!$A80,V41+1)</f>
        <v>#VALUE!</v>
      </c>
      <c r="AA41" s="33" t="str">
        <f>IFERROR(MID('Data Input'!$A80,Z41+2,2),"")</f>
        <v/>
      </c>
      <c r="AB41" s="39" t="str">
        <f t="shared" si="22"/>
        <v/>
      </c>
      <c r="AC41" s="32" t="s">
        <v>103</v>
      </c>
      <c r="AD41" s="33" t="e">
        <f>FIND(" "&amp;AC41, 'Data Input'!$A80,Z41+1)</f>
        <v>#VALUE!</v>
      </c>
      <c r="AE41" s="33" t="str">
        <f>IFERROR(MID('Data Input'!$A80,AD41+2,2),"")</f>
        <v/>
      </c>
      <c r="AF41" s="23" t="str">
        <f t="shared" si="28"/>
        <v/>
      </c>
      <c r="AG41" s="32" t="s">
        <v>102</v>
      </c>
      <c r="AH41" s="33" t="e">
        <f>FIND(" "&amp;AG41, 'Data Input'!$A80,AD41+1)</f>
        <v>#VALUE!</v>
      </c>
      <c r="AI41" s="33" t="str">
        <f>IFERROR(MID('Data Input'!$A80,AH41+2,2),"")</f>
        <v/>
      </c>
      <c r="AJ41" s="26" t="str">
        <f t="shared" si="23"/>
        <v/>
      </c>
      <c r="AK41" s="32" t="s">
        <v>102</v>
      </c>
      <c r="AL41" s="33" t="e">
        <f>FIND(" "&amp;AK41, 'Data Input'!$A80,AH41+1)</f>
        <v>#VALUE!</v>
      </c>
      <c r="AM41" s="33" t="str">
        <f>IFERROR(MID('Data Input'!$A80,AL41+2,2),"")</f>
        <v/>
      </c>
      <c r="AN41" s="26" t="str">
        <f t="shared" si="29"/>
        <v/>
      </c>
      <c r="AO41" s="32" t="s">
        <v>102</v>
      </c>
      <c r="AP41" s="33" t="e">
        <f>FIND(" "&amp;AO41, 'Data Input'!$A80,AL41+1)</f>
        <v>#VALUE!</v>
      </c>
      <c r="AQ41" s="33" t="str">
        <f>IFERROR(MID('Data Input'!$A80,AP41+2,2),"")</f>
        <v/>
      </c>
      <c r="AR41" s="25" t="str">
        <f t="shared" si="30"/>
        <v/>
      </c>
      <c r="AS41" s="32" t="s">
        <v>102</v>
      </c>
      <c r="AT41" s="33" t="e">
        <f>FIND(" "&amp;AS41, 'Data Input'!$A80,AP41+1)</f>
        <v>#VALUE!</v>
      </c>
      <c r="AU41" s="33" t="str">
        <f>IFERROR(MID('Data Input'!$A80,AT41+2,2),"")</f>
        <v/>
      </c>
      <c r="AV41" s="26" t="str">
        <f t="shared" si="31"/>
        <v/>
      </c>
      <c r="AW41" s="32" t="s">
        <v>99</v>
      </c>
      <c r="AX41" s="33" t="e">
        <f>FIND(" "&amp;AW41, 'Data Input'!$A80,AT41+1)</f>
        <v>#VALUE!</v>
      </c>
      <c r="AY41" s="33" t="str">
        <f>IFERROR(MID('Data Input'!$A80,AX41+2,2),"")</f>
        <v/>
      </c>
      <c r="AZ41" s="26" t="str">
        <f t="shared" si="32"/>
        <v/>
      </c>
      <c r="BA41" s="32" t="s">
        <v>99</v>
      </c>
      <c r="BB41" s="33" t="e">
        <f>FIND(" "&amp;BA41, 'Data Input'!$A80,AX41+1)</f>
        <v>#VALUE!</v>
      </c>
      <c r="BC41" s="33" t="str">
        <f>IFERROR(MID('Data Input'!$A80,BB41+2,2),"")</f>
        <v/>
      </c>
      <c r="BD41" s="26" t="str">
        <f t="shared" si="33"/>
        <v/>
      </c>
      <c r="BE41" s="32" t="s">
        <v>99</v>
      </c>
      <c r="BF41" s="33" t="e">
        <f>FIND(" "&amp;BE41, 'Data Input'!$A80,BB41+1)</f>
        <v>#VALUE!</v>
      </c>
      <c r="BG41" s="33" t="str">
        <f>IFERROR(MID('Data Input'!$A80,BF41+2,2),"")</f>
        <v/>
      </c>
      <c r="BH41" s="26" t="str">
        <f t="shared" si="34"/>
        <v/>
      </c>
      <c r="BI41" s="32" t="s">
        <v>99</v>
      </c>
      <c r="BJ41" s="33" t="e">
        <f>FIND(" "&amp;BI41, 'Data Input'!$A80,BF41+1)</f>
        <v>#VALUE!</v>
      </c>
      <c r="BK41" s="33" t="str">
        <f>IFERROR(MID('Data Input'!$A80,BJ41+2,2),"")</f>
        <v/>
      </c>
      <c r="BL41" s="26" t="str">
        <f t="shared" si="35"/>
        <v/>
      </c>
      <c r="BM41" s="32" t="s">
        <v>100</v>
      </c>
      <c r="BN41" s="33" t="e">
        <f>FIND(" "&amp;BM41, 'Data Input'!$A80,BJ41+1)</f>
        <v>#VALUE!</v>
      </c>
      <c r="BO41" s="33" t="str">
        <f>IFERROR(MID('Data Input'!$A80,BN41+2,2),"")</f>
        <v/>
      </c>
      <c r="BP41" s="26" t="str">
        <f t="shared" si="36"/>
        <v/>
      </c>
      <c r="BQ41" s="32" t="s">
        <v>100</v>
      </c>
      <c r="BR41" s="33" t="e">
        <f>FIND(" "&amp;BQ41, 'Data Input'!$A80,BN41+1)</f>
        <v>#VALUE!</v>
      </c>
      <c r="BS41" s="33" t="str">
        <f>IFERROR(MID('Data Input'!$A80,BR41+2,2),"")</f>
        <v/>
      </c>
      <c r="BT41" s="26" t="str">
        <f t="shared" si="37"/>
        <v/>
      </c>
      <c r="BU41" s="32" t="s">
        <v>100</v>
      </c>
      <c r="BV41" s="33" t="e">
        <f>FIND(" "&amp;BU41, 'Data Input'!$A80,BR41+1)</f>
        <v>#VALUE!</v>
      </c>
      <c r="BW41" s="33" t="str">
        <f>IFERROR(MID('Data Input'!$A80,BV41+2,2),"")</f>
        <v/>
      </c>
      <c r="BX41" s="26" t="str">
        <f t="shared" si="38"/>
        <v/>
      </c>
      <c r="BY41" s="32" t="s">
        <v>100</v>
      </c>
      <c r="BZ41" s="33" t="e">
        <f>FIND(" "&amp;BY41, 'Data Input'!$A80,BV41+1)</f>
        <v>#VALUE!</v>
      </c>
      <c r="CA41" s="33" t="str">
        <f>IFERROR(MID('Data Input'!$A80,BZ41+2,2),"")</f>
        <v/>
      </c>
      <c r="CB41" s="23" t="str">
        <f t="shared" si="39"/>
        <v/>
      </c>
      <c r="CC41" s="32" t="s">
        <v>101</v>
      </c>
      <c r="CD41" s="33" t="e">
        <f>FIND(" "&amp;CC41, 'Data Input'!$A80,BZ41+1)</f>
        <v>#VALUE!</v>
      </c>
      <c r="CE41" s="33" t="str">
        <f>IFERROR(MID('Data Input'!$A80,CD41+2,2),"")</f>
        <v/>
      </c>
      <c r="CF41" s="23" t="str">
        <f t="shared" si="40"/>
        <v/>
      </c>
      <c r="CG41" s="32" t="s">
        <v>101</v>
      </c>
      <c r="CH41" s="33" t="e">
        <f>FIND(" "&amp;CG41, 'Data Input'!$A80,CD41+1)</f>
        <v>#VALUE!</v>
      </c>
      <c r="CI41" s="33" t="str">
        <f>IFERROR(MID('Data Input'!$A80,CH41+2,2),"")</f>
        <v/>
      </c>
      <c r="CJ41" s="23" t="str">
        <f t="shared" si="41"/>
        <v/>
      </c>
      <c r="CK41" s="32" t="s">
        <v>101</v>
      </c>
      <c r="CL41" s="33" t="e">
        <f>FIND(" "&amp;CK41, 'Data Input'!$A80,CH41+1)</f>
        <v>#VALUE!</v>
      </c>
      <c r="CM41" s="33" t="str">
        <f>IFERROR(MID('Data Input'!$A80,CL41+2,2),"")</f>
        <v/>
      </c>
      <c r="CN41" s="23" t="str">
        <f t="shared" si="42"/>
        <v/>
      </c>
      <c r="CO41" s="32" t="s">
        <v>101</v>
      </c>
      <c r="CP41" s="33" t="e">
        <f>FIND(" "&amp;CO41, 'Data Input'!$A80,CL41+1)</f>
        <v>#VALUE!</v>
      </c>
      <c r="CQ41" s="33" t="str">
        <f>IFERROR(MID('Data Input'!$A80,CP41+2,2),"")</f>
        <v/>
      </c>
      <c r="CR41" s="25" t="str">
        <f t="shared" si="43"/>
        <v/>
      </c>
    </row>
    <row r="42" spans="1:96" x14ac:dyDescent="0.15">
      <c r="A42" s="32" t="s">
        <v>104</v>
      </c>
      <c r="B42" s="33" t="e">
        <f>FIND(" "&amp;A42, 'Data Input'!$A82)</f>
        <v>#VALUE!</v>
      </c>
      <c r="C42" s="33" t="str">
        <f>IFERROR(MID('Data Input'!$A82,B42+2,2),"")</f>
        <v/>
      </c>
      <c r="D42" s="23" t="str">
        <f t="shared" si="24"/>
        <v/>
      </c>
      <c r="E42" s="32" t="s">
        <v>104</v>
      </c>
      <c r="F42" s="33" t="e">
        <f>FIND(" "&amp;E42, 'Data Input'!$A82,B42+1)</f>
        <v>#VALUE!</v>
      </c>
      <c r="G42" s="33" t="str">
        <f>IFERROR(MID('Data Input'!$A82,F42+2,2),"")</f>
        <v/>
      </c>
      <c r="H42" s="23" t="str">
        <f t="shared" si="25"/>
        <v/>
      </c>
      <c r="I42" s="32" t="s">
        <v>104</v>
      </c>
      <c r="J42" s="33" t="e">
        <f>FIND(" "&amp;I42, 'Data Input'!$A82,F42+1)</f>
        <v>#VALUE!</v>
      </c>
      <c r="K42" s="33" t="str">
        <f>IFERROR(MID('Data Input'!$A82,J42+2,2),"")</f>
        <v/>
      </c>
      <c r="L42" s="23" t="str">
        <f t="shared" si="26"/>
        <v/>
      </c>
      <c r="M42" s="32" t="s">
        <v>104</v>
      </c>
      <c r="N42" s="33" t="e">
        <f>FIND(" "&amp;M42, 'Data Input'!$A82,J42+1)</f>
        <v>#VALUE!</v>
      </c>
      <c r="O42" s="33" t="str">
        <f>IFERROR(MID('Data Input'!$A82,N42+2,2),"")</f>
        <v/>
      </c>
      <c r="P42" s="23" t="str">
        <f t="shared" si="27"/>
        <v/>
      </c>
      <c r="Q42" s="32" t="s">
        <v>103</v>
      </c>
      <c r="R42" s="33" t="e">
        <f>FIND(" "&amp;Q42, 'Data Input'!$A82,N42+1)</f>
        <v>#VALUE!</v>
      </c>
      <c r="S42" s="33" t="str">
        <f>IFERROR(MID('Data Input'!$A82,R42+2,2),"")</f>
        <v/>
      </c>
      <c r="T42" s="23" t="str">
        <f t="shared" si="20"/>
        <v/>
      </c>
      <c r="U42" s="32" t="s">
        <v>103</v>
      </c>
      <c r="V42" s="33" t="e">
        <f>FIND(" "&amp;U42, 'Data Input'!$A82,R42+1)</f>
        <v>#VALUE!</v>
      </c>
      <c r="W42" s="33" t="str">
        <f>IFERROR(MID('Data Input'!$A82,V42+2,2),"")</f>
        <v/>
      </c>
      <c r="X42" s="39" t="str">
        <f t="shared" si="21"/>
        <v/>
      </c>
      <c r="Y42" s="32" t="s">
        <v>103</v>
      </c>
      <c r="Z42" s="33" t="e">
        <f>FIND(" "&amp;Y42, 'Data Input'!$A82,V42+1)</f>
        <v>#VALUE!</v>
      </c>
      <c r="AA42" s="33" t="str">
        <f>IFERROR(MID('Data Input'!$A82,Z42+2,2),"")</f>
        <v/>
      </c>
      <c r="AB42" s="39" t="str">
        <f t="shared" si="22"/>
        <v/>
      </c>
      <c r="AC42" s="32" t="s">
        <v>103</v>
      </c>
      <c r="AD42" s="33" t="e">
        <f>FIND(" "&amp;AC42, 'Data Input'!$A82,Z42+1)</f>
        <v>#VALUE!</v>
      </c>
      <c r="AE42" s="33" t="str">
        <f>IFERROR(MID('Data Input'!$A82,AD42+2,2),"")</f>
        <v/>
      </c>
      <c r="AF42" s="23" t="str">
        <f t="shared" si="28"/>
        <v/>
      </c>
      <c r="AG42" s="32" t="s">
        <v>102</v>
      </c>
      <c r="AH42" s="33" t="e">
        <f>FIND(" "&amp;AG42, 'Data Input'!$A82,AD42+1)</f>
        <v>#VALUE!</v>
      </c>
      <c r="AI42" s="33" t="str">
        <f>IFERROR(MID('Data Input'!$A82,AH42+2,2),"")</f>
        <v/>
      </c>
      <c r="AJ42" s="26" t="str">
        <f t="shared" si="23"/>
        <v/>
      </c>
      <c r="AK42" s="32" t="s">
        <v>102</v>
      </c>
      <c r="AL42" s="33" t="e">
        <f>FIND(" "&amp;AK42, 'Data Input'!$A82,AH42+1)</f>
        <v>#VALUE!</v>
      </c>
      <c r="AM42" s="33" t="str">
        <f>IFERROR(MID('Data Input'!$A82,AL42+2,2),"")</f>
        <v/>
      </c>
      <c r="AN42" s="26" t="str">
        <f t="shared" si="29"/>
        <v/>
      </c>
      <c r="AO42" s="32" t="s">
        <v>102</v>
      </c>
      <c r="AP42" s="33" t="e">
        <f>FIND(" "&amp;AO42, 'Data Input'!$A82,AL42+1)</f>
        <v>#VALUE!</v>
      </c>
      <c r="AQ42" s="33" t="str">
        <f>IFERROR(MID('Data Input'!$A82,AP42+2,2),"")</f>
        <v/>
      </c>
      <c r="AR42" s="25" t="str">
        <f t="shared" si="30"/>
        <v/>
      </c>
      <c r="AS42" s="32" t="s">
        <v>102</v>
      </c>
      <c r="AT42" s="33" t="e">
        <f>FIND(" "&amp;AS42, 'Data Input'!$A82,AP42+1)</f>
        <v>#VALUE!</v>
      </c>
      <c r="AU42" s="33" t="str">
        <f>IFERROR(MID('Data Input'!$A82,AT42+2,2),"")</f>
        <v/>
      </c>
      <c r="AV42" s="26" t="str">
        <f t="shared" si="31"/>
        <v/>
      </c>
      <c r="AW42" s="32" t="s">
        <v>99</v>
      </c>
      <c r="AX42" s="33" t="e">
        <f>FIND(" "&amp;AW42, 'Data Input'!$A82,AT42+1)</f>
        <v>#VALUE!</v>
      </c>
      <c r="AY42" s="33" t="str">
        <f>IFERROR(MID('Data Input'!$A82,AX42+2,2),"")</f>
        <v/>
      </c>
      <c r="AZ42" s="26" t="str">
        <f t="shared" si="32"/>
        <v/>
      </c>
      <c r="BA42" s="32" t="s">
        <v>99</v>
      </c>
      <c r="BB42" s="33" t="e">
        <f>FIND(" "&amp;BA42, 'Data Input'!$A82,AX42+1)</f>
        <v>#VALUE!</v>
      </c>
      <c r="BC42" s="33" t="str">
        <f>IFERROR(MID('Data Input'!$A82,BB42+2,2),"")</f>
        <v/>
      </c>
      <c r="BD42" s="26" t="str">
        <f t="shared" si="33"/>
        <v/>
      </c>
      <c r="BE42" s="32" t="s">
        <v>99</v>
      </c>
      <c r="BF42" s="33" t="e">
        <f>FIND(" "&amp;BE42, 'Data Input'!$A82,BB42+1)</f>
        <v>#VALUE!</v>
      </c>
      <c r="BG42" s="33" t="str">
        <f>IFERROR(MID('Data Input'!$A82,BF42+2,2),"")</f>
        <v/>
      </c>
      <c r="BH42" s="26" t="str">
        <f t="shared" si="34"/>
        <v/>
      </c>
      <c r="BI42" s="32" t="s">
        <v>99</v>
      </c>
      <c r="BJ42" s="33" t="e">
        <f>FIND(" "&amp;BI42, 'Data Input'!$A82,BF42+1)</f>
        <v>#VALUE!</v>
      </c>
      <c r="BK42" s="33" t="str">
        <f>IFERROR(MID('Data Input'!$A82,BJ42+2,2),"")</f>
        <v/>
      </c>
      <c r="BL42" s="26" t="str">
        <f t="shared" si="35"/>
        <v/>
      </c>
      <c r="BM42" s="32" t="s">
        <v>100</v>
      </c>
      <c r="BN42" s="33" t="e">
        <f>FIND(" "&amp;BM42, 'Data Input'!$A82,BJ42+1)</f>
        <v>#VALUE!</v>
      </c>
      <c r="BO42" s="33" t="str">
        <f>IFERROR(MID('Data Input'!$A82,BN42+2,2),"")</f>
        <v/>
      </c>
      <c r="BP42" s="26" t="str">
        <f t="shared" si="36"/>
        <v/>
      </c>
      <c r="BQ42" s="32" t="s">
        <v>100</v>
      </c>
      <c r="BR42" s="33" t="e">
        <f>FIND(" "&amp;BQ42, 'Data Input'!$A82,BN42+1)</f>
        <v>#VALUE!</v>
      </c>
      <c r="BS42" s="33" t="str">
        <f>IFERROR(MID('Data Input'!$A82,BR42+2,2),"")</f>
        <v/>
      </c>
      <c r="BT42" s="26" t="str">
        <f t="shared" si="37"/>
        <v/>
      </c>
      <c r="BU42" s="32" t="s">
        <v>100</v>
      </c>
      <c r="BV42" s="33" t="e">
        <f>FIND(" "&amp;BU42, 'Data Input'!$A82,BR42+1)</f>
        <v>#VALUE!</v>
      </c>
      <c r="BW42" s="33" t="str">
        <f>IFERROR(MID('Data Input'!$A82,BV42+2,2),"")</f>
        <v/>
      </c>
      <c r="BX42" s="26" t="str">
        <f t="shared" si="38"/>
        <v/>
      </c>
      <c r="BY42" s="32" t="s">
        <v>100</v>
      </c>
      <c r="BZ42" s="33" t="e">
        <f>FIND(" "&amp;BY42, 'Data Input'!$A82,BV42+1)</f>
        <v>#VALUE!</v>
      </c>
      <c r="CA42" s="33" t="str">
        <f>IFERROR(MID('Data Input'!$A82,BZ42+2,2),"")</f>
        <v/>
      </c>
      <c r="CB42" s="23" t="str">
        <f t="shared" si="39"/>
        <v/>
      </c>
      <c r="CC42" s="32" t="s">
        <v>101</v>
      </c>
      <c r="CD42" s="33" t="e">
        <f>FIND(" "&amp;CC42, 'Data Input'!$A82,BZ42+1)</f>
        <v>#VALUE!</v>
      </c>
      <c r="CE42" s="33" t="str">
        <f>IFERROR(MID('Data Input'!$A82,CD42+2,2),"")</f>
        <v/>
      </c>
      <c r="CF42" s="23" t="str">
        <f t="shared" si="40"/>
        <v/>
      </c>
      <c r="CG42" s="32" t="s">
        <v>101</v>
      </c>
      <c r="CH42" s="33" t="e">
        <f>FIND(" "&amp;CG42, 'Data Input'!$A82,CD42+1)</f>
        <v>#VALUE!</v>
      </c>
      <c r="CI42" s="33" t="str">
        <f>IFERROR(MID('Data Input'!$A82,CH42+2,2),"")</f>
        <v/>
      </c>
      <c r="CJ42" s="23" t="str">
        <f t="shared" si="41"/>
        <v/>
      </c>
      <c r="CK42" s="32" t="s">
        <v>101</v>
      </c>
      <c r="CL42" s="33" t="e">
        <f>FIND(" "&amp;CK42, 'Data Input'!$A82,CH42+1)</f>
        <v>#VALUE!</v>
      </c>
      <c r="CM42" s="33" t="str">
        <f>IFERROR(MID('Data Input'!$A82,CL42+2,2),"")</f>
        <v/>
      </c>
      <c r="CN42" s="23" t="str">
        <f t="shared" si="42"/>
        <v/>
      </c>
      <c r="CO42" s="32" t="s">
        <v>101</v>
      </c>
      <c r="CP42" s="33" t="e">
        <f>FIND(" "&amp;CO42, 'Data Input'!$A82,CL42+1)</f>
        <v>#VALUE!</v>
      </c>
      <c r="CQ42" s="33" t="str">
        <f>IFERROR(MID('Data Input'!$A82,CP42+2,2),"")</f>
        <v/>
      </c>
      <c r="CR42" s="25" t="str">
        <f t="shared" si="43"/>
        <v/>
      </c>
    </row>
    <row r="43" spans="1:96" x14ac:dyDescent="0.15">
      <c r="A43" s="32" t="s">
        <v>104</v>
      </c>
      <c r="B43" s="33" t="e">
        <f>FIND(" "&amp;A43, 'Data Input'!$A84)</f>
        <v>#VALUE!</v>
      </c>
      <c r="C43" s="33" t="str">
        <f>IFERROR(MID('Data Input'!$A84,B43+2,2),"")</f>
        <v/>
      </c>
      <c r="D43" s="23" t="str">
        <f t="shared" si="24"/>
        <v/>
      </c>
      <c r="E43" s="32" t="s">
        <v>104</v>
      </c>
      <c r="F43" s="33" t="e">
        <f>FIND(" "&amp;E43, 'Data Input'!$A84,B43+1)</f>
        <v>#VALUE!</v>
      </c>
      <c r="G43" s="33" t="str">
        <f>IFERROR(MID('Data Input'!$A84,F43+2,2),"")</f>
        <v/>
      </c>
      <c r="H43" s="23" t="str">
        <f t="shared" si="25"/>
        <v/>
      </c>
      <c r="I43" s="32" t="s">
        <v>104</v>
      </c>
      <c r="J43" s="33" t="e">
        <f>FIND(" "&amp;I43, 'Data Input'!$A84,F43+1)</f>
        <v>#VALUE!</v>
      </c>
      <c r="K43" s="33" t="str">
        <f>IFERROR(MID('Data Input'!$A84,J43+2,2),"")</f>
        <v/>
      </c>
      <c r="L43" s="23" t="str">
        <f t="shared" si="26"/>
        <v/>
      </c>
      <c r="M43" s="32" t="s">
        <v>104</v>
      </c>
      <c r="N43" s="33" t="e">
        <f>FIND(" "&amp;M43, 'Data Input'!$A84,J43+1)</f>
        <v>#VALUE!</v>
      </c>
      <c r="O43" s="33" t="str">
        <f>IFERROR(MID('Data Input'!$A84,N43+2,2),"")</f>
        <v/>
      </c>
      <c r="P43" s="23" t="str">
        <f t="shared" si="27"/>
        <v/>
      </c>
      <c r="Q43" s="32" t="s">
        <v>103</v>
      </c>
      <c r="R43" s="33" t="e">
        <f>FIND(" "&amp;Q43, 'Data Input'!$A84,N43+1)</f>
        <v>#VALUE!</v>
      </c>
      <c r="S43" s="33" t="str">
        <f>IFERROR(MID('Data Input'!$A84,R43+2,2),"")</f>
        <v/>
      </c>
      <c r="T43" s="23" t="str">
        <f t="shared" si="20"/>
        <v/>
      </c>
      <c r="U43" s="32" t="s">
        <v>103</v>
      </c>
      <c r="V43" s="33" t="e">
        <f>FIND(" "&amp;U43, 'Data Input'!$A84,R43+1)</f>
        <v>#VALUE!</v>
      </c>
      <c r="W43" s="33" t="str">
        <f>IFERROR(MID('Data Input'!$A84,V43+2,2),"")</f>
        <v/>
      </c>
      <c r="X43" s="39" t="str">
        <f t="shared" si="21"/>
        <v/>
      </c>
      <c r="Y43" s="32" t="s">
        <v>103</v>
      </c>
      <c r="Z43" s="33" t="e">
        <f>FIND(" "&amp;Y43, 'Data Input'!$A84,V43+1)</f>
        <v>#VALUE!</v>
      </c>
      <c r="AA43" s="33" t="str">
        <f>IFERROR(MID('Data Input'!$A84,Z43+2,2),"")</f>
        <v/>
      </c>
      <c r="AB43" s="39" t="str">
        <f t="shared" si="22"/>
        <v/>
      </c>
      <c r="AC43" s="32" t="s">
        <v>103</v>
      </c>
      <c r="AD43" s="33" t="e">
        <f>FIND(" "&amp;AC43, 'Data Input'!$A84,Z43+1)</f>
        <v>#VALUE!</v>
      </c>
      <c r="AE43" s="33" t="str">
        <f>IFERROR(MID('Data Input'!$A84,AD43+2,2),"")</f>
        <v/>
      </c>
      <c r="AF43" s="23" t="str">
        <f t="shared" si="28"/>
        <v/>
      </c>
      <c r="AG43" s="32" t="s">
        <v>102</v>
      </c>
      <c r="AH43" s="33" t="e">
        <f>FIND(" "&amp;AG43, 'Data Input'!$A84,AD43+1)</f>
        <v>#VALUE!</v>
      </c>
      <c r="AI43" s="33" t="str">
        <f>IFERROR(MID('Data Input'!$A84,AH43+2,2),"")</f>
        <v/>
      </c>
      <c r="AJ43" s="26" t="str">
        <f t="shared" si="23"/>
        <v/>
      </c>
      <c r="AK43" s="32" t="s">
        <v>102</v>
      </c>
      <c r="AL43" s="33" t="e">
        <f>FIND(" "&amp;AK43, 'Data Input'!$A84,AH43+1)</f>
        <v>#VALUE!</v>
      </c>
      <c r="AM43" s="33" t="str">
        <f>IFERROR(MID('Data Input'!$A84,AL43+2,2),"")</f>
        <v/>
      </c>
      <c r="AN43" s="26" t="str">
        <f t="shared" si="29"/>
        <v/>
      </c>
      <c r="AO43" s="32" t="s">
        <v>102</v>
      </c>
      <c r="AP43" s="33" t="e">
        <f>FIND(" "&amp;AO43, 'Data Input'!$A84,AL43+1)</f>
        <v>#VALUE!</v>
      </c>
      <c r="AQ43" s="33" t="str">
        <f>IFERROR(MID('Data Input'!$A84,AP43+2,2),"")</f>
        <v/>
      </c>
      <c r="AR43" s="25" t="str">
        <f t="shared" si="30"/>
        <v/>
      </c>
      <c r="AS43" s="32" t="s">
        <v>102</v>
      </c>
      <c r="AT43" s="33" t="e">
        <f>FIND(" "&amp;AS43, 'Data Input'!$A84,AP43+1)</f>
        <v>#VALUE!</v>
      </c>
      <c r="AU43" s="33" t="str">
        <f>IFERROR(MID('Data Input'!$A84,AT43+2,2),"")</f>
        <v/>
      </c>
      <c r="AV43" s="26" t="str">
        <f t="shared" si="31"/>
        <v/>
      </c>
      <c r="AW43" s="32" t="s">
        <v>99</v>
      </c>
      <c r="AX43" s="33" t="e">
        <f>FIND(" "&amp;AW43, 'Data Input'!$A84,AT43+1)</f>
        <v>#VALUE!</v>
      </c>
      <c r="AY43" s="33" t="str">
        <f>IFERROR(MID('Data Input'!$A84,AX43+2,2),"")</f>
        <v/>
      </c>
      <c r="AZ43" s="26" t="str">
        <f t="shared" si="32"/>
        <v/>
      </c>
      <c r="BA43" s="32" t="s">
        <v>99</v>
      </c>
      <c r="BB43" s="33" t="e">
        <f>FIND(" "&amp;BA43, 'Data Input'!$A84,AX43+1)</f>
        <v>#VALUE!</v>
      </c>
      <c r="BC43" s="33" t="str">
        <f>IFERROR(MID('Data Input'!$A84,BB43+2,2),"")</f>
        <v/>
      </c>
      <c r="BD43" s="26" t="str">
        <f t="shared" si="33"/>
        <v/>
      </c>
      <c r="BE43" s="32" t="s">
        <v>99</v>
      </c>
      <c r="BF43" s="33" t="e">
        <f>FIND(" "&amp;BE43, 'Data Input'!$A84,BB43+1)</f>
        <v>#VALUE!</v>
      </c>
      <c r="BG43" s="33" t="str">
        <f>IFERROR(MID('Data Input'!$A84,BF43+2,2),"")</f>
        <v/>
      </c>
      <c r="BH43" s="26" t="str">
        <f t="shared" si="34"/>
        <v/>
      </c>
      <c r="BI43" s="32" t="s">
        <v>99</v>
      </c>
      <c r="BJ43" s="33" t="e">
        <f>FIND(" "&amp;BI43, 'Data Input'!$A84,BF43+1)</f>
        <v>#VALUE!</v>
      </c>
      <c r="BK43" s="33" t="str">
        <f>IFERROR(MID('Data Input'!$A84,BJ43+2,2),"")</f>
        <v/>
      </c>
      <c r="BL43" s="26" t="str">
        <f t="shared" si="35"/>
        <v/>
      </c>
      <c r="BM43" s="32" t="s">
        <v>100</v>
      </c>
      <c r="BN43" s="33" t="e">
        <f>FIND(" "&amp;BM43, 'Data Input'!$A84,BJ43+1)</f>
        <v>#VALUE!</v>
      </c>
      <c r="BO43" s="33" t="str">
        <f>IFERROR(MID('Data Input'!$A84,BN43+2,2),"")</f>
        <v/>
      </c>
      <c r="BP43" s="26" t="str">
        <f t="shared" si="36"/>
        <v/>
      </c>
      <c r="BQ43" s="32" t="s">
        <v>100</v>
      </c>
      <c r="BR43" s="33" t="e">
        <f>FIND(" "&amp;BQ43, 'Data Input'!$A84,BN43+1)</f>
        <v>#VALUE!</v>
      </c>
      <c r="BS43" s="33" t="str">
        <f>IFERROR(MID('Data Input'!$A84,BR43+2,2),"")</f>
        <v/>
      </c>
      <c r="BT43" s="26" t="str">
        <f t="shared" si="37"/>
        <v/>
      </c>
      <c r="BU43" s="32" t="s">
        <v>100</v>
      </c>
      <c r="BV43" s="33" t="e">
        <f>FIND(" "&amp;BU43, 'Data Input'!$A84,BR43+1)</f>
        <v>#VALUE!</v>
      </c>
      <c r="BW43" s="33" t="str">
        <f>IFERROR(MID('Data Input'!$A84,BV43+2,2),"")</f>
        <v/>
      </c>
      <c r="BX43" s="26" t="str">
        <f t="shared" si="38"/>
        <v/>
      </c>
      <c r="BY43" s="32" t="s">
        <v>100</v>
      </c>
      <c r="BZ43" s="33" t="e">
        <f>FIND(" "&amp;BY43, 'Data Input'!$A84,BV43+1)</f>
        <v>#VALUE!</v>
      </c>
      <c r="CA43" s="33" t="str">
        <f>IFERROR(MID('Data Input'!$A84,BZ43+2,2),"")</f>
        <v/>
      </c>
      <c r="CB43" s="23" t="str">
        <f t="shared" si="39"/>
        <v/>
      </c>
      <c r="CC43" s="32" t="s">
        <v>101</v>
      </c>
      <c r="CD43" s="33" t="e">
        <f>FIND(" "&amp;CC43, 'Data Input'!$A84,BZ43+1)</f>
        <v>#VALUE!</v>
      </c>
      <c r="CE43" s="33" t="str">
        <f>IFERROR(MID('Data Input'!$A84,CD43+2,2),"")</f>
        <v/>
      </c>
      <c r="CF43" s="23" t="str">
        <f t="shared" si="40"/>
        <v/>
      </c>
      <c r="CG43" s="32" t="s">
        <v>101</v>
      </c>
      <c r="CH43" s="33" t="e">
        <f>FIND(" "&amp;CG43, 'Data Input'!$A84,CD43+1)</f>
        <v>#VALUE!</v>
      </c>
      <c r="CI43" s="33" t="str">
        <f>IFERROR(MID('Data Input'!$A84,CH43+2,2),"")</f>
        <v/>
      </c>
      <c r="CJ43" s="23" t="str">
        <f t="shared" si="41"/>
        <v/>
      </c>
      <c r="CK43" s="32" t="s">
        <v>101</v>
      </c>
      <c r="CL43" s="33" t="e">
        <f>FIND(" "&amp;CK43, 'Data Input'!$A84,CH43+1)</f>
        <v>#VALUE!</v>
      </c>
      <c r="CM43" s="33" t="str">
        <f>IFERROR(MID('Data Input'!$A84,CL43+2,2),"")</f>
        <v/>
      </c>
      <c r="CN43" s="23" t="str">
        <f t="shared" si="42"/>
        <v/>
      </c>
      <c r="CO43" s="32" t="s">
        <v>101</v>
      </c>
      <c r="CP43" s="33" t="e">
        <f>FIND(" "&amp;CO43, 'Data Input'!$A84,CL43+1)</f>
        <v>#VALUE!</v>
      </c>
      <c r="CQ43" s="33" t="str">
        <f>IFERROR(MID('Data Input'!$A84,CP43+2,2),"")</f>
        <v/>
      </c>
      <c r="CR43" s="25" t="str">
        <f t="shared" si="43"/>
        <v/>
      </c>
    </row>
    <row r="44" spans="1:96" x14ac:dyDescent="0.15">
      <c r="A44" s="32" t="s">
        <v>104</v>
      </c>
      <c r="B44" s="33" t="e">
        <f>FIND(" "&amp;A44, 'Data Input'!$A86)</f>
        <v>#VALUE!</v>
      </c>
      <c r="C44" s="33" t="str">
        <f>IFERROR(MID('Data Input'!$A86,B44+2,2),"")</f>
        <v/>
      </c>
      <c r="D44" s="23" t="str">
        <f t="shared" si="24"/>
        <v/>
      </c>
      <c r="E44" s="32" t="s">
        <v>104</v>
      </c>
      <c r="F44" s="33" t="e">
        <f>FIND(" "&amp;E44, 'Data Input'!$A86,B44+1)</f>
        <v>#VALUE!</v>
      </c>
      <c r="G44" s="33" t="str">
        <f>IFERROR(MID('Data Input'!$A86,F44+2,2),"")</f>
        <v/>
      </c>
      <c r="H44" s="23" t="str">
        <f t="shared" si="25"/>
        <v/>
      </c>
      <c r="I44" s="32" t="s">
        <v>104</v>
      </c>
      <c r="J44" s="33" t="e">
        <f>FIND(" "&amp;I44, 'Data Input'!$A86,F44+1)</f>
        <v>#VALUE!</v>
      </c>
      <c r="K44" s="33" t="str">
        <f>IFERROR(MID('Data Input'!$A86,J44+2,2),"")</f>
        <v/>
      </c>
      <c r="L44" s="23" t="str">
        <f t="shared" si="26"/>
        <v/>
      </c>
      <c r="M44" s="32" t="s">
        <v>104</v>
      </c>
      <c r="N44" s="33" t="e">
        <f>FIND(" "&amp;M44, 'Data Input'!$A86,J44+1)</f>
        <v>#VALUE!</v>
      </c>
      <c r="O44" s="33" t="str">
        <f>IFERROR(MID('Data Input'!$A86,N44+2,2),"")</f>
        <v/>
      </c>
      <c r="P44" s="23" t="str">
        <f t="shared" si="27"/>
        <v/>
      </c>
      <c r="Q44" s="32" t="s">
        <v>103</v>
      </c>
      <c r="R44" s="33" t="e">
        <f>FIND(" "&amp;Q44, 'Data Input'!$A86,N44+1)</f>
        <v>#VALUE!</v>
      </c>
      <c r="S44" s="33" t="str">
        <f>IFERROR(MID('Data Input'!$A86,R44+2,2),"")</f>
        <v/>
      </c>
      <c r="T44" s="23" t="str">
        <f t="shared" si="20"/>
        <v/>
      </c>
      <c r="U44" s="32" t="s">
        <v>103</v>
      </c>
      <c r="V44" s="33" t="e">
        <f>FIND(" "&amp;U44, 'Data Input'!$A86,R44+1)</f>
        <v>#VALUE!</v>
      </c>
      <c r="W44" s="33" t="str">
        <f>IFERROR(MID('Data Input'!$A86,V44+2,2),"")</f>
        <v/>
      </c>
      <c r="X44" s="39" t="str">
        <f t="shared" si="21"/>
        <v/>
      </c>
      <c r="Y44" s="32" t="s">
        <v>103</v>
      </c>
      <c r="Z44" s="33" t="e">
        <f>FIND(" "&amp;Y44, 'Data Input'!$A86,V44+1)</f>
        <v>#VALUE!</v>
      </c>
      <c r="AA44" s="33" t="str">
        <f>IFERROR(MID('Data Input'!$A86,Z44+2,2),"")</f>
        <v/>
      </c>
      <c r="AB44" s="39" t="str">
        <f t="shared" si="22"/>
        <v/>
      </c>
      <c r="AC44" s="32" t="s">
        <v>103</v>
      </c>
      <c r="AD44" s="33" t="e">
        <f>FIND(" "&amp;AC44, 'Data Input'!$A86,Z44+1)</f>
        <v>#VALUE!</v>
      </c>
      <c r="AE44" s="33" t="str">
        <f>IFERROR(MID('Data Input'!$A86,AD44+2,2),"")</f>
        <v/>
      </c>
      <c r="AF44" s="23" t="str">
        <f t="shared" si="28"/>
        <v/>
      </c>
      <c r="AG44" s="32" t="s">
        <v>102</v>
      </c>
      <c r="AH44" s="33" t="e">
        <f>FIND(" "&amp;AG44, 'Data Input'!$A86,AD44+1)</f>
        <v>#VALUE!</v>
      </c>
      <c r="AI44" s="33" t="str">
        <f>IFERROR(MID('Data Input'!$A86,AH44+2,2),"")</f>
        <v/>
      </c>
      <c r="AJ44" s="26" t="str">
        <f t="shared" si="23"/>
        <v/>
      </c>
      <c r="AK44" s="32" t="s">
        <v>102</v>
      </c>
      <c r="AL44" s="33" t="e">
        <f>FIND(" "&amp;AK44, 'Data Input'!$A86,AH44+1)</f>
        <v>#VALUE!</v>
      </c>
      <c r="AM44" s="33" t="str">
        <f>IFERROR(MID('Data Input'!$A86,AL44+2,2),"")</f>
        <v/>
      </c>
      <c r="AN44" s="26" t="str">
        <f t="shared" si="29"/>
        <v/>
      </c>
      <c r="AO44" s="32" t="s">
        <v>102</v>
      </c>
      <c r="AP44" s="33" t="e">
        <f>FIND(" "&amp;AO44, 'Data Input'!$A86,AL44+1)</f>
        <v>#VALUE!</v>
      </c>
      <c r="AQ44" s="33" t="str">
        <f>IFERROR(MID('Data Input'!$A86,AP44+2,2),"")</f>
        <v/>
      </c>
      <c r="AR44" s="25" t="str">
        <f t="shared" si="30"/>
        <v/>
      </c>
      <c r="AS44" s="32" t="s">
        <v>102</v>
      </c>
      <c r="AT44" s="33" t="e">
        <f>FIND(" "&amp;AS44, 'Data Input'!$A86,AP44+1)</f>
        <v>#VALUE!</v>
      </c>
      <c r="AU44" s="33" t="str">
        <f>IFERROR(MID('Data Input'!$A86,AT44+2,2),"")</f>
        <v/>
      </c>
      <c r="AV44" s="26" t="str">
        <f t="shared" si="31"/>
        <v/>
      </c>
      <c r="AW44" s="32" t="s">
        <v>99</v>
      </c>
      <c r="AX44" s="33" t="e">
        <f>FIND(" "&amp;AW44, 'Data Input'!$A86,AT44+1)</f>
        <v>#VALUE!</v>
      </c>
      <c r="AY44" s="33" t="str">
        <f>IFERROR(MID('Data Input'!$A86,AX44+2,2),"")</f>
        <v/>
      </c>
      <c r="AZ44" s="26" t="str">
        <f t="shared" si="32"/>
        <v/>
      </c>
      <c r="BA44" s="32" t="s">
        <v>99</v>
      </c>
      <c r="BB44" s="33" t="e">
        <f>FIND(" "&amp;BA44, 'Data Input'!$A86,AX44+1)</f>
        <v>#VALUE!</v>
      </c>
      <c r="BC44" s="33" t="str">
        <f>IFERROR(MID('Data Input'!$A86,BB44+2,2),"")</f>
        <v/>
      </c>
      <c r="BD44" s="26" t="str">
        <f t="shared" si="33"/>
        <v/>
      </c>
      <c r="BE44" s="32" t="s">
        <v>99</v>
      </c>
      <c r="BF44" s="33" t="e">
        <f>FIND(" "&amp;BE44, 'Data Input'!$A86,BB44+1)</f>
        <v>#VALUE!</v>
      </c>
      <c r="BG44" s="33" t="str">
        <f>IFERROR(MID('Data Input'!$A86,BF44+2,2),"")</f>
        <v/>
      </c>
      <c r="BH44" s="26" t="str">
        <f t="shared" si="34"/>
        <v/>
      </c>
      <c r="BI44" s="32" t="s">
        <v>99</v>
      </c>
      <c r="BJ44" s="33" t="e">
        <f>FIND(" "&amp;BI44, 'Data Input'!$A86,BF44+1)</f>
        <v>#VALUE!</v>
      </c>
      <c r="BK44" s="33" t="str">
        <f>IFERROR(MID('Data Input'!$A86,BJ44+2,2),"")</f>
        <v/>
      </c>
      <c r="BL44" s="26" t="str">
        <f t="shared" si="35"/>
        <v/>
      </c>
      <c r="BM44" s="32" t="s">
        <v>100</v>
      </c>
      <c r="BN44" s="33" t="e">
        <f>FIND(" "&amp;BM44, 'Data Input'!$A86,BJ44+1)</f>
        <v>#VALUE!</v>
      </c>
      <c r="BO44" s="33" t="str">
        <f>IFERROR(MID('Data Input'!$A86,BN44+2,2),"")</f>
        <v/>
      </c>
      <c r="BP44" s="26" t="str">
        <f t="shared" si="36"/>
        <v/>
      </c>
      <c r="BQ44" s="32" t="s">
        <v>100</v>
      </c>
      <c r="BR44" s="33" t="e">
        <f>FIND(" "&amp;BQ44, 'Data Input'!$A86,BN44+1)</f>
        <v>#VALUE!</v>
      </c>
      <c r="BS44" s="33" t="str">
        <f>IFERROR(MID('Data Input'!$A86,BR44+2,2),"")</f>
        <v/>
      </c>
      <c r="BT44" s="26" t="str">
        <f t="shared" si="37"/>
        <v/>
      </c>
      <c r="BU44" s="32" t="s">
        <v>100</v>
      </c>
      <c r="BV44" s="33" t="e">
        <f>FIND(" "&amp;BU44, 'Data Input'!$A86,BR44+1)</f>
        <v>#VALUE!</v>
      </c>
      <c r="BW44" s="33" t="str">
        <f>IFERROR(MID('Data Input'!$A86,BV44+2,2),"")</f>
        <v/>
      </c>
      <c r="BX44" s="26" t="str">
        <f t="shared" si="38"/>
        <v/>
      </c>
      <c r="BY44" s="32" t="s">
        <v>100</v>
      </c>
      <c r="BZ44" s="33" t="e">
        <f>FIND(" "&amp;BY44, 'Data Input'!$A86,BV44+1)</f>
        <v>#VALUE!</v>
      </c>
      <c r="CA44" s="33" t="str">
        <f>IFERROR(MID('Data Input'!$A86,BZ44+2,2),"")</f>
        <v/>
      </c>
      <c r="CB44" s="23" t="str">
        <f t="shared" si="39"/>
        <v/>
      </c>
      <c r="CC44" s="32" t="s">
        <v>101</v>
      </c>
      <c r="CD44" s="33" t="e">
        <f>FIND(" "&amp;CC44, 'Data Input'!$A86,BZ44+1)</f>
        <v>#VALUE!</v>
      </c>
      <c r="CE44" s="33" t="str">
        <f>IFERROR(MID('Data Input'!$A86,CD44+2,2),"")</f>
        <v/>
      </c>
      <c r="CF44" s="23" t="str">
        <f t="shared" si="40"/>
        <v/>
      </c>
      <c r="CG44" s="32" t="s">
        <v>101</v>
      </c>
      <c r="CH44" s="33" t="e">
        <f>FIND(" "&amp;CG44, 'Data Input'!$A86,CD44+1)</f>
        <v>#VALUE!</v>
      </c>
      <c r="CI44" s="33" t="str">
        <f>IFERROR(MID('Data Input'!$A86,CH44+2,2),"")</f>
        <v/>
      </c>
      <c r="CJ44" s="23" t="str">
        <f t="shared" si="41"/>
        <v/>
      </c>
      <c r="CK44" s="32" t="s">
        <v>101</v>
      </c>
      <c r="CL44" s="33" t="e">
        <f>FIND(" "&amp;CK44, 'Data Input'!$A86,CH44+1)</f>
        <v>#VALUE!</v>
      </c>
      <c r="CM44" s="33" t="str">
        <f>IFERROR(MID('Data Input'!$A86,CL44+2,2),"")</f>
        <v/>
      </c>
      <c r="CN44" s="23" t="str">
        <f t="shared" si="42"/>
        <v/>
      </c>
      <c r="CO44" s="32" t="s">
        <v>101</v>
      </c>
      <c r="CP44" s="33" t="e">
        <f>FIND(" "&amp;CO44, 'Data Input'!$A86,CL44+1)</f>
        <v>#VALUE!</v>
      </c>
      <c r="CQ44" s="33" t="str">
        <f>IFERROR(MID('Data Input'!$A86,CP44+2,2),"")</f>
        <v/>
      </c>
      <c r="CR44" s="25" t="str">
        <f t="shared" si="43"/>
        <v/>
      </c>
    </row>
    <row r="45" spans="1:96" x14ac:dyDescent="0.15">
      <c r="A45" s="32" t="s">
        <v>104</v>
      </c>
      <c r="B45" s="33" t="e">
        <f>FIND(" "&amp;A45, 'Data Input'!$A88)</f>
        <v>#VALUE!</v>
      </c>
      <c r="C45" s="33" t="str">
        <f>IFERROR(MID('Data Input'!$A88,B45+2,2),"")</f>
        <v/>
      </c>
      <c r="D45" s="23" t="str">
        <f t="shared" si="24"/>
        <v/>
      </c>
      <c r="E45" s="32" t="s">
        <v>104</v>
      </c>
      <c r="F45" s="33" t="e">
        <f>FIND(" "&amp;E45, 'Data Input'!$A88,B45+1)</f>
        <v>#VALUE!</v>
      </c>
      <c r="G45" s="33" t="str">
        <f>IFERROR(MID('Data Input'!$A88,F45+2,2),"")</f>
        <v/>
      </c>
      <c r="H45" s="23" t="str">
        <f t="shared" si="25"/>
        <v/>
      </c>
      <c r="I45" s="32" t="s">
        <v>104</v>
      </c>
      <c r="J45" s="33" t="e">
        <f>FIND(" "&amp;I45, 'Data Input'!$A88,F45+1)</f>
        <v>#VALUE!</v>
      </c>
      <c r="K45" s="33" t="str">
        <f>IFERROR(MID('Data Input'!$A88,J45+2,2),"")</f>
        <v/>
      </c>
      <c r="L45" s="23" t="str">
        <f t="shared" si="26"/>
        <v/>
      </c>
      <c r="M45" s="32" t="s">
        <v>104</v>
      </c>
      <c r="N45" s="33" t="e">
        <f>FIND(" "&amp;M45, 'Data Input'!$A88,J45+1)</f>
        <v>#VALUE!</v>
      </c>
      <c r="O45" s="33" t="str">
        <f>IFERROR(MID('Data Input'!$A88,N45+2,2),"")</f>
        <v/>
      </c>
      <c r="P45" s="23" t="str">
        <f t="shared" si="27"/>
        <v/>
      </c>
      <c r="Q45" s="32" t="s">
        <v>103</v>
      </c>
      <c r="R45" s="33" t="e">
        <f>FIND(" "&amp;Q45, 'Data Input'!$A88,N45+1)</f>
        <v>#VALUE!</v>
      </c>
      <c r="S45" s="33" t="str">
        <f>IFERROR(MID('Data Input'!$A88,R45+2,2),"")</f>
        <v/>
      </c>
      <c r="T45" s="23" t="str">
        <f t="shared" si="20"/>
        <v/>
      </c>
      <c r="U45" s="32" t="s">
        <v>103</v>
      </c>
      <c r="V45" s="33" t="e">
        <f>FIND(" "&amp;U45, 'Data Input'!$A88,R45+1)</f>
        <v>#VALUE!</v>
      </c>
      <c r="W45" s="33" t="str">
        <f>IFERROR(MID('Data Input'!$A88,V45+2,2),"")</f>
        <v/>
      </c>
      <c r="X45" s="39" t="str">
        <f t="shared" si="21"/>
        <v/>
      </c>
      <c r="Y45" s="32" t="s">
        <v>103</v>
      </c>
      <c r="Z45" s="33" t="e">
        <f>FIND(" "&amp;Y45, 'Data Input'!$A88,V45+1)</f>
        <v>#VALUE!</v>
      </c>
      <c r="AA45" s="33" t="str">
        <f>IFERROR(MID('Data Input'!$A88,Z45+2,2),"")</f>
        <v/>
      </c>
      <c r="AB45" s="39" t="str">
        <f t="shared" si="22"/>
        <v/>
      </c>
      <c r="AC45" s="32" t="s">
        <v>103</v>
      </c>
      <c r="AD45" s="33" t="e">
        <f>FIND(" "&amp;AC45, 'Data Input'!$A88,Z45+1)</f>
        <v>#VALUE!</v>
      </c>
      <c r="AE45" s="33" t="str">
        <f>IFERROR(MID('Data Input'!$A88,AD45+2,2),"")</f>
        <v/>
      </c>
      <c r="AF45" s="23" t="str">
        <f t="shared" si="28"/>
        <v/>
      </c>
      <c r="AG45" s="32" t="s">
        <v>102</v>
      </c>
      <c r="AH45" s="33" t="e">
        <f>FIND(" "&amp;AG45, 'Data Input'!$A88,AD45+1)</f>
        <v>#VALUE!</v>
      </c>
      <c r="AI45" s="33" t="str">
        <f>IFERROR(MID('Data Input'!$A88,AH45+2,2),"")</f>
        <v/>
      </c>
      <c r="AJ45" s="26" t="str">
        <f t="shared" si="23"/>
        <v/>
      </c>
      <c r="AK45" s="32" t="s">
        <v>102</v>
      </c>
      <c r="AL45" s="33" t="e">
        <f>FIND(" "&amp;AK45, 'Data Input'!$A88,AH45+1)</f>
        <v>#VALUE!</v>
      </c>
      <c r="AM45" s="33" t="str">
        <f>IFERROR(MID('Data Input'!$A88,AL45+2,2),"")</f>
        <v/>
      </c>
      <c r="AN45" s="26" t="str">
        <f t="shared" si="29"/>
        <v/>
      </c>
      <c r="AO45" s="32" t="s">
        <v>102</v>
      </c>
      <c r="AP45" s="33" t="e">
        <f>FIND(" "&amp;AO45, 'Data Input'!$A88,AL45+1)</f>
        <v>#VALUE!</v>
      </c>
      <c r="AQ45" s="33" t="str">
        <f>IFERROR(MID('Data Input'!$A88,AP45+2,2),"")</f>
        <v/>
      </c>
      <c r="AR45" s="25" t="str">
        <f t="shared" si="30"/>
        <v/>
      </c>
      <c r="AS45" s="32" t="s">
        <v>102</v>
      </c>
      <c r="AT45" s="33" t="e">
        <f>FIND(" "&amp;AS45, 'Data Input'!$A88,AP45+1)</f>
        <v>#VALUE!</v>
      </c>
      <c r="AU45" s="33" t="str">
        <f>IFERROR(MID('Data Input'!$A88,AT45+2,2),"")</f>
        <v/>
      </c>
      <c r="AV45" s="26" t="str">
        <f t="shared" si="31"/>
        <v/>
      </c>
      <c r="AW45" s="32" t="s">
        <v>99</v>
      </c>
      <c r="AX45" s="33" t="e">
        <f>FIND(" "&amp;AW45, 'Data Input'!$A88,AT45+1)</f>
        <v>#VALUE!</v>
      </c>
      <c r="AY45" s="33" t="str">
        <f>IFERROR(MID('Data Input'!$A88,AX45+2,2),"")</f>
        <v/>
      </c>
      <c r="AZ45" s="26" t="str">
        <f t="shared" si="32"/>
        <v/>
      </c>
      <c r="BA45" s="32" t="s">
        <v>99</v>
      </c>
      <c r="BB45" s="33" t="e">
        <f>FIND(" "&amp;BA45, 'Data Input'!$A88,AX45+1)</f>
        <v>#VALUE!</v>
      </c>
      <c r="BC45" s="33" t="str">
        <f>IFERROR(MID('Data Input'!$A88,BB45+2,2),"")</f>
        <v/>
      </c>
      <c r="BD45" s="26" t="str">
        <f t="shared" si="33"/>
        <v/>
      </c>
      <c r="BE45" s="32" t="s">
        <v>99</v>
      </c>
      <c r="BF45" s="33" t="e">
        <f>FIND(" "&amp;BE45, 'Data Input'!$A88,BB45+1)</f>
        <v>#VALUE!</v>
      </c>
      <c r="BG45" s="33" t="str">
        <f>IFERROR(MID('Data Input'!$A88,BF45+2,2),"")</f>
        <v/>
      </c>
      <c r="BH45" s="26" t="str">
        <f t="shared" si="34"/>
        <v/>
      </c>
      <c r="BI45" s="32" t="s">
        <v>99</v>
      </c>
      <c r="BJ45" s="33" t="e">
        <f>FIND(" "&amp;BI45, 'Data Input'!$A88,BF45+1)</f>
        <v>#VALUE!</v>
      </c>
      <c r="BK45" s="33" t="str">
        <f>IFERROR(MID('Data Input'!$A88,BJ45+2,2),"")</f>
        <v/>
      </c>
      <c r="BL45" s="26" t="str">
        <f t="shared" si="35"/>
        <v/>
      </c>
      <c r="BM45" s="32" t="s">
        <v>100</v>
      </c>
      <c r="BN45" s="33" t="e">
        <f>FIND(" "&amp;BM45, 'Data Input'!$A88,BJ45+1)</f>
        <v>#VALUE!</v>
      </c>
      <c r="BO45" s="33" t="str">
        <f>IFERROR(MID('Data Input'!$A88,BN45+2,2),"")</f>
        <v/>
      </c>
      <c r="BP45" s="26" t="str">
        <f t="shared" si="36"/>
        <v/>
      </c>
      <c r="BQ45" s="32" t="s">
        <v>100</v>
      </c>
      <c r="BR45" s="33" t="e">
        <f>FIND(" "&amp;BQ45, 'Data Input'!$A88,BN45+1)</f>
        <v>#VALUE!</v>
      </c>
      <c r="BS45" s="33" t="str">
        <f>IFERROR(MID('Data Input'!$A88,BR45+2,2),"")</f>
        <v/>
      </c>
      <c r="BT45" s="26" t="str">
        <f t="shared" si="37"/>
        <v/>
      </c>
      <c r="BU45" s="32" t="s">
        <v>100</v>
      </c>
      <c r="BV45" s="33" t="e">
        <f>FIND(" "&amp;BU45, 'Data Input'!$A88,BR45+1)</f>
        <v>#VALUE!</v>
      </c>
      <c r="BW45" s="33" t="str">
        <f>IFERROR(MID('Data Input'!$A88,BV45+2,2),"")</f>
        <v/>
      </c>
      <c r="BX45" s="26" t="str">
        <f t="shared" si="38"/>
        <v/>
      </c>
      <c r="BY45" s="32" t="s">
        <v>100</v>
      </c>
      <c r="BZ45" s="33" t="e">
        <f>FIND(" "&amp;BY45, 'Data Input'!$A88,BV45+1)</f>
        <v>#VALUE!</v>
      </c>
      <c r="CA45" s="33" t="str">
        <f>IFERROR(MID('Data Input'!$A88,BZ45+2,2),"")</f>
        <v/>
      </c>
      <c r="CB45" s="23" t="str">
        <f t="shared" si="39"/>
        <v/>
      </c>
      <c r="CC45" s="32" t="s">
        <v>101</v>
      </c>
      <c r="CD45" s="33" t="e">
        <f>FIND(" "&amp;CC45, 'Data Input'!$A88,BZ45+1)</f>
        <v>#VALUE!</v>
      </c>
      <c r="CE45" s="33" t="str">
        <f>IFERROR(MID('Data Input'!$A88,CD45+2,2),"")</f>
        <v/>
      </c>
      <c r="CF45" s="23" t="str">
        <f t="shared" si="40"/>
        <v/>
      </c>
      <c r="CG45" s="32" t="s">
        <v>101</v>
      </c>
      <c r="CH45" s="33" t="e">
        <f>FIND(" "&amp;CG45, 'Data Input'!$A88,CD45+1)</f>
        <v>#VALUE!</v>
      </c>
      <c r="CI45" s="33" t="str">
        <f>IFERROR(MID('Data Input'!$A88,CH45+2,2),"")</f>
        <v/>
      </c>
      <c r="CJ45" s="23" t="str">
        <f t="shared" si="41"/>
        <v/>
      </c>
      <c r="CK45" s="32" t="s">
        <v>101</v>
      </c>
      <c r="CL45" s="33" t="e">
        <f>FIND(" "&amp;CK45, 'Data Input'!$A88,CH45+1)</f>
        <v>#VALUE!</v>
      </c>
      <c r="CM45" s="33" t="str">
        <f>IFERROR(MID('Data Input'!$A88,CL45+2,2),"")</f>
        <v/>
      </c>
      <c r="CN45" s="23" t="str">
        <f t="shared" si="42"/>
        <v/>
      </c>
      <c r="CO45" s="32" t="s">
        <v>101</v>
      </c>
      <c r="CP45" s="33" t="e">
        <f>FIND(" "&amp;CO45, 'Data Input'!$A88,CL45+1)</f>
        <v>#VALUE!</v>
      </c>
      <c r="CQ45" s="33" t="str">
        <f>IFERROR(MID('Data Input'!$A88,CP45+2,2),"")</f>
        <v/>
      </c>
      <c r="CR45" s="25" t="str">
        <f t="shared" si="43"/>
        <v/>
      </c>
    </row>
    <row r="46" spans="1:96" x14ac:dyDescent="0.15">
      <c r="A46" s="32" t="s">
        <v>104</v>
      </c>
      <c r="B46" s="33" t="e">
        <f>FIND(" "&amp;A46, 'Data Input'!$A90)</f>
        <v>#VALUE!</v>
      </c>
      <c r="C46" s="33" t="str">
        <f>IFERROR(MID('Data Input'!$A90,B46+2,2),"")</f>
        <v/>
      </c>
      <c r="D46" s="23" t="str">
        <f t="shared" si="24"/>
        <v/>
      </c>
      <c r="E46" s="32" t="s">
        <v>104</v>
      </c>
      <c r="F46" s="33" t="e">
        <f>FIND(" "&amp;E46, 'Data Input'!$A90,B46+1)</f>
        <v>#VALUE!</v>
      </c>
      <c r="G46" s="33" t="str">
        <f>IFERROR(MID('Data Input'!$A90,F46+2,2),"")</f>
        <v/>
      </c>
      <c r="H46" s="23" t="str">
        <f t="shared" si="25"/>
        <v/>
      </c>
      <c r="I46" s="32" t="s">
        <v>104</v>
      </c>
      <c r="J46" s="33" t="e">
        <f>FIND(" "&amp;I46, 'Data Input'!$A90,F46+1)</f>
        <v>#VALUE!</v>
      </c>
      <c r="K46" s="33" t="str">
        <f>IFERROR(MID('Data Input'!$A90,J46+2,2),"")</f>
        <v/>
      </c>
      <c r="L46" s="23" t="str">
        <f t="shared" si="26"/>
        <v/>
      </c>
      <c r="M46" s="32" t="s">
        <v>104</v>
      </c>
      <c r="N46" s="33" t="e">
        <f>FIND(" "&amp;M46, 'Data Input'!$A90,J46+1)</f>
        <v>#VALUE!</v>
      </c>
      <c r="O46" s="33" t="str">
        <f>IFERROR(MID('Data Input'!$A90,N46+2,2),"")</f>
        <v/>
      </c>
      <c r="P46" s="23" t="str">
        <f t="shared" si="27"/>
        <v/>
      </c>
      <c r="Q46" s="32" t="s">
        <v>103</v>
      </c>
      <c r="R46" s="33" t="e">
        <f>FIND(" "&amp;Q46, 'Data Input'!$A90,N46+1)</f>
        <v>#VALUE!</v>
      </c>
      <c r="S46" s="33" t="str">
        <f>IFERROR(MID('Data Input'!$A90,R46+2,2),"")</f>
        <v/>
      </c>
      <c r="T46" s="23" t="str">
        <f t="shared" si="20"/>
        <v/>
      </c>
      <c r="U46" s="32" t="s">
        <v>103</v>
      </c>
      <c r="V46" s="33" t="e">
        <f>FIND(" "&amp;U46, 'Data Input'!$A90,R46+1)</f>
        <v>#VALUE!</v>
      </c>
      <c r="W46" s="33" t="str">
        <f>IFERROR(MID('Data Input'!$A90,V46+2,2),"")</f>
        <v/>
      </c>
      <c r="X46" s="39" t="str">
        <f t="shared" si="21"/>
        <v/>
      </c>
      <c r="Y46" s="32" t="s">
        <v>103</v>
      </c>
      <c r="Z46" s="33" t="e">
        <f>FIND(" "&amp;Y46, 'Data Input'!$A90,V46+1)</f>
        <v>#VALUE!</v>
      </c>
      <c r="AA46" s="33" t="str">
        <f>IFERROR(MID('Data Input'!$A90,Z46+2,2),"")</f>
        <v/>
      </c>
      <c r="AB46" s="39" t="str">
        <f t="shared" si="22"/>
        <v/>
      </c>
      <c r="AC46" s="32" t="s">
        <v>103</v>
      </c>
      <c r="AD46" s="33" t="e">
        <f>FIND(" "&amp;AC46, 'Data Input'!$A90,Z46+1)</f>
        <v>#VALUE!</v>
      </c>
      <c r="AE46" s="33" t="str">
        <f>IFERROR(MID('Data Input'!$A90,AD46+2,2),"")</f>
        <v/>
      </c>
      <c r="AF46" s="23" t="str">
        <f t="shared" si="28"/>
        <v/>
      </c>
      <c r="AG46" s="32" t="s">
        <v>102</v>
      </c>
      <c r="AH46" s="33" t="e">
        <f>FIND(" "&amp;AG46, 'Data Input'!$A90,AD46+1)</f>
        <v>#VALUE!</v>
      </c>
      <c r="AI46" s="33" t="str">
        <f>IFERROR(MID('Data Input'!$A90,AH46+2,2),"")</f>
        <v/>
      </c>
      <c r="AJ46" s="26" t="str">
        <f t="shared" si="23"/>
        <v/>
      </c>
      <c r="AK46" s="32" t="s">
        <v>102</v>
      </c>
      <c r="AL46" s="33" t="e">
        <f>FIND(" "&amp;AK46, 'Data Input'!$A90,AH46+1)</f>
        <v>#VALUE!</v>
      </c>
      <c r="AM46" s="33" t="str">
        <f>IFERROR(MID('Data Input'!$A90,AL46+2,2),"")</f>
        <v/>
      </c>
      <c r="AN46" s="26" t="str">
        <f t="shared" si="29"/>
        <v/>
      </c>
      <c r="AO46" s="32" t="s">
        <v>102</v>
      </c>
      <c r="AP46" s="33" t="e">
        <f>FIND(" "&amp;AO46, 'Data Input'!$A90,AL46+1)</f>
        <v>#VALUE!</v>
      </c>
      <c r="AQ46" s="33" t="str">
        <f>IFERROR(MID('Data Input'!$A90,AP46+2,2),"")</f>
        <v/>
      </c>
      <c r="AR46" s="25" t="str">
        <f t="shared" si="30"/>
        <v/>
      </c>
      <c r="AS46" s="32" t="s">
        <v>102</v>
      </c>
      <c r="AT46" s="33" t="e">
        <f>FIND(" "&amp;AS46, 'Data Input'!$A90,AP46+1)</f>
        <v>#VALUE!</v>
      </c>
      <c r="AU46" s="33" t="str">
        <f>IFERROR(MID('Data Input'!$A90,AT46+2,2),"")</f>
        <v/>
      </c>
      <c r="AV46" s="26" t="str">
        <f t="shared" si="31"/>
        <v/>
      </c>
      <c r="AW46" s="32" t="s">
        <v>99</v>
      </c>
      <c r="AX46" s="33" t="e">
        <f>FIND(" "&amp;AW46, 'Data Input'!$A90,AT46+1)</f>
        <v>#VALUE!</v>
      </c>
      <c r="AY46" s="33" t="str">
        <f>IFERROR(MID('Data Input'!$A90,AX46+2,2),"")</f>
        <v/>
      </c>
      <c r="AZ46" s="26" t="str">
        <f t="shared" si="32"/>
        <v/>
      </c>
      <c r="BA46" s="32" t="s">
        <v>99</v>
      </c>
      <c r="BB46" s="33" t="e">
        <f>FIND(" "&amp;BA46, 'Data Input'!$A90,AX46+1)</f>
        <v>#VALUE!</v>
      </c>
      <c r="BC46" s="33" t="str">
        <f>IFERROR(MID('Data Input'!$A90,BB46+2,2),"")</f>
        <v/>
      </c>
      <c r="BD46" s="26" t="str">
        <f t="shared" si="33"/>
        <v/>
      </c>
      <c r="BE46" s="32" t="s">
        <v>99</v>
      </c>
      <c r="BF46" s="33" t="e">
        <f>FIND(" "&amp;BE46, 'Data Input'!$A90,BB46+1)</f>
        <v>#VALUE!</v>
      </c>
      <c r="BG46" s="33" t="str">
        <f>IFERROR(MID('Data Input'!$A90,BF46+2,2),"")</f>
        <v/>
      </c>
      <c r="BH46" s="26" t="str">
        <f t="shared" si="34"/>
        <v/>
      </c>
      <c r="BI46" s="32" t="s">
        <v>99</v>
      </c>
      <c r="BJ46" s="33" t="e">
        <f>FIND(" "&amp;BI46, 'Data Input'!$A90,BF46+1)</f>
        <v>#VALUE!</v>
      </c>
      <c r="BK46" s="33" t="str">
        <f>IFERROR(MID('Data Input'!$A90,BJ46+2,2),"")</f>
        <v/>
      </c>
      <c r="BL46" s="26" t="str">
        <f t="shared" si="35"/>
        <v/>
      </c>
      <c r="BM46" s="32" t="s">
        <v>100</v>
      </c>
      <c r="BN46" s="33" t="e">
        <f>FIND(" "&amp;BM46, 'Data Input'!$A90,BJ46+1)</f>
        <v>#VALUE!</v>
      </c>
      <c r="BO46" s="33" t="str">
        <f>IFERROR(MID('Data Input'!$A90,BN46+2,2),"")</f>
        <v/>
      </c>
      <c r="BP46" s="26" t="str">
        <f t="shared" si="36"/>
        <v/>
      </c>
      <c r="BQ46" s="32" t="s">
        <v>100</v>
      </c>
      <c r="BR46" s="33" t="e">
        <f>FIND(" "&amp;BQ46, 'Data Input'!$A90,BN46+1)</f>
        <v>#VALUE!</v>
      </c>
      <c r="BS46" s="33" t="str">
        <f>IFERROR(MID('Data Input'!$A90,BR46+2,2),"")</f>
        <v/>
      </c>
      <c r="BT46" s="26" t="str">
        <f t="shared" si="37"/>
        <v/>
      </c>
      <c r="BU46" s="32" t="s">
        <v>100</v>
      </c>
      <c r="BV46" s="33" t="e">
        <f>FIND(" "&amp;BU46, 'Data Input'!$A90,BR46+1)</f>
        <v>#VALUE!</v>
      </c>
      <c r="BW46" s="33" t="str">
        <f>IFERROR(MID('Data Input'!$A90,BV46+2,2),"")</f>
        <v/>
      </c>
      <c r="BX46" s="26" t="str">
        <f t="shared" si="38"/>
        <v/>
      </c>
      <c r="BY46" s="32" t="s">
        <v>100</v>
      </c>
      <c r="BZ46" s="33" t="e">
        <f>FIND(" "&amp;BY46, 'Data Input'!$A90,BV46+1)</f>
        <v>#VALUE!</v>
      </c>
      <c r="CA46" s="33" t="str">
        <f>IFERROR(MID('Data Input'!$A90,BZ46+2,2),"")</f>
        <v/>
      </c>
      <c r="CB46" s="23" t="str">
        <f t="shared" si="39"/>
        <v/>
      </c>
      <c r="CC46" s="32" t="s">
        <v>101</v>
      </c>
      <c r="CD46" s="33" t="e">
        <f>FIND(" "&amp;CC46, 'Data Input'!$A90,BZ46+1)</f>
        <v>#VALUE!</v>
      </c>
      <c r="CE46" s="33" t="str">
        <f>IFERROR(MID('Data Input'!$A90,CD46+2,2),"")</f>
        <v/>
      </c>
      <c r="CF46" s="23" t="str">
        <f t="shared" si="40"/>
        <v/>
      </c>
      <c r="CG46" s="32" t="s">
        <v>101</v>
      </c>
      <c r="CH46" s="33" t="e">
        <f>FIND(" "&amp;CG46, 'Data Input'!$A90,CD46+1)</f>
        <v>#VALUE!</v>
      </c>
      <c r="CI46" s="33" t="str">
        <f>IFERROR(MID('Data Input'!$A90,CH46+2,2),"")</f>
        <v/>
      </c>
      <c r="CJ46" s="23" t="str">
        <f t="shared" si="41"/>
        <v/>
      </c>
      <c r="CK46" s="32" t="s">
        <v>101</v>
      </c>
      <c r="CL46" s="33" t="e">
        <f>FIND(" "&amp;CK46, 'Data Input'!$A90,CH46+1)</f>
        <v>#VALUE!</v>
      </c>
      <c r="CM46" s="33" t="str">
        <f>IFERROR(MID('Data Input'!$A90,CL46+2,2),"")</f>
        <v/>
      </c>
      <c r="CN46" s="23" t="str">
        <f t="shared" si="42"/>
        <v/>
      </c>
      <c r="CO46" s="32" t="s">
        <v>101</v>
      </c>
      <c r="CP46" s="33" t="e">
        <f>FIND(" "&amp;CO46, 'Data Input'!$A90,CL46+1)</f>
        <v>#VALUE!</v>
      </c>
      <c r="CQ46" s="33" t="str">
        <f>IFERROR(MID('Data Input'!$A90,CP46+2,2),"")</f>
        <v/>
      </c>
      <c r="CR46" s="25" t="str">
        <f t="shared" si="43"/>
        <v/>
      </c>
    </row>
    <row r="47" spans="1:96" x14ac:dyDescent="0.15">
      <c r="A47" s="32" t="s">
        <v>104</v>
      </c>
      <c r="B47" s="33" t="e">
        <f>FIND(" "&amp;A47, 'Data Input'!$A92)</f>
        <v>#VALUE!</v>
      </c>
      <c r="C47" s="33" t="str">
        <f>IFERROR(MID('Data Input'!$A92,B47+2,2),"")</f>
        <v/>
      </c>
      <c r="D47" s="23" t="str">
        <f t="shared" si="24"/>
        <v/>
      </c>
      <c r="E47" s="32" t="s">
        <v>104</v>
      </c>
      <c r="F47" s="33" t="e">
        <f>FIND(" "&amp;E47, 'Data Input'!$A92,B47+1)</f>
        <v>#VALUE!</v>
      </c>
      <c r="G47" s="33" t="str">
        <f>IFERROR(MID('Data Input'!$A92,F47+2,2),"")</f>
        <v/>
      </c>
      <c r="H47" s="23" t="str">
        <f t="shared" si="25"/>
        <v/>
      </c>
      <c r="I47" s="32" t="s">
        <v>104</v>
      </c>
      <c r="J47" s="33" t="e">
        <f>FIND(" "&amp;I47, 'Data Input'!$A92,F47+1)</f>
        <v>#VALUE!</v>
      </c>
      <c r="K47" s="33" t="str">
        <f>IFERROR(MID('Data Input'!$A92,J47+2,2),"")</f>
        <v/>
      </c>
      <c r="L47" s="23" t="str">
        <f t="shared" si="26"/>
        <v/>
      </c>
      <c r="M47" s="32" t="s">
        <v>104</v>
      </c>
      <c r="N47" s="33" t="e">
        <f>FIND(" "&amp;M47, 'Data Input'!$A92,J47+1)</f>
        <v>#VALUE!</v>
      </c>
      <c r="O47" s="33" t="str">
        <f>IFERROR(MID('Data Input'!$A92,N47+2,2),"")</f>
        <v/>
      </c>
      <c r="P47" s="23" t="str">
        <f t="shared" si="27"/>
        <v/>
      </c>
      <c r="Q47" s="32" t="s">
        <v>103</v>
      </c>
      <c r="R47" s="33" t="e">
        <f>FIND(" "&amp;Q47, 'Data Input'!$A92,N47+1)</f>
        <v>#VALUE!</v>
      </c>
      <c r="S47" s="33" t="str">
        <f>IFERROR(MID('Data Input'!$A92,R47+2,2),"")</f>
        <v/>
      </c>
      <c r="T47" s="23" t="str">
        <f t="shared" si="20"/>
        <v/>
      </c>
      <c r="U47" s="32" t="s">
        <v>103</v>
      </c>
      <c r="V47" s="33" t="e">
        <f>FIND(" "&amp;U47, 'Data Input'!$A92,R47+1)</f>
        <v>#VALUE!</v>
      </c>
      <c r="W47" s="33" t="str">
        <f>IFERROR(MID('Data Input'!$A92,V47+2,2),"")</f>
        <v/>
      </c>
      <c r="X47" s="39" t="str">
        <f t="shared" si="21"/>
        <v/>
      </c>
      <c r="Y47" s="32" t="s">
        <v>103</v>
      </c>
      <c r="Z47" s="33" t="e">
        <f>FIND(" "&amp;Y47, 'Data Input'!$A92,V47+1)</f>
        <v>#VALUE!</v>
      </c>
      <c r="AA47" s="33" t="str">
        <f>IFERROR(MID('Data Input'!$A92,Z47+2,2),"")</f>
        <v/>
      </c>
      <c r="AB47" s="39" t="str">
        <f t="shared" si="22"/>
        <v/>
      </c>
      <c r="AC47" s="32" t="s">
        <v>103</v>
      </c>
      <c r="AD47" s="33" t="e">
        <f>FIND(" "&amp;AC47, 'Data Input'!$A92,Z47+1)</f>
        <v>#VALUE!</v>
      </c>
      <c r="AE47" s="33" t="str">
        <f>IFERROR(MID('Data Input'!$A92,AD47+2,2),"")</f>
        <v/>
      </c>
      <c r="AF47" s="23" t="str">
        <f t="shared" si="28"/>
        <v/>
      </c>
      <c r="AG47" s="32" t="s">
        <v>102</v>
      </c>
      <c r="AH47" s="33" t="e">
        <f>FIND(" "&amp;AG47, 'Data Input'!$A92,AD47+1)</f>
        <v>#VALUE!</v>
      </c>
      <c r="AI47" s="33" t="str">
        <f>IFERROR(MID('Data Input'!$A92,AH47+2,2),"")</f>
        <v/>
      </c>
      <c r="AJ47" s="26" t="str">
        <f t="shared" si="23"/>
        <v/>
      </c>
      <c r="AK47" s="32" t="s">
        <v>102</v>
      </c>
      <c r="AL47" s="33" t="e">
        <f>FIND(" "&amp;AK47, 'Data Input'!$A92,AH47+1)</f>
        <v>#VALUE!</v>
      </c>
      <c r="AM47" s="33" t="str">
        <f>IFERROR(MID('Data Input'!$A92,AL47+2,2),"")</f>
        <v/>
      </c>
      <c r="AN47" s="26" t="str">
        <f t="shared" si="29"/>
        <v/>
      </c>
      <c r="AO47" s="32" t="s">
        <v>102</v>
      </c>
      <c r="AP47" s="33" t="e">
        <f>FIND(" "&amp;AO47, 'Data Input'!$A92,AL47+1)</f>
        <v>#VALUE!</v>
      </c>
      <c r="AQ47" s="33" t="str">
        <f>IFERROR(MID('Data Input'!$A92,AP47+2,2),"")</f>
        <v/>
      </c>
      <c r="AR47" s="25" t="str">
        <f t="shared" si="30"/>
        <v/>
      </c>
      <c r="AS47" s="32" t="s">
        <v>102</v>
      </c>
      <c r="AT47" s="33" t="e">
        <f>FIND(" "&amp;AS47, 'Data Input'!$A92,AP47+1)</f>
        <v>#VALUE!</v>
      </c>
      <c r="AU47" s="33" t="str">
        <f>IFERROR(MID('Data Input'!$A92,AT47+2,2),"")</f>
        <v/>
      </c>
      <c r="AV47" s="26" t="str">
        <f t="shared" si="31"/>
        <v/>
      </c>
      <c r="AW47" s="32" t="s">
        <v>99</v>
      </c>
      <c r="AX47" s="33" t="e">
        <f>FIND(" "&amp;AW47, 'Data Input'!$A92,AT47+1)</f>
        <v>#VALUE!</v>
      </c>
      <c r="AY47" s="33" t="str">
        <f>IFERROR(MID('Data Input'!$A92,AX47+2,2),"")</f>
        <v/>
      </c>
      <c r="AZ47" s="26" t="str">
        <f t="shared" si="32"/>
        <v/>
      </c>
      <c r="BA47" s="32" t="s">
        <v>99</v>
      </c>
      <c r="BB47" s="33" t="e">
        <f>FIND(" "&amp;BA47, 'Data Input'!$A92,AX47+1)</f>
        <v>#VALUE!</v>
      </c>
      <c r="BC47" s="33" t="str">
        <f>IFERROR(MID('Data Input'!$A92,BB47+2,2),"")</f>
        <v/>
      </c>
      <c r="BD47" s="26" t="str">
        <f t="shared" si="33"/>
        <v/>
      </c>
      <c r="BE47" s="32" t="s">
        <v>99</v>
      </c>
      <c r="BF47" s="33" t="e">
        <f>FIND(" "&amp;BE47, 'Data Input'!$A92,BB47+1)</f>
        <v>#VALUE!</v>
      </c>
      <c r="BG47" s="33" t="str">
        <f>IFERROR(MID('Data Input'!$A92,BF47+2,2),"")</f>
        <v/>
      </c>
      <c r="BH47" s="26" t="str">
        <f t="shared" si="34"/>
        <v/>
      </c>
      <c r="BI47" s="32" t="s">
        <v>99</v>
      </c>
      <c r="BJ47" s="33" t="e">
        <f>FIND(" "&amp;BI47, 'Data Input'!$A92,BF47+1)</f>
        <v>#VALUE!</v>
      </c>
      <c r="BK47" s="33" t="str">
        <f>IFERROR(MID('Data Input'!$A92,BJ47+2,2),"")</f>
        <v/>
      </c>
      <c r="BL47" s="26" t="str">
        <f t="shared" si="35"/>
        <v/>
      </c>
      <c r="BM47" s="32" t="s">
        <v>100</v>
      </c>
      <c r="BN47" s="33" t="e">
        <f>FIND(" "&amp;BM47, 'Data Input'!$A92,BJ47+1)</f>
        <v>#VALUE!</v>
      </c>
      <c r="BO47" s="33" t="str">
        <f>IFERROR(MID('Data Input'!$A92,BN47+2,2),"")</f>
        <v/>
      </c>
      <c r="BP47" s="26" t="str">
        <f t="shared" si="36"/>
        <v/>
      </c>
      <c r="BQ47" s="32" t="s">
        <v>100</v>
      </c>
      <c r="BR47" s="33" t="e">
        <f>FIND(" "&amp;BQ47, 'Data Input'!$A92,BN47+1)</f>
        <v>#VALUE!</v>
      </c>
      <c r="BS47" s="33" t="str">
        <f>IFERROR(MID('Data Input'!$A92,BR47+2,2),"")</f>
        <v/>
      </c>
      <c r="BT47" s="26" t="str">
        <f t="shared" si="37"/>
        <v/>
      </c>
      <c r="BU47" s="32" t="s">
        <v>100</v>
      </c>
      <c r="BV47" s="33" t="e">
        <f>FIND(" "&amp;BU47, 'Data Input'!$A92,BR47+1)</f>
        <v>#VALUE!</v>
      </c>
      <c r="BW47" s="33" t="str">
        <f>IFERROR(MID('Data Input'!$A92,BV47+2,2),"")</f>
        <v/>
      </c>
      <c r="BX47" s="26" t="str">
        <f t="shared" si="38"/>
        <v/>
      </c>
      <c r="BY47" s="32" t="s">
        <v>100</v>
      </c>
      <c r="BZ47" s="33" t="e">
        <f>FIND(" "&amp;BY47, 'Data Input'!$A92,BV47+1)</f>
        <v>#VALUE!</v>
      </c>
      <c r="CA47" s="33" t="str">
        <f>IFERROR(MID('Data Input'!$A92,BZ47+2,2),"")</f>
        <v/>
      </c>
      <c r="CB47" s="23" t="str">
        <f t="shared" si="39"/>
        <v/>
      </c>
      <c r="CC47" s="32" t="s">
        <v>101</v>
      </c>
      <c r="CD47" s="33" t="e">
        <f>FIND(" "&amp;CC47, 'Data Input'!$A92,BZ47+1)</f>
        <v>#VALUE!</v>
      </c>
      <c r="CE47" s="33" t="str">
        <f>IFERROR(MID('Data Input'!$A92,CD47+2,2),"")</f>
        <v/>
      </c>
      <c r="CF47" s="23" t="str">
        <f t="shared" si="40"/>
        <v/>
      </c>
      <c r="CG47" s="32" t="s">
        <v>101</v>
      </c>
      <c r="CH47" s="33" t="e">
        <f>FIND(" "&amp;CG47, 'Data Input'!$A92,CD47+1)</f>
        <v>#VALUE!</v>
      </c>
      <c r="CI47" s="33" t="str">
        <f>IFERROR(MID('Data Input'!$A92,CH47+2,2),"")</f>
        <v/>
      </c>
      <c r="CJ47" s="23" t="str">
        <f t="shared" si="41"/>
        <v/>
      </c>
      <c r="CK47" s="32" t="s">
        <v>101</v>
      </c>
      <c r="CL47" s="33" t="e">
        <f>FIND(" "&amp;CK47, 'Data Input'!$A92,CH47+1)</f>
        <v>#VALUE!</v>
      </c>
      <c r="CM47" s="33" t="str">
        <f>IFERROR(MID('Data Input'!$A92,CL47+2,2),"")</f>
        <v/>
      </c>
      <c r="CN47" s="23" t="str">
        <f t="shared" si="42"/>
        <v/>
      </c>
      <c r="CO47" s="32" t="s">
        <v>101</v>
      </c>
      <c r="CP47" s="33" t="e">
        <f>FIND(" "&amp;CO47, 'Data Input'!$A92,CL47+1)</f>
        <v>#VALUE!</v>
      </c>
      <c r="CQ47" s="33" t="str">
        <f>IFERROR(MID('Data Input'!$A92,CP47+2,2),"")</f>
        <v/>
      </c>
      <c r="CR47" s="25" t="str">
        <f t="shared" si="43"/>
        <v/>
      </c>
    </row>
    <row r="48" spans="1:96" x14ac:dyDescent="0.15">
      <c r="A48" s="32" t="s">
        <v>104</v>
      </c>
      <c r="B48" s="33" t="e">
        <f>FIND(" "&amp;A48, 'Data Input'!$A94)</f>
        <v>#VALUE!</v>
      </c>
      <c r="C48" s="33" t="str">
        <f>IFERROR(MID('Data Input'!$A94,B48+2,2),"")</f>
        <v/>
      </c>
      <c r="D48" s="23" t="str">
        <f t="shared" si="24"/>
        <v/>
      </c>
      <c r="E48" s="32" t="s">
        <v>104</v>
      </c>
      <c r="F48" s="33" t="e">
        <f>FIND(" "&amp;E48, 'Data Input'!$A94,B48+1)</f>
        <v>#VALUE!</v>
      </c>
      <c r="G48" s="33" t="str">
        <f>IFERROR(MID('Data Input'!$A94,F48+2,2),"")</f>
        <v/>
      </c>
      <c r="H48" s="23" t="str">
        <f t="shared" si="25"/>
        <v/>
      </c>
      <c r="I48" s="32" t="s">
        <v>104</v>
      </c>
      <c r="J48" s="33" t="e">
        <f>FIND(" "&amp;I48, 'Data Input'!$A94,F48+1)</f>
        <v>#VALUE!</v>
      </c>
      <c r="K48" s="33" t="str">
        <f>IFERROR(MID('Data Input'!$A94,J48+2,2),"")</f>
        <v/>
      </c>
      <c r="L48" s="23" t="str">
        <f t="shared" si="26"/>
        <v/>
      </c>
      <c r="M48" s="32" t="s">
        <v>104</v>
      </c>
      <c r="N48" s="33" t="e">
        <f>FIND(" "&amp;M48, 'Data Input'!$A94,J48+1)</f>
        <v>#VALUE!</v>
      </c>
      <c r="O48" s="33" t="str">
        <f>IFERROR(MID('Data Input'!$A94,N48+2,2),"")</f>
        <v/>
      </c>
      <c r="P48" s="23" t="str">
        <f t="shared" si="27"/>
        <v/>
      </c>
      <c r="Q48" s="32" t="s">
        <v>103</v>
      </c>
      <c r="R48" s="33" t="e">
        <f>FIND(" "&amp;Q48, 'Data Input'!$A94,N48+1)</f>
        <v>#VALUE!</v>
      </c>
      <c r="S48" s="33" t="str">
        <f>IFERROR(MID('Data Input'!$A94,R48+2,2),"")</f>
        <v/>
      </c>
      <c r="T48" s="23" t="str">
        <f t="shared" si="20"/>
        <v/>
      </c>
      <c r="U48" s="32" t="s">
        <v>103</v>
      </c>
      <c r="V48" s="33" t="e">
        <f>FIND(" "&amp;U48, 'Data Input'!$A94,R48+1)</f>
        <v>#VALUE!</v>
      </c>
      <c r="W48" s="33" t="str">
        <f>IFERROR(MID('Data Input'!$A94,V48+2,2),"")</f>
        <v/>
      </c>
      <c r="X48" s="39" t="str">
        <f t="shared" si="21"/>
        <v/>
      </c>
      <c r="Y48" s="32" t="s">
        <v>103</v>
      </c>
      <c r="Z48" s="33" t="e">
        <f>FIND(" "&amp;Y48, 'Data Input'!$A94,V48+1)</f>
        <v>#VALUE!</v>
      </c>
      <c r="AA48" s="33" t="str">
        <f>IFERROR(MID('Data Input'!$A94,Z48+2,2),"")</f>
        <v/>
      </c>
      <c r="AB48" s="39" t="str">
        <f t="shared" si="22"/>
        <v/>
      </c>
      <c r="AC48" s="32" t="s">
        <v>103</v>
      </c>
      <c r="AD48" s="33" t="e">
        <f>FIND(" "&amp;AC48, 'Data Input'!$A94,Z48+1)</f>
        <v>#VALUE!</v>
      </c>
      <c r="AE48" s="33" t="str">
        <f>IFERROR(MID('Data Input'!$A94,AD48+2,2),"")</f>
        <v/>
      </c>
      <c r="AF48" s="23" t="str">
        <f t="shared" si="28"/>
        <v/>
      </c>
      <c r="AG48" s="32" t="s">
        <v>102</v>
      </c>
      <c r="AH48" s="33" t="e">
        <f>FIND(" "&amp;AG48, 'Data Input'!$A94,AD48+1)</f>
        <v>#VALUE!</v>
      </c>
      <c r="AI48" s="33" t="str">
        <f>IFERROR(MID('Data Input'!$A94,AH48+2,2),"")</f>
        <v/>
      </c>
      <c r="AJ48" s="26" t="str">
        <f t="shared" si="23"/>
        <v/>
      </c>
      <c r="AK48" s="32" t="s">
        <v>102</v>
      </c>
      <c r="AL48" s="33" t="e">
        <f>FIND(" "&amp;AK48, 'Data Input'!$A94,AH48+1)</f>
        <v>#VALUE!</v>
      </c>
      <c r="AM48" s="33" t="str">
        <f>IFERROR(MID('Data Input'!$A94,AL48+2,2),"")</f>
        <v/>
      </c>
      <c r="AN48" s="26" t="str">
        <f t="shared" si="29"/>
        <v/>
      </c>
      <c r="AO48" s="32" t="s">
        <v>102</v>
      </c>
      <c r="AP48" s="33" t="e">
        <f>FIND(" "&amp;AO48, 'Data Input'!$A94,AL48+1)</f>
        <v>#VALUE!</v>
      </c>
      <c r="AQ48" s="33" t="str">
        <f>IFERROR(MID('Data Input'!$A94,AP48+2,2),"")</f>
        <v/>
      </c>
      <c r="AR48" s="25" t="str">
        <f t="shared" si="30"/>
        <v/>
      </c>
      <c r="AS48" s="32" t="s">
        <v>102</v>
      </c>
      <c r="AT48" s="33" t="e">
        <f>FIND(" "&amp;AS48, 'Data Input'!$A94,AP48+1)</f>
        <v>#VALUE!</v>
      </c>
      <c r="AU48" s="33" t="str">
        <f>IFERROR(MID('Data Input'!$A94,AT48+2,2),"")</f>
        <v/>
      </c>
      <c r="AV48" s="26" t="str">
        <f t="shared" si="31"/>
        <v/>
      </c>
      <c r="AW48" s="32" t="s">
        <v>99</v>
      </c>
      <c r="AX48" s="33" t="e">
        <f>FIND(" "&amp;AW48, 'Data Input'!$A94,AT48+1)</f>
        <v>#VALUE!</v>
      </c>
      <c r="AY48" s="33" t="str">
        <f>IFERROR(MID('Data Input'!$A94,AX48+2,2),"")</f>
        <v/>
      </c>
      <c r="AZ48" s="26" t="str">
        <f t="shared" si="32"/>
        <v/>
      </c>
      <c r="BA48" s="32" t="s">
        <v>99</v>
      </c>
      <c r="BB48" s="33" t="e">
        <f>FIND(" "&amp;BA48, 'Data Input'!$A94,AX48+1)</f>
        <v>#VALUE!</v>
      </c>
      <c r="BC48" s="33" t="str">
        <f>IFERROR(MID('Data Input'!$A94,BB48+2,2),"")</f>
        <v/>
      </c>
      <c r="BD48" s="26" t="str">
        <f t="shared" si="33"/>
        <v/>
      </c>
      <c r="BE48" s="32" t="s">
        <v>99</v>
      </c>
      <c r="BF48" s="33" t="e">
        <f>FIND(" "&amp;BE48, 'Data Input'!$A94,BB48+1)</f>
        <v>#VALUE!</v>
      </c>
      <c r="BG48" s="33" t="str">
        <f>IFERROR(MID('Data Input'!$A94,BF48+2,2),"")</f>
        <v/>
      </c>
      <c r="BH48" s="26" t="str">
        <f t="shared" si="34"/>
        <v/>
      </c>
      <c r="BI48" s="32" t="s">
        <v>99</v>
      </c>
      <c r="BJ48" s="33" t="e">
        <f>FIND(" "&amp;BI48, 'Data Input'!$A94,BF48+1)</f>
        <v>#VALUE!</v>
      </c>
      <c r="BK48" s="33" t="str">
        <f>IFERROR(MID('Data Input'!$A94,BJ48+2,2),"")</f>
        <v/>
      </c>
      <c r="BL48" s="26" t="str">
        <f t="shared" si="35"/>
        <v/>
      </c>
      <c r="BM48" s="32" t="s">
        <v>100</v>
      </c>
      <c r="BN48" s="33" t="e">
        <f>FIND(" "&amp;BM48, 'Data Input'!$A94,BJ48+1)</f>
        <v>#VALUE!</v>
      </c>
      <c r="BO48" s="33" t="str">
        <f>IFERROR(MID('Data Input'!$A94,BN48+2,2),"")</f>
        <v/>
      </c>
      <c r="BP48" s="26" t="str">
        <f t="shared" si="36"/>
        <v/>
      </c>
      <c r="BQ48" s="32" t="s">
        <v>100</v>
      </c>
      <c r="BR48" s="33" t="e">
        <f>FIND(" "&amp;BQ48, 'Data Input'!$A94,BN48+1)</f>
        <v>#VALUE!</v>
      </c>
      <c r="BS48" s="33" t="str">
        <f>IFERROR(MID('Data Input'!$A94,BR48+2,2),"")</f>
        <v/>
      </c>
      <c r="BT48" s="26" t="str">
        <f t="shared" si="37"/>
        <v/>
      </c>
      <c r="BU48" s="32" t="s">
        <v>100</v>
      </c>
      <c r="BV48" s="33" t="e">
        <f>FIND(" "&amp;BU48, 'Data Input'!$A94,BR48+1)</f>
        <v>#VALUE!</v>
      </c>
      <c r="BW48" s="33" t="str">
        <f>IFERROR(MID('Data Input'!$A94,BV48+2,2),"")</f>
        <v/>
      </c>
      <c r="BX48" s="26" t="str">
        <f t="shared" si="38"/>
        <v/>
      </c>
      <c r="BY48" s="32" t="s">
        <v>100</v>
      </c>
      <c r="BZ48" s="33" t="e">
        <f>FIND(" "&amp;BY48, 'Data Input'!$A94,BV48+1)</f>
        <v>#VALUE!</v>
      </c>
      <c r="CA48" s="33" t="str">
        <f>IFERROR(MID('Data Input'!$A94,BZ48+2,2),"")</f>
        <v/>
      </c>
      <c r="CB48" s="23" t="str">
        <f t="shared" si="39"/>
        <v/>
      </c>
      <c r="CC48" s="32" t="s">
        <v>101</v>
      </c>
      <c r="CD48" s="33" t="e">
        <f>FIND(" "&amp;CC48, 'Data Input'!$A94,BZ48+1)</f>
        <v>#VALUE!</v>
      </c>
      <c r="CE48" s="33" t="str">
        <f>IFERROR(MID('Data Input'!$A94,CD48+2,2),"")</f>
        <v/>
      </c>
      <c r="CF48" s="23" t="str">
        <f t="shared" si="40"/>
        <v/>
      </c>
      <c r="CG48" s="32" t="s">
        <v>101</v>
      </c>
      <c r="CH48" s="33" t="e">
        <f>FIND(" "&amp;CG48, 'Data Input'!$A94,CD48+1)</f>
        <v>#VALUE!</v>
      </c>
      <c r="CI48" s="33" t="str">
        <f>IFERROR(MID('Data Input'!$A94,CH48+2,2),"")</f>
        <v/>
      </c>
      <c r="CJ48" s="23" t="str">
        <f t="shared" si="41"/>
        <v/>
      </c>
      <c r="CK48" s="32" t="s">
        <v>101</v>
      </c>
      <c r="CL48" s="33" t="e">
        <f>FIND(" "&amp;CK48, 'Data Input'!$A94,CH48+1)</f>
        <v>#VALUE!</v>
      </c>
      <c r="CM48" s="33" t="str">
        <f>IFERROR(MID('Data Input'!$A94,CL48+2,2),"")</f>
        <v/>
      </c>
      <c r="CN48" s="23" t="str">
        <f t="shared" si="42"/>
        <v/>
      </c>
      <c r="CO48" s="32" t="s">
        <v>101</v>
      </c>
      <c r="CP48" s="33" t="e">
        <f>FIND(" "&amp;CO48, 'Data Input'!$A94,CL48+1)</f>
        <v>#VALUE!</v>
      </c>
      <c r="CQ48" s="33" t="str">
        <f>IFERROR(MID('Data Input'!$A94,CP48+2,2),"")</f>
        <v/>
      </c>
      <c r="CR48" s="25" t="str">
        <f t="shared" si="43"/>
        <v/>
      </c>
    </row>
    <row r="49" spans="1:96" x14ac:dyDescent="0.15">
      <c r="A49" s="32" t="s">
        <v>104</v>
      </c>
      <c r="B49" s="33" t="e">
        <f>FIND(" "&amp;A49, 'Data Input'!$A96)</f>
        <v>#VALUE!</v>
      </c>
      <c r="C49" s="33" t="str">
        <f>IFERROR(MID('Data Input'!$A96,B49+2,2),"")</f>
        <v/>
      </c>
      <c r="D49" s="23" t="str">
        <f t="shared" si="24"/>
        <v/>
      </c>
      <c r="E49" s="32" t="s">
        <v>104</v>
      </c>
      <c r="F49" s="33" t="e">
        <f>FIND(" "&amp;E49, 'Data Input'!$A96,B49+1)</f>
        <v>#VALUE!</v>
      </c>
      <c r="G49" s="33" t="str">
        <f>IFERROR(MID('Data Input'!$A96,F49+2,2),"")</f>
        <v/>
      </c>
      <c r="H49" s="23" t="str">
        <f t="shared" si="25"/>
        <v/>
      </c>
      <c r="I49" s="32" t="s">
        <v>104</v>
      </c>
      <c r="J49" s="33" t="e">
        <f>FIND(" "&amp;I49, 'Data Input'!$A96,F49+1)</f>
        <v>#VALUE!</v>
      </c>
      <c r="K49" s="33" t="str">
        <f>IFERROR(MID('Data Input'!$A96,J49+2,2),"")</f>
        <v/>
      </c>
      <c r="L49" s="23" t="str">
        <f t="shared" si="26"/>
        <v/>
      </c>
      <c r="M49" s="32" t="s">
        <v>104</v>
      </c>
      <c r="N49" s="33" t="e">
        <f>FIND(" "&amp;M49, 'Data Input'!$A96,J49+1)</f>
        <v>#VALUE!</v>
      </c>
      <c r="O49" s="33" t="str">
        <f>IFERROR(MID('Data Input'!$A96,N49+2,2),"")</f>
        <v/>
      </c>
      <c r="P49" s="23" t="str">
        <f t="shared" si="27"/>
        <v/>
      </c>
      <c r="Q49" s="32" t="s">
        <v>103</v>
      </c>
      <c r="R49" s="33" t="e">
        <f>FIND(" "&amp;Q49, 'Data Input'!$A96,N49+1)</f>
        <v>#VALUE!</v>
      </c>
      <c r="S49" s="33" t="str">
        <f>IFERROR(MID('Data Input'!$A96,R49+2,2),"")</f>
        <v/>
      </c>
      <c r="T49" s="23" t="str">
        <f t="shared" si="20"/>
        <v/>
      </c>
      <c r="U49" s="32" t="s">
        <v>103</v>
      </c>
      <c r="V49" s="33" t="e">
        <f>FIND(" "&amp;U49, 'Data Input'!$A96,R49+1)</f>
        <v>#VALUE!</v>
      </c>
      <c r="W49" s="33" t="str">
        <f>IFERROR(MID('Data Input'!$A96,V49+2,2),"")</f>
        <v/>
      </c>
      <c r="X49" s="39" t="str">
        <f t="shared" si="21"/>
        <v/>
      </c>
      <c r="Y49" s="32" t="s">
        <v>103</v>
      </c>
      <c r="Z49" s="33" t="e">
        <f>FIND(" "&amp;Y49, 'Data Input'!$A96,V49+1)</f>
        <v>#VALUE!</v>
      </c>
      <c r="AA49" s="33" t="str">
        <f>IFERROR(MID('Data Input'!$A96,Z49+2,2),"")</f>
        <v/>
      </c>
      <c r="AB49" s="39" t="str">
        <f t="shared" si="22"/>
        <v/>
      </c>
      <c r="AC49" s="32" t="s">
        <v>103</v>
      </c>
      <c r="AD49" s="33" t="e">
        <f>FIND(" "&amp;AC49, 'Data Input'!$A96,Z49+1)</f>
        <v>#VALUE!</v>
      </c>
      <c r="AE49" s="33" t="str">
        <f>IFERROR(MID('Data Input'!$A96,AD49+2,2),"")</f>
        <v/>
      </c>
      <c r="AF49" s="23" t="str">
        <f t="shared" si="28"/>
        <v/>
      </c>
      <c r="AG49" s="32" t="s">
        <v>102</v>
      </c>
      <c r="AH49" s="33" t="e">
        <f>FIND(" "&amp;AG49, 'Data Input'!$A96,AD49+1)</f>
        <v>#VALUE!</v>
      </c>
      <c r="AI49" s="33" t="str">
        <f>IFERROR(MID('Data Input'!$A96,AH49+2,2),"")</f>
        <v/>
      </c>
      <c r="AJ49" s="26" t="str">
        <f t="shared" si="23"/>
        <v/>
      </c>
      <c r="AK49" s="32" t="s">
        <v>102</v>
      </c>
      <c r="AL49" s="33" t="e">
        <f>FIND(" "&amp;AK49, 'Data Input'!$A96,AH49+1)</f>
        <v>#VALUE!</v>
      </c>
      <c r="AM49" s="33" t="str">
        <f>IFERROR(MID('Data Input'!$A96,AL49+2,2),"")</f>
        <v/>
      </c>
      <c r="AN49" s="26" t="str">
        <f t="shared" si="29"/>
        <v/>
      </c>
      <c r="AO49" s="32" t="s">
        <v>102</v>
      </c>
      <c r="AP49" s="33" t="e">
        <f>FIND(" "&amp;AO49, 'Data Input'!$A96,AL49+1)</f>
        <v>#VALUE!</v>
      </c>
      <c r="AQ49" s="33" t="str">
        <f>IFERROR(MID('Data Input'!$A96,AP49+2,2),"")</f>
        <v/>
      </c>
      <c r="AR49" s="25" t="str">
        <f t="shared" si="30"/>
        <v/>
      </c>
      <c r="AS49" s="32" t="s">
        <v>102</v>
      </c>
      <c r="AT49" s="33" t="e">
        <f>FIND(" "&amp;AS49, 'Data Input'!$A96,AP49+1)</f>
        <v>#VALUE!</v>
      </c>
      <c r="AU49" s="33" t="str">
        <f>IFERROR(MID('Data Input'!$A96,AT49+2,2),"")</f>
        <v/>
      </c>
      <c r="AV49" s="26" t="str">
        <f t="shared" si="31"/>
        <v/>
      </c>
      <c r="AW49" s="32" t="s">
        <v>99</v>
      </c>
      <c r="AX49" s="33" t="e">
        <f>FIND(" "&amp;AW49, 'Data Input'!$A96,AT49+1)</f>
        <v>#VALUE!</v>
      </c>
      <c r="AY49" s="33" t="str">
        <f>IFERROR(MID('Data Input'!$A96,AX49+2,2),"")</f>
        <v/>
      </c>
      <c r="AZ49" s="26" t="str">
        <f t="shared" si="32"/>
        <v/>
      </c>
      <c r="BA49" s="32" t="s">
        <v>99</v>
      </c>
      <c r="BB49" s="33" t="e">
        <f>FIND(" "&amp;BA49, 'Data Input'!$A96,AX49+1)</f>
        <v>#VALUE!</v>
      </c>
      <c r="BC49" s="33" t="str">
        <f>IFERROR(MID('Data Input'!$A96,BB49+2,2),"")</f>
        <v/>
      </c>
      <c r="BD49" s="26" t="str">
        <f t="shared" si="33"/>
        <v/>
      </c>
      <c r="BE49" s="32" t="s">
        <v>99</v>
      </c>
      <c r="BF49" s="33" t="e">
        <f>FIND(" "&amp;BE49, 'Data Input'!$A96,BB49+1)</f>
        <v>#VALUE!</v>
      </c>
      <c r="BG49" s="33" t="str">
        <f>IFERROR(MID('Data Input'!$A96,BF49+2,2),"")</f>
        <v/>
      </c>
      <c r="BH49" s="26" t="str">
        <f t="shared" si="34"/>
        <v/>
      </c>
      <c r="BI49" s="32" t="s">
        <v>99</v>
      </c>
      <c r="BJ49" s="33" t="e">
        <f>FIND(" "&amp;BI49, 'Data Input'!$A96,BF49+1)</f>
        <v>#VALUE!</v>
      </c>
      <c r="BK49" s="33" t="str">
        <f>IFERROR(MID('Data Input'!$A96,BJ49+2,2),"")</f>
        <v/>
      </c>
      <c r="BL49" s="26" t="str">
        <f t="shared" si="35"/>
        <v/>
      </c>
      <c r="BM49" s="32" t="s">
        <v>100</v>
      </c>
      <c r="BN49" s="33" t="e">
        <f>FIND(" "&amp;BM49, 'Data Input'!$A96,BJ49+1)</f>
        <v>#VALUE!</v>
      </c>
      <c r="BO49" s="33" t="str">
        <f>IFERROR(MID('Data Input'!$A96,BN49+2,2),"")</f>
        <v/>
      </c>
      <c r="BP49" s="26" t="str">
        <f t="shared" si="36"/>
        <v/>
      </c>
      <c r="BQ49" s="32" t="s">
        <v>100</v>
      </c>
      <c r="BR49" s="33" t="e">
        <f>FIND(" "&amp;BQ49, 'Data Input'!$A96,BN49+1)</f>
        <v>#VALUE!</v>
      </c>
      <c r="BS49" s="33" t="str">
        <f>IFERROR(MID('Data Input'!$A96,BR49+2,2),"")</f>
        <v/>
      </c>
      <c r="BT49" s="26" t="str">
        <f t="shared" si="37"/>
        <v/>
      </c>
      <c r="BU49" s="32" t="s">
        <v>100</v>
      </c>
      <c r="BV49" s="33" t="e">
        <f>FIND(" "&amp;BU49, 'Data Input'!$A96,BR49+1)</f>
        <v>#VALUE!</v>
      </c>
      <c r="BW49" s="33" t="str">
        <f>IFERROR(MID('Data Input'!$A96,BV49+2,2),"")</f>
        <v/>
      </c>
      <c r="BX49" s="26" t="str">
        <f t="shared" si="38"/>
        <v/>
      </c>
      <c r="BY49" s="32" t="s">
        <v>100</v>
      </c>
      <c r="BZ49" s="33" t="e">
        <f>FIND(" "&amp;BY49, 'Data Input'!$A96,BV49+1)</f>
        <v>#VALUE!</v>
      </c>
      <c r="CA49" s="33" t="str">
        <f>IFERROR(MID('Data Input'!$A96,BZ49+2,2),"")</f>
        <v/>
      </c>
      <c r="CB49" s="23" t="str">
        <f t="shared" si="39"/>
        <v/>
      </c>
      <c r="CC49" s="32" t="s">
        <v>101</v>
      </c>
      <c r="CD49" s="33" t="e">
        <f>FIND(" "&amp;CC49, 'Data Input'!$A96,BZ49+1)</f>
        <v>#VALUE!</v>
      </c>
      <c r="CE49" s="33" t="str">
        <f>IFERROR(MID('Data Input'!$A96,CD49+2,2),"")</f>
        <v/>
      </c>
      <c r="CF49" s="23" t="str">
        <f t="shared" si="40"/>
        <v/>
      </c>
      <c r="CG49" s="32" t="s">
        <v>101</v>
      </c>
      <c r="CH49" s="33" t="e">
        <f>FIND(" "&amp;CG49, 'Data Input'!$A96,CD49+1)</f>
        <v>#VALUE!</v>
      </c>
      <c r="CI49" s="33" t="str">
        <f>IFERROR(MID('Data Input'!$A96,CH49+2,2),"")</f>
        <v/>
      </c>
      <c r="CJ49" s="23" t="str">
        <f t="shared" si="41"/>
        <v/>
      </c>
      <c r="CK49" s="32" t="s">
        <v>101</v>
      </c>
      <c r="CL49" s="33" t="e">
        <f>FIND(" "&amp;CK49, 'Data Input'!$A96,CH49+1)</f>
        <v>#VALUE!</v>
      </c>
      <c r="CM49" s="33" t="str">
        <f>IFERROR(MID('Data Input'!$A96,CL49+2,2),"")</f>
        <v/>
      </c>
      <c r="CN49" s="23" t="str">
        <f t="shared" si="42"/>
        <v/>
      </c>
      <c r="CO49" s="32" t="s">
        <v>101</v>
      </c>
      <c r="CP49" s="33" t="e">
        <f>FIND(" "&amp;CO49, 'Data Input'!$A96,CL49+1)</f>
        <v>#VALUE!</v>
      </c>
      <c r="CQ49" s="33" t="str">
        <f>IFERROR(MID('Data Input'!$A96,CP49+2,2),"")</f>
        <v/>
      </c>
      <c r="CR49" s="25" t="str">
        <f t="shared" si="43"/>
        <v/>
      </c>
    </row>
    <row r="50" spans="1:96" x14ac:dyDescent="0.15">
      <c r="A50" s="32" t="s">
        <v>104</v>
      </c>
      <c r="B50" s="33" t="e">
        <f>FIND(" "&amp;A50, 'Data Input'!$A98)</f>
        <v>#VALUE!</v>
      </c>
      <c r="C50" s="33" t="str">
        <f>IFERROR(MID('Data Input'!$A98,B50+2,2),"")</f>
        <v/>
      </c>
      <c r="D50" s="23" t="str">
        <f t="shared" si="24"/>
        <v/>
      </c>
      <c r="E50" s="32" t="s">
        <v>104</v>
      </c>
      <c r="F50" s="33" t="e">
        <f>FIND(" "&amp;E50, 'Data Input'!$A98,B50+1)</f>
        <v>#VALUE!</v>
      </c>
      <c r="G50" s="33" t="str">
        <f>IFERROR(MID('Data Input'!$A98,F50+2,2),"")</f>
        <v/>
      </c>
      <c r="H50" s="23" t="str">
        <f t="shared" si="25"/>
        <v/>
      </c>
      <c r="I50" s="32" t="s">
        <v>104</v>
      </c>
      <c r="J50" s="33" t="e">
        <f>FIND(" "&amp;I50, 'Data Input'!$A98,F50+1)</f>
        <v>#VALUE!</v>
      </c>
      <c r="K50" s="33" t="str">
        <f>IFERROR(MID('Data Input'!$A98,J50+2,2),"")</f>
        <v/>
      </c>
      <c r="L50" s="23" t="str">
        <f t="shared" si="26"/>
        <v/>
      </c>
      <c r="M50" s="32" t="s">
        <v>104</v>
      </c>
      <c r="N50" s="33" t="e">
        <f>FIND(" "&amp;M50, 'Data Input'!$A98,J50+1)</f>
        <v>#VALUE!</v>
      </c>
      <c r="O50" s="33" t="str">
        <f>IFERROR(MID('Data Input'!$A98,N50+2,2),"")</f>
        <v/>
      </c>
      <c r="P50" s="23" t="str">
        <f t="shared" si="27"/>
        <v/>
      </c>
      <c r="Q50" s="32" t="s">
        <v>103</v>
      </c>
      <c r="R50" s="33" t="e">
        <f>FIND(" "&amp;Q50, 'Data Input'!$A98,N50+1)</f>
        <v>#VALUE!</v>
      </c>
      <c r="S50" s="33" t="str">
        <f>IFERROR(MID('Data Input'!$A98,R50+2,2),"")</f>
        <v/>
      </c>
      <c r="T50" s="23" t="str">
        <f t="shared" si="20"/>
        <v/>
      </c>
      <c r="U50" s="32" t="s">
        <v>103</v>
      </c>
      <c r="V50" s="33" t="e">
        <f>FIND(" "&amp;U50, 'Data Input'!$A98,R50+1)</f>
        <v>#VALUE!</v>
      </c>
      <c r="W50" s="33" t="str">
        <f>IFERROR(MID('Data Input'!$A98,V50+2,2),"")</f>
        <v/>
      </c>
      <c r="X50" s="39" t="str">
        <f t="shared" si="21"/>
        <v/>
      </c>
      <c r="Y50" s="32" t="s">
        <v>103</v>
      </c>
      <c r="Z50" s="33" t="e">
        <f>FIND(" "&amp;Y50, 'Data Input'!$A98,V50+1)</f>
        <v>#VALUE!</v>
      </c>
      <c r="AA50" s="33" t="str">
        <f>IFERROR(MID('Data Input'!$A98,Z50+2,2),"")</f>
        <v/>
      </c>
      <c r="AB50" s="39" t="str">
        <f t="shared" si="22"/>
        <v/>
      </c>
      <c r="AC50" s="32" t="s">
        <v>103</v>
      </c>
      <c r="AD50" s="33" t="e">
        <f>FIND(" "&amp;AC50, 'Data Input'!$A98,Z50+1)</f>
        <v>#VALUE!</v>
      </c>
      <c r="AE50" s="33" t="str">
        <f>IFERROR(MID('Data Input'!$A98,AD50+2,2),"")</f>
        <v/>
      </c>
      <c r="AF50" s="23" t="str">
        <f t="shared" si="28"/>
        <v/>
      </c>
      <c r="AG50" s="32" t="s">
        <v>102</v>
      </c>
      <c r="AH50" s="33" t="e">
        <f>FIND(" "&amp;AG50, 'Data Input'!$A98,AD50+1)</f>
        <v>#VALUE!</v>
      </c>
      <c r="AI50" s="33" t="str">
        <f>IFERROR(MID('Data Input'!$A98,AH50+2,2),"")</f>
        <v/>
      </c>
      <c r="AJ50" s="26" t="str">
        <f t="shared" si="23"/>
        <v/>
      </c>
      <c r="AK50" s="32" t="s">
        <v>102</v>
      </c>
      <c r="AL50" s="33" t="e">
        <f>FIND(" "&amp;AK50, 'Data Input'!$A98,AH50+1)</f>
        <v>#VALUE!</v>
      </c>
      <c r="AM50" s="33" t="str">
        <f>IFERROR(MID('Data Input'!$A98,AL50+2,2),"")</f>
        <v/>
      </c>
      <c r="AN50" s="26" t="str">
        <f t="shared" si="29"/>
        <v/>
      </c>
      <c r="AO50" s="32" t="s">
        <v>102</v>
      </c>
      <c r="AP50" s="33" t="e">
        <f>FIND(" "&amp;AO50, 'Data Input'!$A98,AL50+1)</f>
        <v>#VALUE!</v>
      </c>
      <c r="AQ50" s="33" t="str">
        <f>IFERROR(MID('Data Input'!$A98,AP50+2,2),"")</f>
        <v/>
      </c>
      <c r="AR50" s="25" t="str">
        <f t="shared" si="30"/>
        <v/>
      </c>
      <c r="AS50" s="32" t="s">
        <v>102</v>
      </c>
      <c r="AT50" s="33" t="e">
        <f>FIND(" "&amp;AS50, 'Data Input'!$A98,AP50+1)</f>
        <v>#VALUE!</v>
      </c>
      <c r="AU50" s="33" t="str">
        <f>IFERROR(MID('Data Input'!$A98,AT50+2,2),"")</f>
        <v/>
      </c>
      <c r="AV50" s="26" t="str">
        <f t="shared" si="31"/>
        <v/>
      </c>
      <c r="AW50" s="32" t="s">
        <v>99</v>
      </c>
      <c r="AX50" s="33" t="e">
        <f>FIND(" "&amp;AW50, 'Data Input'!$A98,AT50+1)</f>
        <v>#VALUE!</v>
      </c>
      <c r="AY50" s="33" t="str">
        <f>IFERROR(MID('Data Input'!$A98,AX50+2,2),"")</f>
        <v/>
      </c>
      <c r="AZ50" s="26" t="str">
        <f t="shared" si="32"/>
        <v/>
      </c>
      <c r="BA50" s="32" t="s">
        <v>99</v>
      </c>
      <c r="BB50" s="33" t="e">
        <f>FIND(" "&amp;BA50, 'Data Input'!$A98,AX50+1)</f>
        <v>#VALUE!</v>
      </c>
      <c r="BC50" s="33" t="str">
        <f>IFERROR(MID('Data Input'!$A98,BB50+2,2),"")</f>
        <v/>
      </c>
      <c r="BD50" s="26" t="str">
        <f t="shared" si="33"/>
        <v/>
      </c>
      <c r="BE50" s="32" t="s">
        <v>99</v>
      </c>
      <c r="BF50" s="33" t="e">
        <f>FIND(" "&amp;BE50, 'Data Input'!$A98,BB50+1)</f>
        <v>#VALUE!</v>
      </c>
      <c r="BG50" s="33" t="str">
        <f>IFERROR(MID('Data Input'!$A98,BF50+2,2),"")</f>
        <v/>
      </c>
      <c r="BH50" s="26" t="str">
        <f t="shared" si="34"/>
        <v/>
      </c>
      <c r="BI50" s="32" t="s">
        <v>99</v>
      </c>
      <c r="BJ50" s="33" t="e">
        <f>FIND(" "&amp;BI50, 'Data Input'!$A98,BF50+1)</f>
        <v>#VALUE!</v>
      </c>
      <c r="BK50" s="33" t="str">
        <f>IFERROR(MID('Data Input'!$A98,BJ50+2,2),"")</f>
        <v/>
      </c>
      <c r="BL50" s="26" t="str">
        <f t="shared" si="35"/>
        <v/>
      </c>
      <c r="BM50" s="32" t="s">
        <v>100</v>
      </c>
      <c r="BN50" s="33" t="e">
        <f>FIND(" "&amp;BM50, 'Data Input'!$A98,BJ50+1)</f>
        <v>#VALUE!</v>
      </c>
      <c r="BO50" s="33" t="str">
        <f>IFERROR(MID('Data Input'!$A98,BN50+2,2),"")</f>
        <v/>
      </c>
      <c r="BP50" s="26" t="str">
        <f t="shared" si="36"/>
        <v/>
      </c>
      <c r="BQ50" s="32" t="s">
        <v>100</v>
      </c>
      <c r="BR50" s="33" t="e">
        <f>FIND(" "&amp;BQ50, 'Data Input'!$A98,BN50+1)</f>
        <v>#VALUE!</v>
      </c>
      <c r="BS50" s="33" t="str">
        <f>IFERROR(MID('Data Input'!$A98,BR50+2,2),"")</f>
        <v/>
      </c>
      <c r="BT50" s="26" t="str">
        <f t="shared" si="37"/>
        <v/>
      </c>
      <c r="BU50" s="32" t="s">
        <v>100</v>
      </c>
      <c r="BV50" s="33" t="e">
        <f>FIND(" "&amp;BU50, 'Data Input'!$A98,BR50+1)</f>
        <v>#VALUE!</v>
      </c>
      <c r="BW50" s="33" t="str">
        <f>IFERROR(MID('Data Input'!$A98,BV50+2,2),"")</f>
        <v/>
      </c>
      <c r="BX50" s="26" t="str">
        <f t="shared" si="38"/>
        <v/>
      </c>
      <c r="BY50" s="32" t="s">
        <v>100</v>
      </c>
      <c r="BZ50" s="33" t="e">
        <f>FIND(" "&amp;BY50, 'Data Input'!$A98,BV50+1)</f>
        <v>#VALUE!</v>
      </c>
      <c r="CA50" s="33" t="str">
        <f>IFERROR(MID('Data Input'!$A98,BZ50+2,2),"")</f>
        <v/>
      </c>
      <c r="CB50" s="23" t="str">
        <f t="shared" si="39"/>
        <v/>
      </c>
      <c r="CC50" s="32" t="s">
        <v>101</v>
      </c>
      <c r="CD50" s="33" t="e">
        <f>FIND(" "&amp;CC50, 'Data Input'!$A98,BZ50+1)</f>
        <v>#VALUE!</v>
      </c>
      <c r="CE50" s="33" t="str">
        <f>IFERROR(MID('Data Input'!$A98,CD50+2,2),"")</f>
        <v/>
      </c>
      <c r="CF50" s="23" t="str">
        <f t="shared" si="40"/>
        <v/>
      </c>
      <c r="CG50" s="32" t="s">
        <v>101</v>
      </c>
      <c r="CH50" s="33" t="e">
        <f>FIND(" "&amp;CG50, 'Data Input'!$A98,CD50+1)</f>
        <v>#VALUE!</v>
      </c>
      <c r="CI50" s="33" t="str">
        <f>IFERROR(MID('Data Input'!$A98,CH50+2,2),"")</f>
        <v/>
      </c>
      <c r="CJ50" s="23" t="str">
        <f t="shared" si="41"/>
        <v/>
      </c>
      <c r="CK50" s="32" t="s">
        <v>101</v>
      </c>
      <c r="CL50" s="33" t="e">
        <f>FIND(" "&amp;CK50, 'Data Input'!$A98,CH50+1)</f>
        <v>#VALUE!</v>
      </c>
      <c r="CM50" s="33" t="str">
        <f>IFERROR(MID('Data Input'!$A98,CL50+2,2),"")</f>
        <v/>
      </c>
      <c r="CN50" s="23" t="str">
        <f t="shared" si="42"/>
        <v/>
      </c>
      <c r="CO50" s="32" t="s">
        <v>101</v>
      </c>
      <c r="CP50" s="33" t="e">
        <f>FIND(" "&amp;CO50, 'Data Input'!$A98,CL50+1)</f>
        <v>#VALUE!</v>
      </c>
      <c r="CQ50" s="33" t="str">
        <f>IFERROR(MID('Data Input'!$A98,CP50+2,2),"")</f>
        <v/>
      </c>
      <c r="CR50" s="25" t="str">
        <f t="shared" si="43"/>
        <v/>
      </c>
    </row>
    <row r="51" spans="1:96" x14ac:dyDescent="0.15">
      <c r="A51" s="32" t="s">
        <v>104</v>
      </c>
      <c r="B51" s="33" t="e">
        <f>FIND(" "&amp;A51, 'Data Input'!$A100)</f>
        <v>#VALUE!</v>
      </c>
      <c r="C51" s="33" t="str">
        <f>IFERROR(MID('Data Input'!$A100,B51+2,2),"")</f>
        <v/>
      </c>
      <c r="D51" s="23" t="str">
        <f t="shared" si="24"/>
        <v/>
      </c>
      <c r="E51" s="32" t="s">
        <v>104</v>
      </c>
      <c r="F51" s="33" t="e">
        <f>FIND(" "&amp;E51, 'Data Input'!$A100,B51+1)</f>
        <v>#VALUE!</v>
      </c>
      <c r="G51" s="33" t="str">
        <f>IFERROR(MID('Data Input'!$A100,F51+2,2),"")</f>
        <v/>
      </c>
      <c r="H51" s="23" t="str">
        <f t="shared" si="25"/>
        <v/>
      </c>
      <c r="I51" s="32" t="s">
        <v>104</v>
      </c>
      <c r="J51" s="33" t="e">
        <f>FIND(" "&amp;I51, 'Data Input'!$A100,F51+1)</f>
        <v>#VALUE!</v>
      </c>
      <c r="K51" s="33" t="str">
        <f>IFERROR(MID('Data Input'!$A100,J51+2,2),"")</f>
        <v/>
      </c>
      <c r="L51" s="23" t="str">
        <f t="shared" si="26"/>
        <v/>
      </c>
      <c r="M51" s="32" t="s">
        <v>104</v>
      </c>
      <c r="N51" s="33" t="e">
        <f>FIND(" "&amp;M51, 'Data Input'!$A100,J51+1)</f>
        <v>#VALUE!</v>
      </c>
      <c r="O51" s="33" t="str">
        <f>IFERROR(MID('Data Input'!$A100,N51+2,2),"")</f>
        <v/>
      </c>
      <c r="P51" s="23" t="str">
        <f t="shared" si="27"/>
        <v/>
      </c>
      <c r="Q51" s="32" t="s">
        <v>103</v>
      </c>
      <c r="R51" s="33" t="e">
        <f>FIND(" "&amp;Q51, 'Data Input'!$A100,N51+1)</f>
        <v>#VALUE!</v>
      </c>
      <c r="S51" s="33" t="str">
        <f>IFERROR(MID('Data Input'!$A100,R51+2,2),"")</f>
        <v/>
      </c>
      <c r="T51" s="23" t="str">
        <f t="shared" si="20"/>
        <v/>
      </c>
      <c r="U51" s="32" t="s">
        <v>103</v>
      </c>
      <c r="V51" s="33" t="e">
        <f>FIND(" "&amp;U51, 'Data Input'!$A100,R51+1)</f>
        <v>#VALUE!</v>
      </c>
      <c r="W51" s="33" t="str">
        <f>IFERROR(MID('Data Input'!$A100,V51+2,2),"")</f>
        <v/>
      </c>
      <c r="X51" s="39" t="str">
        <f t="shared" si="21"/>
        <v/>
      </c>
      <c r="Y51" s="32" t="s">
        <v>103</v>
      </c>
      <c r="Z51" s="33" t="e">
        <f>FIND(" "&amp;Y51, 'Data Input'!$A100,V51+1)</f>
        <v>#VALUE!</v>
      </c>
      <c r="AA51" s="33" t="str">
        <f>IFERROR(MID('Data Input'!$A100,Z51+2,2),"")</f>
        <v/>
      </c>
      <c r="AB51" s="39" t="str">
        <f t="shared" si="22"/>
        <v/>
      </c>
      <c r="AC51" s="32" t="s">
        <v>103</v>
      </c>
      <c r="AD51" s="33" t="e">
        <f>FIND(" "&amp;AC51, 'Data Input'!$A100,Z51+1)</f>
        <v>#VALUE!</v>
      </c>
      <c r="AE51" s="33" t="str">
        <f>IFERROR(MID('Data Input'!$A100,AD51+2,2),"")</f>
        <v/>
      </c>
      <c r="AF51" s="23" t="str">
        <f t="shared" si="28"/>
        <v/>
      </c>
      <c r="AG51" s="32" t="s">
        <v>102</v>
      </c>
      <c r="AH51" s="33" t="e">
        <f>FIND(" "&amp;AG51, 'Data Input'!$A100,AD51+1)</f>
        <v>#VALUE!</v>
      </c>
      <c r="AI51" s="33" t="str">
        <f>IFERROR(MID('Data Input'!$A100,AH51+2,2),"")</f>
        <v/>
      </c>
      <c r="AJ51" s="26" t="str">
        <f t="shared" si="23"/>
        <v/>
      </c>
      <c r="AK51" s="32" t="s">
        <v>102</v>
      </c>
      <c r="AL51" s="33" t="e">
        <f>FIND(" "&amp;AK51, 'Data Input'!$A100,AH51+1)</f>
        <v>#VALUE!</v>
      </c>
      <c r="AM51" s="33" t="str">
        <f>IFERROR(MID('Data Input'!$A100,AL51+2,2),"")</f>
        <v/>
      </c>
      <c r="AN51" s="26" t="str">
        <f t="shared" si="29"/>
        <v/>
      </c>
      <c r="AO51" s="32" t="s">
        <v>102</v>
      </c>
      <c r="AP51" s="33" t="e">
        <f>FIND(" "&amp;AO51, 'Data Input'!$A100,AL51+1)</f>
        <v>#VALUE!</v>
      </c>
      <c r="AQ51" s="33" t="str">
        <f>IFERROR(MID('Data Input'!$A100,AP51+2,2),"")</f>
        <v/>
      </c>
      <c r="AR51" s="25" t="str">
        <f t="shared" si="30"/>
        <v/>
      </c>
      <c r="AS51" s="32" t="s">
        <v>102</v>
      </c>
      <c r="AT51" s="33" t="e">
        <f>FIND(" "&amp;AS51, 'Data Input'!$A100,AP51+1)</f>
        <v>#VALUE!</v>
      </c>
      <c r="AU51" s="33" t="str">
        <f>IFERROR(MID('Data Input'!$A100,AT51+2,2),"")</f>
        <v/>
      </c>
      <c r="AV51" s="26" t="str">
        <f t="shared" si="31"/>
        <v/>
      </c>
      <c r="AW51" s="32" t="s">
        <v>99</v>
      </c>
      <c r="AX51" s="33" t="e">
        <f>FIND(" "&amp;AW51, 'Data Input'!$A100,AT51+1)</f>
        <v>#VALUE!</v>
      </c>
      <c r="AY51" s="33" t="str">
        <f>IFERROR(MID('Data Input'!$A100,AX51+2,2),"")</f>
        <v/>
      </c>
      <c r="AZ51" s="26" t="str">
        <f t="shared" si="32"/>
        <v/>
      </c>
      <c r="BA51" s="32" t="s">
        <v>99</v>
      </c>
      <c r="BB51" s="33" t="e">
        <f>FIND(" "&amp;BA51, 'Data Input'!$A100,AX51+1)</f>
        <v>#VALUE!</v>
      </c>
      <c r="BC51" s="33" t="str">
        <f>IFERROR(MID('Data Input'!$A100,BB51+2,2),"")</f>
        <v/>
      </c>
      <c r="BD51" s="26" t="str">
        <f t="shared" si="33"/>
        <v/>
      </c>
      <c r="BE51" s="32" t="s">
        <v>99</v>
      </c>
      <c r="BF51" s="33" t="e">
        <f>FIND(" "&amp;BE51, 'Data Input'!$A100,BB51+1)</f>
        <v>#VALUE!</v>
      </c>
      <c r="BG51" s="33" t="str">
        <f>IFERROR(MID('Data Input'!$A100,BF51+2,2),"")</f>
        <v/>
      </c>
      <c r="BH51" s="26" t="str">
        <f t="shared" si="34"/>
        <v/>
      </c>
      <c r="BI51" s="32" t="s">
        <v>99</v>
      </c>
      <c r="BJ51" s="33" t="e">
        <f>FIND(" "&amp;BI51, 'Data Input'!$A100,BF51+1)</f>
        <v>#VALUE!</v>
      </c>
      <c r="BK51" s="33" t="str">
        <f>IFERROR(MID('Data Input'!$A100,BJ51+2,2),"")</f>
        <v/>
      </c>
      <c r="BL51" s="26" t="str">
        <f t="shared" si="35"/>
        <v/>
      </c>
      <c r="BM51" s="32" t="s">
        <v>100</v>
      </c>
      <c r="BN51" s="33" t="e">
        <f>FIND(" "&amp;BM51, 'Data Input'!$A100,BJ51+1)</f>
        <v>#VALUE!</v>
      </c>
      <c r="BO51" s="33" t="str">
        <f>IFERROR(MID('Data Input'!$A100,BN51+2,2),"")</f>
        <v/>
      </c>
      <c r="BP51" s="26" t="str">
        <f t="shared" si="36"/>
        <v/>
      </c>
      <c r="BQ51" s="32" t="s">
        <v>100</v>
      </c>
      <c r="BR51" s="33" t="e">
        <f>FIND(" "&amp;BQ51, 'Data Input'!$A100,BN51+1)</f>
        <v>#VALUE!</v>
      </c>
      <c r="BS51" s="33" t="str">
        <f>IFERROR(MID('Data Input'!$A100,BR51+2,2),"")</f>
        <v/>
      </c>
      <c r="BT51" s="26" t="str">
        <f t="shared" si="37"/>
        <v/>
      </c>
      <c r="BU51" s="32" t="s">
        <v>100</v>
      </c>
      <c r="BV51" s="33" t="e">
        <f>FIND(" "&amp;BU51, 'Data Input'!$A100,BR51+1)</f>
        <v>#VALUE!</v>
      </c>
      <c r="BW51" s="33" t="str">
        <f>IFERROR(MID('Data Input'!$A100,BV51+2,2),"")</f>
        <v/>
      </c>
      <c r="BX51" s="26" t="str">
        <f t="shared" si="38"/>
        <v/>
      </c>
      <c r="BY51" s="32" t="s">
        <v>100</v>
      </c>
      <c r="BZ51" s="33" t="e">
        <f>FIND(" "&amp;BY51, 'Data Input'!$A100,BV51+1)</f>
        <v>#VALUE!</v>
      </c>
      <c r="CA51" s="33" t="str">
        <f>IFERROR(MID('Data Input'!$A100,BZ51+2,2),"")</f>
        <v/>
      </c>
      <c r="CB51" s="23" t="str">
        <f t="shared" si="39"/>
        <v/>
      </c>
      <c r="CC51" s="32" t="s">
        <v>101</v>
      </c>
      <c r="CD51" s="33" t="e">
        <f>FIND(" "&amp;CC51, 'Data Input'!$A100,BZ51+1)</f>
        <v>#VALUE!</v>
      </c>
      <c r="CE51" s="33" t="str">
        <f>IFERROR(MID('Data Input'!$A100,CD51+2,2),"")</f>
        <v/>
      </c>
      <c r="CF51" s="23" t="str">
        <f t="shared" si="40"/>
        <v/>
      </c>
      <c r="CG51" s="32" t="s">
        <v>101</v>
      </c>
      <c r="CH51" s="33" t="e">
        <f>FIND(" "&amp;CG51, 'Data Input'!$A100,CD51+1)</f>
        <v>#VALUE!</v>
      </c>
      <c r="CI51" s="33" t="str">
        <f>IFERROR(MID('Data Input'!$A100,CH51+2,2),"")</f>
        <v/>
      </c>
      <c r="CJ51" s="23" t="str">
        <f t="shared" si="41"/>
        <v/>
      </c>
      <c r="CK51" s="32" t="s">
        <v>101</v>
      </c>
      <c r="CL51" s="33" t="e">
        <f>FIND(" "&amp;CK51, 'Data Input'!$A100,CH51+1)</f>
        <v>#VALUE!</v>
      </c>
      <c r="CM51" s="33" t="str">
        <f>IFERROR(MID('Data Input'!$A100,CL51+2,2),"")</f>
        <v/>
      </c>
      <c r="CN51" s="23" t="str">
        <f t="shared" si="42"/>
        <v/>
      </c>
      <c r="CO51" s="32" t="s">
        <v>101</v>
      </c>
      <c r="CP51" s="33" t="e">
        <f>FIND(" "&amp;CO51, 'Data Input'!$A100,CL51+1)</f>
        <v>#VALUE!</v>
      </c>
      <c r="CQ51" s="33" t="str">
        <f>IFERROR(MID('Data Input'!$A100,CP51+2,2),"")</f>
        <v/>
      </c>
      <c r="CR51" s="25" t="str">
        <f t="shared" si="43"/>
        <v/>
      </c>
    </row>
    <row r="52" spans="1:96" x14ac:dyDescent="0.15">
      <c r="A52" s="32" t="s">
        <v>104</v>
      </c>
      <c r="B52" s="33" t="e">
        <f>FIND(" "&amp;A52, 'Data Input'!$A102)</f>
        <v>#VALUE!</v>
      </c>
      <c r="C52" s="33" t="str">
        <f>IFERROR(MID('Data Input'!$A102,B52+2,2),"")</f>
        <v/>
      </c>
      <c r="D52" s="23" t="str">
        <f t="shared" si="24"/>
        <v/>
      </c>
      <c r="E52" s="32" t="s">
        <v>104</v>
      </c>
      <c r="F52" s="33" t="e">
        <f>FIND(" "&amp;E52, 'Data Input'!$A102,B52+1)</f>
        <v>#VALUE!</v>
      </c>
      <c r="G52" s="33" t="str">
        <f>IFERROR(MID('Data Input'!$A102,F52+2,2),"")</f>
        <v/>
      </c>
      <c r="H52" s="23" t="str">
        <f t="shared" si="25"/>
        <v/>
      </c>
      <c r="I52" s="32" t="s">
        <v>104</v>
      </c>
      <c r="J52" s="33" t="e">
        <f>FIND(" "&amp;I52, 'Data Input'!$A102,F52+1)</f>
        <v>#VALUE!</v>
      </c>
      <c r="K52" s="33" t="str">
        <f>IFERROR(MID('Data Input'!$A102,J52+2,2),"")</f>
        <v/>
      </c>
      <c r="L52" s="23" t="str">
        <f t="shared" si="26"/>
        <v/>
      </c>
      <c r="M52" s="32" t="s">
        <v>104</v>
      </c>
      <c r="N52" s="33" t="e">
        <f>FIND(" "&amp;M52, 'Data Input'!$A102,J52+1)</f>
        <v>#VALUE!</v>
      </c>
      <c r="O52" s="33" t="str">
        <f>IFERROR(MID('Data Input'!$A102,N52+2,2),"")</f>
        <v/>
      </c>
      <c r="P52" s="23" t="str">
        <f t="shared" si="27"/>
        <v/>
      </c>
      <c r="Q52" s="32" t="s">
        <v>103</v>
      </c>
      <c r="R52" s="33" t="e">
        <f>FIND(" "&amp;Q52, 'Data Input'!$A102,N52+1)</f>
        <v>#VALUE!</v>
      </c>
      <c r="S52" s="33" t="str">
        <f>IFERROR(MID('Data Input'!$A102,R52+2,2),"")</f>
        <v/>
      </c>
      <c r="T52" s="23" t="str">
        <f t="shared" si="20"/>
        <v/>
      </c>
      <c r="U52" s="32" t="s">
        <v>103</v>
      </c>
      <c r="V52" s="33" t="e">
        <f>FIND(" "&amp;U52, 'Data Input'!$A102,R52+1)</f>
        <v>#VALUE!</v>
      </c>
      <c r="W52" s="33" t="str">
        <f>IFERROR(MID('Data Input'!$A102,V52+2,2),"")</f>
        <v/>
      </c>
      <c r="X52" s="39" t="str">
        <f t="shared" si="21"/>
        <v/>
      </c>
      <c r="Y52" s="32" t="s">
        <v>103</v>
      </c>
      <c r="Z52" s="33" t="e">
        <f>FIND(" "&amp;Y52, 'Data Input'!$A102,V52+1)</f>
        <v>#VALUE!</v>
      </c>
      <c r="AA52" s="33" t="str">
        <f>IFERROR(MID('Data Input'!$A102,Z52+2,2),"")</f>
        <v/>
      </c>
      <c r="AB52" s="39" t="str">
        <f t="shared" si="22"/>
        <v/>
      </c>
      <c r="AC52" s="32" t="s">
        <v>103</v>
      </c>
      <c r="AD52" s="33" t="e">
        <f>FIND(" "&amp;AC52, 'Data Input'!$A102,Z52+1)</f>
        <v>#VALUE!</v>
      </c>
      <c r="AE52" s="33" t="str">
        <f>IFERROR(MID('Data Input'!$A102,AD52+2,2),"")</f>
        <v/>
      </c>
      <c r="AF52" s="23" t="str">
        <f t="shared" si="28"/>
        <v/>
      </c>
      <c r="AG52" s="32" t="s">
        <v>102</v>
      </c>
      <c r="AH52" s="33" t="e">
        <f>FIND(" "&amp;AG52, 'Data Input'!$A102,AD52+1)</f>
        <v>#VALUE!</v>
      </c>
      <c r="AI52" s="33" t="str">
        <f>IFERROR(MID('Data Input'!$A102,AH52+2,2),"")</f>
        <v/>
      </c>
      <c r="AJ52" s="26" t="str">
        <f t="shared" si="23"/>
        <v/>
      </c>
      <c r="AK52" s="32" t="s">
        <v>102</v>
      </c>
      <c r="AL52" s="33" t="e">
        <f>FIND(" "&amp;AK52, 'Data Input'!$A102,AH52+1)</f>
        <v>#VALUE!</v>
      </c>
      <c r="AM52" s="33" t="str">
        <f>IFERROR(MID('Data Input'!$A102,AL52+2,2),"")</f>
        <v/>
      </c>
      <c r="AN52" s="26" t="str">
        <f t="shared" si="29"/>
        <v/>
      </c>
      <c r="AO52" s="32" t="s">
        <v>102</v>
      </c>
      <c r="AP52" s="33" t="e">
        <f>FIND(" "&amp;AO52, 'Data Input'!$A102,AL52+1)</f>
        <v>#VALUE!</v>
      </c>
      <c r="AQ52" s="33" t="str">
        <f>IFERROR(MID('Data Input'!$A102,AP52+2,2),"")</f>
        <v/>
      </c>
      <c r="AR52" s="25" t="str">
        <f t="shared" si="30"/>
        <v/>
      </c>
      <c r="AS52" s="32" t="s">
        <v>102</v>
      </c>
      <c r="AT52" s="33" t="e">
        <f>FIND(" "&amp;AS52, 'Data Input'!$A102,AP52+1)</f>
        <v>#VALUE!</v>
      </c>
      <c r="AU52" s="33" t="str">
        <f>IFERROR(MID('Data Input'!$A102,AT52+2,2),"")</f>
        <v/>
      </c>
      <c r="AV52" s="26" t="str">
        <f t="shared" si="31"/>
        <v/>
      </c>
      <c r="AW52" s="32" t="s">
        <v>99</v>
      </c>
      <c r="AX52" s="33" t="e">
        <f>FIND(" "&amp;AW52, 'Data Input'!$A102,AT52+1)</f>
        <v>#VALUE!</v>
      </c>
      <c r="AY52" s="33" t="str">
        <f>IFERROR(MID('Data Input'!$A102,AX52+2,2),"")</f>
        <v/>
      </c>
      <c r="AZ52" s="26" t="str">
        <f t="shared" si="32"/>
        <v/>
      </c>
      <c r="BA52" s="32" t="s">
        <v>99</v>
      </c>
      <c r="BB52" s="33" t="e">
        <f>FIND(" "&amp;BA52, 'Data Input'!$A102,AX52+1)</f>
        <v>#VALUE!</v>
      </c>
      <c r="BC52" s="33" t="str">
        <f>IFERROR(MID('Data Input'!$A102,BB52+2,2),"")</f>
        <v/>
      </c>
      <c r="BD52" s="26" t="str">
        <f t="shared" si="33"/>
        <v/>
      </c>
      <c r="BE52" s="32" t="s">
        <v>99</v>
      </c>
      <c r="BF52" s="33" t="e">
        <f>FIND(" "&amp;BE52, 'Data Input'!$A102,BB52+1)</f>
        <v>#VALUE!</v>
      </c>
      <c r="BG52" s="33" t="str">
        <f>IFERROR(MID('Data Input'!$A102,BF52+2,2),"")</f>
        <v/>
      </c>
      <c r="BH52" s="26" t="str">
        <f t="shared" si="34"/>
        <v/>
      </c>
      <c r="BI52" s="32" t="s">
        <v>99</v>
      </c>
      <c r="BJ52" s="33" t="e">
        <f>FIND(" "&amp;BI52, 'Data Input'!$A102,BF52+1)</f>
        <v>#VALUE!</v>
      </c>
      <c r="BK52" s="33" t="str">
        <f>IFERROR(MID('Data Input'!$A102,BJ52+2,2),"")</f>
        <v/>
      </c>
      <c r="BL52" s="26" t="str">
        <f t="shared" si="35"/>
        <v/>
      </c>
      <c r="BM52" s="32" t="s">
        <v>100</v>
      </c>
      <c r="BN52" s="33" t="e">
        <f>FIND(" "&amp;BM52, 'Data Input'!$A102,BJ52+1)</f>
        <v>#VALUE!</v>
      </c>
      <c r="BO52" s="33" t="str">
        <f>IFERROR(MID('Data Input'!$A102,BN52+2,2),"")</f>
        <v/>
      </c>
      <c r="BP52" s="26" t="str">
        <f t="shared" si="36"/>
        <v/>
      </c>
      <c r="BQ52" s="32" t="s">
        <v>100</v>
      </c>
      <c r="BR52" s="33" t="e">
        <f>FIND(" "&amp;BQ52, 'Data Input'!$A102,BN52+1)</f>
        <v>#VALUE!</v>
      </c>
      <c r="BS52" s="33" t="str">
        <f>IFERROR(MID('Data Input'!$A102,BR52+2,2),"")</f>
        <v/>
      </c>
      <c r="BT52" s="26" t="str">
        <f t="shared" si="37"/>
        <v/>
      </c>
      <c r="BU52" s="32" t="s">
        <v>100</v>
      </c>
      <c r="BV52" s="33" t="e">
        <f>FIND(" "&amp;BU52, 'Data Input'!$A102,BR52+1)</f>
        <v>#VALUE!</v>
      </c>
      <c r="BW52" s="33" t="str">
        <f>IFERROR(MID('Data Input'!$A102,BV52+2,2),"")</f>
        <v/>
      </c>
      <c r="BX52" s="26" t="str">
        <f t="shared" si="38"/>
        <v/>
      </c>
      <c r="BY52" s="32" t="s">
        <v>100</v>
      </c>
      <c r="BZ52" s="33" t="e">
        <f>FIND(" "&amp;BY52, 'Data Input'!$A102,BV52+1)</f>
        <v>#VALUE!</v>
      </c>
      <c r="CA52" s="33" t="str">
        <f>IFERROR(MID('Data Input'!$A102,BZ52+2,2),"")</f>
        <v/>
      </c>
      <c r="CB52" s="23" t="str">
        <f t="shared" si="39"/>
        <v/>
      </c>
      <c r="CC52" s="32" t="s">
        <v>101</v>
      </c>
      <c r="CD52" s="33" t="e">
        <f>FIND(" "&amp;CC52, 'Data Input'!$A102,BZ52+1)</f>
        <v>#VALUE!</v>
      </c>
      <c r="CE52" s="33" t="str">
        <f>IFERROR(MID('Data Input'!$A102,CD52+2,2),"")</f>
        <v/>
      </c>
      <c r="CF52" s="23" t="str">
        <f t="shared" si="40"/>
        <v/>
      </c>
      <c r="CG52" s="32" t="s">
        <v>101</v>
      </c>
      <c r="CH52" s="33" t="e">
        <f>FIND(" "&amp;CG52, 'Data Input'!$A102,CD52+1)</f>
        <v>#VALUE!</v>
      </c>
      <c r="CI52" s="33" t="str">
        <f>IFERROR(MID('Data Input'!$A102,CH52+2,2),"")</f>
        <v/>
      </c>
      <c r="CJ52" s="23" t="str">
        <f t="shared" si="41"/>
        <v/>
      </c>
      <c r="CK52" s="32" t="s">
        <v>101</v>
      </c>
      <c r="CL52" s="33" t="e">
        <f>FIND(" "&amp;CK52, 'Data Input'!$A102,CH52+1)</f>
        <v>#VALUE!</v>
      </c>
      <c r="CM52" s="33" t="str">
        <f>IFERROR(MID('Data Input'!$A102,CL52+2,2),"")</f>
        <v/>
      </c>
      <c r="CN52" s="23" t="str">
        <f t="shared" si="42"/>
        <v/>
      </c>
      <c r="CO52" s="32" t="s">
        <v>101</v>
      </c>
      <c r="CP52" s="33" t="e">
        <f>FIND(" "&amp;CO52, 'Data Input'!$A102,CL52+1)</f>
        <v>#VALUE!</v>
      </c>
      <c r="CQ52" s="33" t="str">
        <f>IFERROR(MID('Data Input'!$A102,CP52+2,2),"")</f>
        <v/>
      </c>
      <c r="CR52" s="25" t="str">
        <f t="shared" si="43"/>
        <v/>
      </c>
    </row>
    <row r="53" spans="1:96" x14ac:dyDescent="0.15">
      <c r="A53" s="32" t="s">
        <v>104</v>
      </c>
      <c r="B53" s="33" t="e">
        <f>FIND(" "&amp;A53, 'Data Input'!$A104)</f>
        <v>#VALUE!</v>
      </c>
      <c r="C53" s="33" t="str">
        <f>IFERROR(MID('Data Input'!$A104,B53+2,2),"")</f>
        <v/>
      </c>
      <c r="D53" s="23" t="str">
        <f t="shared" si="24"/>
        <v/>
      </c>
      <c r="E53" s="32" t="s">
        <v>104</v>
      </c>
      <c r="F53" s="33" t="e">
        <f>FIND(" "&amp;E53, 'Data Input'!$A104,B53+1)</f>
        <v>#VALUE!</v>
      </c>
      <c r="G53" s="33" t="str">
        <f>IFERROR(MID('Data Input'!$A104,F53+2,2),"")</f>
        <v/>
      </c>
      <c r="H53" s="23" t="str">
        <f t="shared" si="25"/>
        <v/>
      </c>
      <c r="I53" s="32" t="s">
        <v>104</v>
      </c>
      <c r="J53" s="33" t="e">
        <f>FIND(" "&amp;I53, 'Data Input'!$A104,F53+1)</f>
        <v>#VALUE!</v>
      </c>
      <c r="K53" s="33" t="str">
        <f>IFERROR(MID('Data Input'!$A104,J53+2,2),"")</f>
        <v/>
      </c>
      <c r="L53" s="23" t="str">
        <f t="shared" si="26"/>
        <v/>
      </c>
      <c r="M53" s="32" t="s">
        <v>104</v>
      </c>
      <c r="N53" s="33" t="e">
        <f>FIND(" "&amp;M53, 'Data Input'!$A104,J53+1)</f>
        <v>#VALUE!</v>
      </c>
      <c r="O53" s="33" t="str">
        <f>IFERROR(MID('Data Input'!$A104,N53+2,2),"")</f>
        <v/>
      </c>
      <c r="P53" s="23" t="str">
        <f t="shared" si="27"/>
        <v/>
      </c>
      <c r="Q53" s="32" t="s">
        <v>103</v>
      </c>
      <c r="R53" s="33" t="e">
        <f>FIND(" "&amp;Q53, 'Data Input'!$A104,N53+1)</f>
        <v>#VALUE!</v>
      </c>
      <c r="S53" s="33" t="str">
        <f>IFERROR(MID('Data Input'!$A104,R53+2,2),"")</f>
        <v/>
      </c>
      <c r="T53" s="23" t="str">
        <f t="shared" si="20"/>
        <v/>
      </c>
      <c r="U53" s="32" t="s">
        <v>103</v>
      </c>
      <c r="V53" s="33" t="e">
        <f>FIND(" "&amp;U53, 'Data Input'!$A104,R53+1)</f>
        <v>#VALUE!</v>
      </c>
      <c r="W53" s="33" t="str">
        <f>IFERROR(MID('Data Input'!$A104,V53+2,2),"")</f>
        <v/>
      </c>
      <c r="X53" s="39" t="str">
        <f t="shared" si="21"/>
        <v/>
      </c>
      <c r="Y53" s="32" t="s">
        <v>103</v>
      </c>
      <c r="Z53" s="33" t="e">
        <f>FIND(" "&amp;Y53, 'Data Input'!$A104,V53+1)</f>
        <v>#VALUE!</v>
      </c>
      <c r="AA53" s="33" t="str">
        <f>IFERROR(MID('Data Input'!$A104,Z53+2,2),"")</f>
        <v/>
      </c>
      <c r="AB53" s="39" t="str">
        <f t="shared" si="22"/>
        <v/>
      </c>
      <c r="AC53" s="32" t="s">
        <v>103</v>
      </c>
      <c r="AD53" s="33" t="e">
        <f>FIND(" "&amp;AC53, 'Data Input'!$A104,Z53+1)</f>
        <v>#VALUE!</v>
      </c>
      <c r="AE53" s="33" t="str">
        <f>IFERROR(MID('Data Input'!$A104,AD53+2,2),"")</f>
        <v/>
      </c>
      <c r="AF53" s="23" t="str">
        <f t="shared" si="28"/>
        <v/>
      </c>
      <c r="AG53" s="32" t="s">
        <v>102</v>
      </c>
      <c r="AH53" s="33" t="e">
        <f>FIND(" "&amp;AG53, 'Data Input'!$A104,AD53+1)</f>
        <v>#VALUE!</v>
      </c>
      <c r="AI53" s="33" t="str">
        <f>IFERROR(MID('Data Input'!$A104,AH53+2,2),"")</f>
        <v/>
      </c>
      <c r="AJ53" s="26" t="str">
        <f t="shared" si="23"/>
        <v/>
      </c>
      <c r="AK53" s="32" t="s">
        <v>102</v>
      </c>
      <c r="AL53" s="33" t="e">
        <f>FIND(" "&amp;AK53, 'Data Input'!$A104,AH53+1)</f>
        <v>#VALUE!</v>
      </c>
      <c r="AM53" s="33" t="str">
        <f>IFERROR(MID('Data Input'!$A104,AL53+2,2),"")</f>
        <v/>
      </c>
      <c r="AN53" s="26" t="str">
        <f t="shared" si="29"/>
        <v/>
      </c>
      <c r="AO53" s="32" t="s">
        <v>102</v>
      </c>
      <c r="AP53" s="33" t="e">
        <f>FIND(" "&amp;AO53, 'Data Input'!$A104,AL53+1)</f>
        <v>#VALUE!</v>
      </c>
      <c r="AQ53" s="33" t="str">
        <f>IFERROR(MID('Data Input'!$A104,AP53+2,2),"")</f>
        <v/>
      </c>
      <c r="AR53" s="25" t="str">
        <f t="shared" si="30"/>
        <v/>
      </c>
      <c r="AS53" s="32" t="s">
        <v>102</v>
      </c>
      <c r="AT53" s="33" t="e">
        <f>FIND(" "&amp;AS53, 'Data Input'!$A104,AP53+1)</f>
        <v>#VALUE!</v>
      </c>
      <c r="AU53" s="33" t="str">
        <f>IFERROR(MID('Data Input'!$A104,AT53+2,2),"")</f>
        <v/>
      </c>
      <c r="AV53" s="26" t="str">
        <f t="shared" si="31"/>
        <v/>
      </c>
      <c r="AW53" s="32" t="s">
        <v>99</v>
      </c>
      <c r="AX53" s="33" t="e">
        <f>FIND(" "&amp;AW53, 'Data Input'!$A104,AT53+1)</f>
        <v>#VALUE!</v>
      </c>
      <c r="AY53" s="33" t="str">
        <f>IFERROR(MID('Data Input'!$A104,AX53+2,2),"")</f>
        <v/>
      </c>
      <c r="AZ53" s="26" t="str">
        <f t="shared" si="32"/>
        <v/>
      </c>
      <c r="BA53" s="32" t="s">
        <v>99</v>
      </c>
      <c r="BB53" s="33" t="e">
        <f>FIND(" "&amp;BA53, 'Data Input'!$A104,AX53+1)</f>
        <v>#VALUE!</v>
      </c>
      <c r="BC53" s="33" t="str">
        <f>IFERROR(MID('Data Input'!$A104,BB53+2,2),"")</f>
        <v/>
      </c>
      <c r="BD53" s="26" t="str">
        <f t="shared" si="33"/>
        <v/>
      </c>
      <c r="BE53" s="32" t="s">
        <v>99</v>
      </c>
      <c r="BF53" s="33" t="e">
        <f>FIND(" "&amp;BE53, 'Data Input'!$A104,BB53+1)</f>
        <v>#VALUE!</v>
      </c>
      <c r="BG53" s="33" t="str">
        <f>IFERROR(MID('Data Input'!$A104,BF53+2,2),"")</f>
        <v/>
      </c>
      <c r="BH53" s="26" t="str">
        <f t="shared" si="34"/>
        <v/>
      </c>
      <c r="BI53" s="32" t="s">
        <v>99</v>
      </c>
      <c r="BJ53" s="33" t="e">
        <f>FIND(" "&amp;BI53, 'Data Input'!$A104,BF53+1)</f>
        <v>#VALUE!</v>
      </c>
      <c r="BK53" s="33" t="str">
        <f>IFERROR(MID('Data Input'!$A104,BJ53+2,2),"")</f>
        <v/>
      </c>
      <c r="BL53" s="26" t="str">
        <f t="shared" si="35"/>
        <v/>
      </c>
      <c r="BM53" s="32" t="s">
        <v>100</v>
      </c>
      <c r="BN53" s="33" t="e">
        <f>FIND(" "&amp;BM53, 'Data Input'!$A104,BJ53+1)</f>
        <v>#VALUE!</v>
      </c>
      <c r="BO53" s="33" t="str">
        <f>IFERROR(MID('Data Input'!$A104,BN53+2,2),"")</f>
        <v/>
      </c>
      <c r="BP53" s="26" t="str">
        <f t="shared" si="36"/>
        <v/>
      </c>
      <c r="BQ53" s="32" t="s">
        <v>100</v>
      </c>
      <c r="BR53" s="33" t="e">
        <f>FIND(" "&amp;BQ53, 'Data Input'!$A104,BN53+1)</f>
        <v>#VALUE!</v>
      </c>
      <c r="BS53" s="33" t="str">
        <f>IFERROR(MID('Data Input'!$A104,BR53+2,2),"")</f>
        <v/>
      </c>
      <c r="BT53" s="26" t="str">
        <f t="shared" si="37"/>
        <v/>
      </c>
      <c r="BU53" s="32" t="s">
        <v>100</v>
      </c>
      <c r="BV53" s="33" t="e">
        <f>FIND(" "&amp;BU53, 'Data Input'!$A104,BR53+1)</f>
        <v>#VALUE!</v>
      </c>
      <c r="BW53" s="33" t="str">
        <f>IFERROR(MID('Data Input'!$A104,BV53+2,2),"")</f>
        <v/>
      </c>
      <c r="BX53" s="26" t="str">
        <f t="shared" si="38"/>
        <v/>
      </c>
      <c r="BY53" s="32" t="s">
        <v>100</v>
      </c>
      <c r="BZ53" s="33" t="e">
        <f>FIND(" "&amp;BY53, 'Data Input'!$A104,BV53+1)</f>
        <v>#VALUE!</v>
      </c>
      <c r="CA53" s="33" t="str">
        <f>IFERROR(MID('Data Input'!$A104,BZ53+2,2),"")</f>
        <v/>
      </c>
      <c r="CB53" s="23" t="str">
        <f t="shared" si="39"/>
        <v/>
      </c>
      <c r="CC53" s="32" t="s">
        <v>101</v>
      </c>
      <c r="CD53" s="33" t="e">
        <f>FIND(" "&amp;CC53, 'Data Input'!$A104,BZ53+1)</f>
        <v>#VALUE!</v>
      </c>
      <c r="CE53" s="33" t="str">
        <f>IFERROR(MID('Data Input'!$A104,CD53+2,2),"")</f>
        <v/>
      </c>
      <c r="CF53" s="23" t="str">
        <f t="shared" si="40"/>
        <v/>
      </c>
      <c r="CG53" s="32" t="s">
        <v>101</v>
      </c>
      <c r="CH53" s="33" t="e">
        <f>FIND(" "&amp;CG53, 'Data Input'!$A104,CD53+1)</f>
        <v>#VALUE!</v>
      </c>
      <c r="CI53" s="33" t="str">
        <f>IFERROR(MID('Data Input'!$A104,CH53+2,2),"")</f>
        <v/>
      </c>
      <c r="CJ53" s="23" t="str">
        <f t="shared" si="41"/>
        <v/>
      </c>
      <c r="CK53" s="32" t="s">
        <v>101</v>
      </c>
      <c r="CL53" s="33" t="e">
        <f>FIND(" "&amp;CK53, 'Data Input'!$A104,CH53+1)</f>
        <v>#VALUE!</v>
      </c>
      <c r="CM53" s="33" t="str">
        <f>IFERROR(MID('Data Input'!$A104,CL53+2,2),"")</f>
        <v/>
      </c>
      <c r="CN53" s="23" t="str">
        <f t="shared" si="42"/>
        <v/>
      </c>
      <c r="CO53" s="32" t="s">
        <v>101</v>
      </c>
      <c r="CP53" s="33" t="e">
        <f>FIND(" "&amp;CO53, 'Data Input'!$A104,CL53+1)</f>
        <v>#VALUE!</v>
      </c>
      <c r="CQ53" s="33" t="str">
        <f>IFERROR(MID('Data Input'!$A104,CP53+2,2),"")</f>
        <v/>
      </c>
      <c r="CR53" s="25" t="str">
        <f t="shared" si="43"/>
        <v/>
      </c>
    </row>
    <row r="54" spans="1:96" x14ac:dyDescent="0.15">
      <c r="A54" s="32" t="s">
        <v>104</v>
      </c>
      <c r="B54" s="33" t="e">
        <f>FIND(" "&amp;A54, 'Data Input'!$A106)</f>
        <v>#VALUE!</v>
      </c>
      <c r="C54" s="33" t="str">
        <f>IFERROR(MID('Data Input'!$A106,B54+2,2),"")</f>
        <v/>
      </c>
      <c r="D54" s="23" t="str">
        <f t="shared" si="24"/>
        <v/>
      </c>
      <c r="E54" s="32" t="s">
        <v>104</v>
      </c>
      <c r="F54" s="33" t="e">
        <f>FIND(" "&amp;E54, 'Data Input'!$A106,B54+1)</f>
        <v>#VALUE!</v>
      </c>
      <c r="G54" s="33" t="str">
        <f>IFERROR(MID('Data Input'!$A106,F54+2,2),"")</f>
        <v/>
      </c>
      <c r="H54" s="23" t="str">
        <f t="shared" si="25"/>
        <v/>
      </c>
      <c r="I54" s="32" t="s">
        <v>104</v>
      </c>
      <c r="J54" s="33" t="e">
        <f>FIND(" "&amp;I54, 'Data Input'!$A106,F54+1)</f>
        <v>#VALUE!</v>
      </c>
      <c r="K54" s="33" t="str">
        <f>IFERROR(MID('Data Input'!$A106,J54+2,2),"")</f>
        <v/>
      </c>
      <c r="L54" s="23" t="str">
        <f t="shared" si="26"/>
        <v/>
      </c>
      <c r="M54" s="32" t="s">
        <v>104</v>
      </c>
      <c r="N54" s="33" t="e">
        <f>FIND(" "&amp;M54, 'Data Input'!$A106,J54+1)</f>
        <v>#VALUE!</v>
      </c>
      <c r="O54" s="33" t="str">
        <f>IFERROR(MID('Data Input'!$A106,N54+2,2),"")</f>
        <v/>
      </c>
      <c r="P54" s="23" t="str">
        <f t="shared" si="27"/>
        <v/>
      </c>
      <c r="Q54" s="32" t="s">
        <v>103</v>
      </c>
      <c r="R54" s="33" t="e">
        <f>FIND(" "&amp;Q54, 'Data Input'!$A106,N54+1)</f>
        <v>#VALUE!</v>
      </c>
      <c r="S54" s="33" t="str">
        <f>IFERROR(MID('Data Input'!$A106,R54+2,2),"")</f>
        <v/>
      </c>
      <c r="T54" s="23" t="str">
        <f t="shared" si="20"/>
        <v/>
      </c>
      <c r="U54" s="32" t="s">
        <v>103</v>
      </c>
      <c r="V54" s="33" t="e">
        <f>FIND(" "&amp;U54, 'Data Input'!$A106,R54+1)</f>
        <v>#VALUE!</v>
      </c>
      <c r="W54" s="33" t="str">
        <f>IFERROR(MID('Data Input'!$A106,V54+2,2),"")</f>
        <v/>
      </c>
      <c r="X54" s="39" t="str">
        <f t="shared" si="21"/>
        <v/>
      </c>
      <c r="Y54" s="32" t="s">
        <v>103</v>
      </c>
      <c r="Z54" s="33" t="e">
        <f>FIND(" "&amp;Y54, 'Data Input'!$A106,V54+1)</f>
        <v>#VALUE!</v>
      </c>
      <c r="AA54" s="33" t="str">
        <f>IFERROR(MID('Data Input'!$A106,Z54+2,2),"")</f>
        <v/>
      </c>
      <c r="AB54" s="39" t="str">
        <f t="shared" si="22"/>
        <v/>
      </c>
      <c r="AC54" s="32" t="s">
        <v>103</v>
      </c>
      <c r="AD54" s="33" t="e">
        <f>FIND(" "&amp;AC54, 'Data Input'!$A106,Z54+1)</f>
        <v>#VALUE!</v>
      </c>
      <c r="AE54" s="33" t="str">
        <f>IFERROR(MID('Data Input'!$A106,AD54+2,2),"")</f>
        <v/>
      </c>
      <c r="AF54" s="23" t="str">
        <f t="shared" si="28"/>
        <v/>
      </c>
      <c r="AG54" s="32" t="s">
        <v>102</v>
      </c>
      <c r="AH54" s="33" t="e">
        <f>FIND(" "&amp;AG54, 'Data Input'!$A106,AD54+1)</f>
        <v>#VALUE!</v>
      </c>
      <c r="AI54" s="33" t="str">
        <f>IFERROR(MID('Data Input'!$A106,AH54+2,2),"")</f>
        <v/>
      </c>
      <c r="AJ54" s="26" t="str">
        <f t="shared" si="23"/>
        <v/>
      </c>
      <c r="AK54" s="32" t="s">
        <v>102</v>
      </c>
      <c r="AL54" s="33" t="e">
        <f>FIND(" "&amp;AK54, 'Data Input'!$A106,AH54+1)</f>
        <v>#VALUE!</v>
      </c>
      <c r="AM54" s="33" t="str">
        <f>IFERROR(MID('Data Input'!$A106,AL54+2,2),"")</f>
        <v/>
      </c>
      <c r="AN54" s="26" t="str">
        <f t="shared" si="29"/>
        <v/>
      </c>
      <c r="AO54" s="32" t="s">
        <v>102</v>
      </c>
      <c r="AP54" s="33" t="e">
        <f>FIND(" "&amp;AO54, 'Data Input'!$A106,AL54+1)</f>
        <v>#VALUE!</v>
      </c>
      <c r="AQ54" s="33" t="str">
        <f>IFERROR(MID('Data Input'!$A106,AP54+2,2),"")</f>
        <v/>
      </c>
      <c r="AR54" s="25" t="str">
        <f t="shared" si="30"/>
        <v/>
      </c>
      <c r="AS54" s="32" t="s">
        <v>102</v>
      </c>
      <c r="AT54" s="33" t="e">
        <f>FIND(" "&amp;AS54, 'Data Input'!$A106,AP54+1)</f>
        <v>#VALUE!</v>
      </c>
      <c r="AU54" s="33" t="str">
        <f>IFERROR(MID('Data Input'!$A106,AT54+2,2),"")</f>
        <v/>
      </c>
      <c r="AV54" s="26" t="str">
        <f t="shared" si="31"/>
        <v/>
      </c>
      <c r="AW54" s="32" t="s">
        <v>99</v>
      </c>
      <c r="AX54" s="33" t="e">
        <f>FIND(" "&amp;AW54, 'Data Input'!$A106,AT54+1)</f>
        <v>#VALUE!</v>
      </c>
      <c r="AY54" s="33" t="str">
        <f>IFERROR(MID('Data Input'!$A106,AX54+2,2),"")</f>
        <v/>
      </c>
      <c r="AZ54" s="26" t="str">
        <f t="shared" si="32"/>
        <v/>
      </c>
      <c r="BA54" s="32" t="s">
        <v>99</v>
      </c>
      <c r="BB54" s="33" t="e">
        <f>FIND(" "&amp;BA54, 'Data Input'!$A106,AX54+1)</f>
        <v>#VALUE!</v>
      </c>
      <c r="BC54" s="33" t="str">
        <f>IFERROR(MID('Data Input'!$A106,BB54+2,2),"")</f>
        <v/>
      </c>
      <c r="BD54" s="26" t="str">
        <f t="shared" si="33"/>
        <v/>
      </c>
      <c r="BE54" s="32" t="s">
        <v>99</v>
      </c>
      <c r="BF54" s="33" t="e">
        <f>FIND(" "&amp;BE54, 'Data Input'!$A106,BB54+1)</f>
        <v>#VALUE!</v>
      </c>
      <c r="BG54" s="33" t="str">
        <f>IFERROR(MID('Data Input'!$A106,BF54+2,2),"")</f>
        <v/>
      </c>
      <c r="BH54" s="26" t="str">
        <f t="shared" si="34"/>
        <v/>
      </c>
      <c r="BI54" s="32" t="s">
        <v>99</v>
      </c>
      <c r="BJ54" s="33" t="e">
        <f>FIND(" "&amp;BI54, 'Data Input'!$A106,BF54+1)</f>
        <v>#VALUE!</v>
      </c>
      <c r="BK54" s="33" t="str">
        <f>IFERROR(MID('Data Input'!$A106,BJ54+2,2),"")</f>
        <v/>
      </c>
      <c r="BL54" s="26" t="str">
        <f t="shared" si="35"/>
        <v/>
      </c>
      <c r="BM54" s="32" t="s">
        <v>100</v>
      </c>
      <c r="BN54" s="33" t="e">
        <f>FIND(" "&amp;BM54, 'Data Input'!$A106,BJ54+1)</f>
        <v>#VALUE!</v>
      </c>
      <c r="BO54" s="33" t="str">
        <f>IFERROR(MID('Data Input'!$A106,BN54+2,2),"")</f>
        <v/>
      </c>
      <c r="BP54" s="26" t="str">
        <f t="shared" si="36"/>
        <v/>
      </c>
      <c r="BQ54" s="32" t="s">
        <v>100</v>
      </c>
      <c r="BR54" s="33" t="e">
        <f>FIND(" "&amp;BQ54, 'Data Input'!$A106,BN54+1)</f>
        <v>#VALUE!</v>
      </c>
      <c r="BS54" s="33" t="str">
        <f>IFERROR(MID('Data Input'!$A106,BR54+2,2),"")</f>
        <v/>
      </c>
      <c r="BT54" s="26" t="str">
        <f t="shared" si="37"/>
        <v/>
      </c>
      <c r="BU54" s="32" t="s">
        <v>100</v>
      </c>
      <c r="BV54" s="33" t="e">
        <f>FIND(" "&amp;BU54, 'Data Input'!$A106,BR54+1)</f>
        <v>#VALUE!</v>
      </c>
      <c r="BW54" s="33" t="str">
        <f>IFERROR(MID('Data Input'!$A106,BV54+2,2),"")</f>
        <v/>
      </c>
      <c r="BX54" s="26" t="str">
        <f t="shared" si="38"/>
        <v/>
      </c>
      <c r="BY54" s="32" t="s">
        <v>100</v>
      </c>
      <c r="BZ54" s="33" t="e">
        <f>FIND(" "&amp;BY54, 'Data Input'!$A106,BV54+1)</f>
        <v>#VALUE!</v>
      </c>
      <c r="CA54" s="33" t="str">
        <f>IFERROR(MID('Data Input'!$A106,BZ54+2,2),"")</f>
        <v/>
      </c>
      <c r="CB54" s="23" t="str">
        <f t="shared" si="39"/>
        <v/>
      </c>
      <c r="CC54" s="32" t="s">
        <v>101</v>
      </c>
      <c r="CD54" s="33" t="e">
        <f>FIND(" "&amp;CC54, 'Data Input'!$A106,BZ54+1)</f>
        <v>#VALUE!</v>
      </c>
      <c r="CE54" s="33" t="str">
        <f>IFERROR(MID('Data Input'!$A106,CD54+2,2),"")</f>
        <v/>
      </c>
      <c r="CF54" s="23" t="str">
        <f t="shared" si="40"/>
        <v/>
      </c>
      <c r="CG54" s="32" t="s">
        <v>101</v>
      </c>
      <c r="CH54" s="33" t="e">
        <f>FIND(" "&amp;CG54, 'Data Input'!$A106,CD54+1)</f>
        <v>#VALUE!</v>
      </c>
      <c r="CI54" s="33" t="str">
        <f>IFERROR(MID('Data Input'!$A106,CH54+2,2),"")</f>
        <v/>
      </c>
      <c r="CJ54" s="23" t="str">
        <f t="shared" si="41"/>
        <v/>
      </c>
      <c r="CK54" s="32" t="s">
        <v>101</v>
      </c>
      <c r="CL54" s="33" t="e">
        <f>FIND(" "&amp;CK54, 'Data Input'!$A106,CH54+1)</f>
        <v>#VALUE!</v>
      </c>
      <c r="CM54" s="33" t="str">
        <f>IFERROR(MID('Data Input'!$A106,CL54+2,2),"")</f>
        <v/>
      </c>
      <c r="CN54" s="23" t="str">
        <f t="shared" si="42"/>
        <v/>
      </c>
      <c r="CO54" s="32" t="s">
        <v>101</v>
      </c>
      <c r="CP54" s="33" t="e">
        <f>FIND(" "&amp;CO54, 'Data Input'!$A106,CL54+1)</f>
        <v>#VALUE!</v>
      </c>
      <c r="CQ54" s="33" t="str">
        <f>IFERROR(MID('Data Input'!$A106,CP54+2,2),"")</f>
        <v/>
      </c>
      <c r="CR54" s="25" t="str">
        <f t="shared" si="43"/>
        <v/>
      </c>
    </row>
    <row r="55" spans="1:96" x14ac:dyDescent="0.15">
      <c r="A55" s="32" t="s">
        <v>104</v>
      </c>
      <c r="B55" s="33" t="e">
        <f>FIND(" "&amp;A55, 'Data Input'!$A108)</f>
        <v>#VALUE!</v>
      </c>
      <c r="C55" s="33" t="str">
        <f>IFERROR(MID('Data Input'!$A108,B55+2,2),"")</f>
        <v/>
      </c>
      <c r="D55" s="23" t="str">
        <f t="shared" si="24"/>
        <v/>
      </c>
      <c r="E55" s="32" t="s">
        <v>104</v>
      </c>
      <c r="F55" s="33" t="e">
        <f>FIND(" "&amp;E55, 'Data Input'!$A108,B55+1)</f>
        <v>#VALUE!</v>
      </c>
      <c r="G55" s="33" t="str">
        <f>IFERROR(MID('Data Input'!$A108,F55+2,2),"")</f>
        <v/>
      </c>
      <c r="H55" s="23" t="str">
        <f t="shared" si="25"/>
        <v/>
      </c>
      <c r="I55" s="32" t="s">
        <v>104</v>
      </c>
      <c r="J55" s="33" t="e">
        <f>FIND(" "&amp;I55, 'Data Input'!$A108,F55+1)</f>
        <v>#VALUE!</v>
      </c>
      <c r="K55" s="33" t="str">
        <f>IFERROR(MID('Data Input'!$A108,J55+2,2),"")</f>
        <v/>
      </c>
      <c r="L55" s="23" t="str">
        <f t="shared" si="26"/>
        <v/>
      </c>
      <c r="M55" s="32" t="s">
        <v>104</v>
      </c>
      <c r="N55" s="33" t="e">
        <f>FIND(" "&amp;M55, 'Data Input'!$A108,J55+1)</f>
        <v>#VALUE!</v>
      </c>
      <c r="O55" s="33" t="str">
        <f>IFERROR(MID('Data Input'!$A108,N55+2,2),"")</f>
        <v/>
      </c>
      <c r="P55" s="23" t="str">
        <f t="shared" si="27"/>
        <v/>
      </c>
      <c r="Q55" s="32" t="s">
        <v>103</v>
      </c>
      <c r="R55" s="33" t="e">
        <f>FIND(" "&amp;Q55, 'Data Input'!$A108,N55+1)</f>
        <v>#VALUE!</v>
      </c>
      <c r="S55" s="33" t="str">
        <f>IFERROR(MID('Data Input'!$A108,R55+2,2),"")</f>
        <v/>
      </c>
      <c r="T55" s="23" t="str">
        <f t="shared" si="20"/>
        <v/>
      </c>
      <c r="U55" s="32" t="s">
        <v>103</v>
      </c>
      <c r="V55" s="33" t="e">
        <f>FIND(" "&amp;U55, 'Data Input'!$A108,R55+1)</f>
        <v>#VALUE!</v>
      </c>
      <c r="W55" s="33" t="str">
        <f>IFERROR(MID('Data Input'!$A108,V55+2,2),"")</f>
        <v/>
      </c>
      <c r="X55" s="39" t="str">
        <f t="shared" si="21"/>
        <v/>
      </c>
      <c r="Y55" s="32" t="s">
        <v>103</v>
      </c>
      <c r="Z55" s="33" t="e">
        <f>FIND(" "&amp;Y55, 'Data Input'!$A108,V55+1)</f>
        <v>#VALUE!</v>
      </c>
      <c r="AA55" s="33" t="str">
        <f>IFERROR(MID('Data Input'!$A108,Z55+2,2),"")</f>
        <v/>
      </c>
      <c r="AB55" s="39" t="str">
        <f t="shared" si="22"/>
        <v/>
      </c>
      <c r="AC55" s="32" t="s">
        <v>103</v>
      </c>
      <c r="AD55" s="33" t="e">
        <f>FIND(" "&amp;AC55, 'Data Input'!$A108,Z55+1)</f>
        <v>#VALUE!</v>
      </c>
      <c r="AE55" s="33" t="str">
        <f>IFERROR(MID('Data Input'!$A108,AD55+2,2),"")</f>
        <v/>
      </c>
      <c r="AF55" s="23" t="str">
        <f t="shared" si="28"/>
        <v/>
      </c>
      <c r="AG55" s="32" t="s">
        <v>102</v>
      </c>
      <c r="AH55" s="33" t="e">
        <f>FIND(" "&amp;AG55, 'Data Input'!$A108,AD55+1)</f>
        <v>#VALUE!</v>
      </c>
      <c r="AI55" s="33" t="str">
        <f>IFERROR(MID('Data Input'!$A108,AH55+2,2),"")</f>
        <v/>
      </c>
      <c r="AJ55" s="26" t="str">
        <f t="shared" si="23"/>
        <v/>
      </c>
      <c r="AK55" s="32" t="s">
        <v>102</v>
      </c>
      <c r="AL55" s="33" t="e">
        <f>FIND(" "&amp;AK55, 'Data Input'!$A108,AH55+1)</f>
        <v>#VALUE!</v>
      </c>
      <c r="AM55" s="33" t="str">
        <f>IFERROR(MID('Data Input'!$A108,AL55+2,2),"")</f>
        <v/>
      </c>
      <c r="AN55" s="26" t="str">
        <f t="shared" si="29"/>
        <v/>
      </c>
      <c r="AO55" s="32" t="s">
        <v>102</v>
      </c>
      <c r="AP55" s="33" t="e">
        <f>FIND(" "&amp;AO55, 'Data Input'!$A108,AL55+1)</f>
        <v>#VALUE!</v>
      </c>
      <c r="AQ55" s="33" t="str">
        <f>IFERROR(MID('Data Input'!$A108,AP55+2,2),"")</f>
        <v/>
      </c>
      <c r="AR55" s="25" t="str">
        <f t="shared" si="30"/>
        <v/>
      </c>
      <c r="AS55" s="32" t="s">
        <v>102</v>
      </c>
      <c r="AT55" s="33" t="e">
        <f>FIND(" "&amp;AS55, 'Data Input'!$A108,AP55+1)</f>
        <v>#VALUE!</v>
      </c>
      <c r="AU55" s="33" t="str">
        <f>IFERROR(MID('Data Input'!$A108,AT55+2,2),"")</f>
        <v/>
      </c>
      <c r="AV55" s="26" t="str">
        <f t="shared" si="31"/>
        <v/>
      </c>
      <c r="AW55" s="32" t="s">
        <v>99</v>
      </c>
      <c r="AX55" s="33" t="e">
        <f>FIND(" "&amp;AW55, 'Data Input'!$A108,AT55+1)</f>
        <v>#VALUE!</v>
      </c>
      <c r="AY55" s="33" t="str">
        <f>IFERROR(MID('Data Input'!$A108,AX55+2,2),"")</f>
        <v/>
      </c>
      <c r="AZ55" s="26" t="str">
        <f t="shared" si="32"/>
        <v/>
      </c>
      <c r="BA55" s="32" t="s">
        <v>99</v>
      </c>
      <c r="BB55" s="33" t="e">
        <f>FIND(" "&amp;BA55, 'Data Input'!$A108,AX55+1)</f>
        <v>#VALUE!</v>
      </c>
      <c r="BC55" s="33" t="str">
        <f>IFERROR(MID('Data Input'!$A108,BB55+2,2),"")</f>
        <v/>
      </c>
      <c r="BD55" s="26" t="str">
        <f t="shared" si="33"/>
        <v/>
      </c>
      <c r="BE55" s="32" t="s">
        <v>99</v>
      </c>
      <c r="BF55" s="33" t="e">
        <f>FIND(" "&amp;BE55, 'Data Input'!$A108,BB55+1)</f>
        <v>#VALUE!</v>
      </c>
      <c r="BG55" s="33" t="str">
        <f>IFERROR(MID('Data Input'!$A108,BF55+2,2),"")</f>
        <v/>
      </c>
      <c r="BH55" s="26" t="str">
        <f t="shared" si="34"/>
        <v/>
      </c>
      <c r="BI55" s="32" t="s">
        <v>99</v>
      </c>
      <c r="BJ55" s="33" t="e">
        <f>FIND(" "&amp;BI55, 'Data Input'!$A108,BF55+1)</f>
        <v>#VALUE!</v>
      </c>
      <c r="BK55" s="33" t="str">
        <f>IFERROR(MID('Data Input'!$A108,BJ55+2,2),"")</f>
        <v/>
      </c>
      <c r="BL55" s="26" t="str">
        <f t="shared" si="35"/>
        <v/>
      </c>
      <c r="BM55" s="32" t="s">
        <v>100</v>
      </c>
      <c r="BN55" s="33" t="e">
        <f>FIND(" "&amp;BM55, 'Data Input'!$A108,BJ55+1)</f>
        <v>#VALUE!</v>
      </c>
      <c r="BO55" s="33" t="str">
        <f>IFERROR(MID('Data Input'!$A108,BN55+2,2),"")</f>
        <v/>
      </c>
      <c r="BP55" s="26" t="str">
        <f t="shared" si="36"/>
        <v/>
      </c>
      <c r="BQ55" s="32" t="s">
        <v>100</v>
      </c>
      <c r="BR55" s="33" t="e">
        <f>FIND(" "&amp;BQ55, 'Data Input'!$A108,BN55+1)</f>
        <v>#VALUE!</v>
      </c>
      <c r="BS55" s="33" t="str">
        <f>IFERROR(MID('Data Input'!$A108,BR55+2,2),"")</f>
        <v/>
      </c>
      <c r="BT55" s="26" t="str">
        <f t="shared" si="37"/>
        <v/>
      </c>
      <c r="BU55" s="32" t="s">
        <v>100</v>
      </c>
      <c r="BV55" s="33" t="e">
        <f>FIND(" "&amp;BU55, 'Data Input'!$A108,BR55+1)</f>
        <v>#VALUE!</v>
      </c>
      <c r="BW55" s="33" t="str">
        <f>IFERROR(MID('Data Input'!$A108,BV55+2,2),"")</f>
        <v/>
      </c>
      <c r="BX55" s="26" t="str">
        <f t="shared" si="38"/>
        <v/>
      </c>
      <c r="BY55" s="32" t="s">
        <v>100</v>
      </c>
      <c r="BZ55" s="33" t="e">
        <f>FIND(" "&amp;BY55, 'Data Input'!$A108,BV55+1)</f>
        <v>#VALUE!</v>
      </c>
      <c r="CA55" s="33" t="str">
        <f>IFERROR(MID('Data Input'!$A108,BZ55+2,2),"")</f>
        <v/>
      </c>
      <c r="CB55" s="23" t="str">
        <f t="shared" si="39"/>
        <v/>
      </c>
      <c r="CC55" s="32" t="s">
        <v>101</v>
      </c>
      <c r="CD55" s="33" t="e">
        <f>FIND(" "&amp;CC55, 'Data Input'!$A108,BZ55+1)</f>
        <v>#VALUE!</v>
      </c>
      <c r="CE55" s="33" t="str">
        <f>IFERROR(MID('Data Input'!$A108,CD55+2,2),"")</f>
        <v/>
      </c>
      <c r="CF55" s="23" t="str">
        <f t="shared" si="40"/>
        <v/>
      </c>
      <c r="CG55" s="32" t="s">
        <v>101</v>
      </c>
      <c r="CH55" s="33" t="e">
        <f>FIND(" "&amp;CG55, 'Data Input'!$A108,CD55+1)</f>
        <v>#VALUE!</v>
      </c>
      <c r="CI55" s="33" t="str">
        <f>IFERROR(MID('Data Input'!$A108,CH55+2,2),"")</f>
        <v/>
      </c>
      <c r="CJ55" s="23" t="str">
        <f t="shared" si="41"/>
        <v/>
      </c>
      <c r="CK55" s="32" t="s">
        <v>101</v>
      </c>
      <c r="CL55" s="33" t="e">
        <f>FIND(" "&amp;CK55, 'Data Input'!$A108,CH55+1)</f>
        <v>#VALUE!</v>
      </c>
      <c r="CM55" s="33" t="str">
        <f>IFERROR(MID('Data Input'!$A108,CL55+2,2),"")</f>
        <v/>
      </c>
      <c r="CN55" s="23" t="str">
        <f t="shared" si="42"/>
        <v/>
      </c>
      <c r="CO55" s="32" t="s">
        <v>101</v>
      </c>
      <c r="CP55" s="33" t="e">
        <f>FIND(" "&amp;CO55, 'Data Input'!$A108,CL55+1)</f>
        <v>#VALUE!</v>
      </c>
      <c r="CQ55" s="33" t="str">
        <f>IFERROR(MID('Data Input'!$A108,CP55+2,2),"")</f>
        <v/>
      </c>
      <c r="CR55" s="25" t="str">
        <f t="shared" si="43"/>
        <v/>
      </c>
    </row>
    <row r="56" spans="1:96" x14ac:dyDescent="0.15">
      <c r="A56" s="32" t="s">
        <v>104</v>
      </c>
      <c r="B56" s="33" t="e">
        <f>FIND(" "&amp;A56, 'Data Input'!$A110)</f>
        <v>#VALUE!</v>
      </c>
      <c r="C56" s="33" t="str">
        <f>IFERROR(MID('Data Input'!$A110,B56+2,2),"")</f>
        <v/>
      </c>
      <c r="D56" s="23" t="str">
        <f t="shared" si="24"/>
        <v/>
      </c>
      <c r="E56" s="32" t="s">
        <v>104</v>
      </c>
      <c r="F56" s="33" t="e">
        <f>FIND(" "&amp;E56, 'Data Input'!$A110,B56+1)</f>
        <v>#VALUE!</v>
      </c>
      <c r="G56" s="33" t="str">
        <f>IFERROR(MID('Data Input'!$A110,F56+2,2),"")</f>
        <v/>
      </c>
      <c r="H56" s="23" t="str">
        <f t="shared" si="25"/>
        <v/>
      </c>
      <c r="I56" s="32" t="s">
        <v>104</v>
      </c>
      <c r="J56" s="33" t="e">
        <f>FIND(" "&amp;I56, 'Data Input'!$A110,F56+1)</f>
        <v>#VALUE!</v>
      </c>
      <c r="K56" s="33" t="str">
        <f>IFERROR(MID('Data Input'!$A110,J56+2,2),"")</f>
        <v/>
      </c>
      <c r="L56" s="23" t="str">
        <f t="shared" si="26"/>
        <v/>
      </c>
      <c r="M56" s="32" t="s">
        <v>104</v>
      </c>
      <c r="N56" s="33" t="e">
        <f>FIND(" "&amp;M56, 'Data Input'!$A110,J56+1)</f>
        <v>#VALUE!</v>
      </c>
      <c r="O56" s="33" t="str">
        <f>IFERROR(MID('Data Input'!$A110,N56+2,2),"")</f>
        <v/>
      </c>
      <c r="P56" s="23" t="str">
        <f t="shared" si="27"/>
        <v/>
      </c>
      <c r="Q56" s="32" t="s">
        <v>103</v>
      </c>
      <c r="R56" s="33" t="e">
        <f>FIND(" "&amp;Q56, 'Data Input'!$A110,N56+1)</f>
        <v>#VALUE!</v>
      </c>
      <c r="S56" s="33" t="str">
        <f>IFERROR(MID('Data Input'!$A110,R56+2,2),"")</f>
        <v/>
      </c>
      <c r="T56" s="23" t="str">
        <f t="shared" si="20"/>
        <v/>
      </c>
      <c r="U56" s="32" t="s">
        <v>103</v>
      </c>
      <c r="V56" s="33" t="e">
        <f>FIND(" "&amp;U56, 'Data Input'!$A110,R56+1)</f>
        <v>#VALUE!</v>
      </c>
      <c r="W56" s="33" t="str">
        <f>IFERROR(MID('Data Input'!$A110,V56+2,2),"")</f>
        <v/>
      </c>
      <c r="X56" s="39" t="str">
        <f t="shared" si="21"/>
        <v/>
      </c>
      <c r="Y56" s="32" t="s">
        <v>103</v>
      </c>
      <c r="Z56" s="33" t="e">
        <f>FIND(" "&amp;Y56, 'Data Input'!$A110,V56+1)</f>
        <v>#VALUE!</v>
      </c>
      <c r="AA56" s="33" t="str">
        <f>IFERROR(MID('Data Input'!$A110,Z56+2,2),"")</f>
        <v/>
      </c>
      <c r="AB56" s="39" t="str">
        <f t="shared" si="22"/>
        <v/>
      </c>
      <c r="AC56" s="32" t="s">
        <v>103</v>
      </c>
      <c r="AD56" s="33" t="e">
        <f>FIND(" "&amp;AC56, 'Data Input'!$A110,Z56+1)</f>
        <v>#VALUE!</v>
      </c>
      <c r="AE56" s="33" t="str">
        <f>IFERROR(MID('Data Input'!$A110,AD56+2,2),"")</f>
        <v/>
      </c>
      <c r="AF56" s="23" t="str">
        <f t="shared" si="28"/>
        <v/>
      </c>
      <c r="AG56" s="32" t="s">
        <v>102</v>
      </c>
      <c r="AH56" s="33" t="e">
        <f>FIND(" "&amp;AG56, 'Data Input'!$A110,AD56+1)</f>
        <v>#VALUE!</v>
      </c>
      <c r="AI56" s="33" t="str">
        <f>IFERROR(MID('Data Input'!$A110,AH56+2,2),"")</f>
        <v/>
      </c>
      <c r="AJ56" s="26" t="str">
        <f t="shared" si="23"/>
        <v/>
      </c>
      <c r="AK56" s="32" t="s">
        <v>102</v>
      </c>
      <c r="AL56" s="33" t="e">
        <f>FIND(" "&amp;AK56, 'Data Input'!$A110,AH56+1)</f>
        <v>#VALUE!</v>
      </c>
      <c r="AM56" s="33" t="str">
        <f>IFERROR(MID('Data Input'!$A110,AL56+2,2),"")</f>
        <v/>
      </c>
      <c r="AN56" s="26" t="str">
        <f t="shared" si="29"/>
        <v/>
      </c>
      <c r="AO56" s="32" t="s">
        <v>102</v>
      </c>
      <c r="AP56" s="33" t="e">
        <f>FIND(" "&amp;AO56, 'Data Input'!$A110,AL56+1)</f>
        <v>#VALUE!</v>
      </c>
      <c r="AQ56" s="33" t="str">
        <f>IFERROR(MID('Data Input'!$A110,AP56+2,2),"")</f>
        <v/>
      </c>
      <c r="AR56" s="25" t="str">
        <f t="shared" si="30"/>
        <v/>
      </c>
      <c r="AS56" s="32" t="s">
        <v>102</v>
      </c>
      <c r="AT56" s="33" t="e">
        <f>FIND(" "&amp;AS56, 'Data Input'!$A110,AP56+1)</f>
        <v>#VALUE!</v>
      </c>
      <c r="AU56" s="33" t="str">
        <f>IFERROR(MID('Data Input'!$A110,AT56+2,2),"")</f>
        <v/>
      </c>
      <c r="AV56" s="26" t="str">
        <f t="shared" si="31"/>
        <v/>
      </c>
      <c r="AW56" s="32" t="s">
        <v>99</v>
      </c>
      <c r="AX56" s="33" t="e">
        <f>FIND(" "&amp;AW56, 'Data Input'!$A110,AT56+1)</f>
        <v>#VALUE!</v>
      </c>
      <c r="AY56" s="33" t="str">
        <f>IFERROR(MID('Data Input'!$A110,AX56+2,2),"")</f>
        <v/>
      </c>
      <c r="AZ56" s="26" t="str">
        <f t="shared" si="32"/>
        <v/>
      </c>
      <c r="BA56" s="32" t="s">
        <v>99</v>
      </c>
      <c r="BB56" s="33" t="e">
        <f>FIND(" "&amp;BA56, 'Data Input'!$A110,AX56+1)</f>
        <v>#VALUE!</v>
      </c>
      <c r="BC56" s="33" t="str">
        <f>IFERROR(MID('Data Input'!$A110,BB56+2,2),"")</f>
        <v/>
      </c>
      <c r="BD56" s="26" t="str">
        <f t="shared" si="33"/>
        <v/>
      </c>
      <c r="BE56" s="32" t="s">
        <v>99</v>
      </c>
      <c r="BF56" s="33" t="e">
        <f>FIND(" "&amp;BE56, 'Data Input'!$A110,BB56+1)</f>
        <v>#VALUE!</v>
      </c>
      <c r="BG56" s="33" t="str">
        <f>IFERROR(MID('Data Input'!$A110,BF56+2,2),"")</f>
        <v/>
      </c>
      <c r="BH56" s="26" t="str">
        <f t="shared" si="34"/>
        <v/>
      </c>
      <c r="BI56" s="32" t="s">
        <v>99</v>
      </c>
      <c r="BJ56" s="33" t="e">
        <f>FIND(" "&amp;BI56, 'Data Input'!$A110,BF56+1)</f>
        <v>#VALUE!</v>
      </c>
      <c r="BK56" s="33" t="str">
        <f>IFERROR(MID('Data Input'!$A110,BJ56+2,2),"")</f>
        <v/>
      </c>
      <c r="BL56" s="26" t="str">
        <f t="shared" si="35"/>
        <v/>
      </c>
      <c r="BM56" s="32" t="s">
        <v>100</v>
      </c>
      <c r="BN56" s="33" t="e">
        <f>FIND(" "&amp;BM56, 'Data Input'!$A110,BJ56+1)</f>
        <v>#VALUE!</v>
      </c>
      <c r="BO56" s="33" t="str">
        <f>IFERROR(MID('Data Input'!$A110,BN56+2,2),"")</f>
        <v/>
      </c>
      <c r="BP56" s="26" t="str">
        <f t="shared" si="36"/>
        <v/>
      </c>
      <c r="BQ56" s="32" t="s">
        <v>100</v>
      </c>
      <c r="BR56" s="33" t="e">
        <f>FIND(" "&amp;BQ56, 'Data Input'!$A110,BN56+1)</f>
        <v>#VALUE!</v>
      </c>
      <c r="BS56" s="33" t="str">
        <f>IFERROR(MID('Data Input'!$A110,BR56+2,2),"")</f>
        <v/>
      </c>
      <c r="BT56" s="26" t="str">
        <f t="shared" si="37"/>
        <v/>
      </c>
      <c r="BU56" s="32" t="s">
        <v>100</v>
      </c>
      <c r="BV56" s="33" t="e">
        <f>FIND(" "&amp;BU56, 'Data Input'!$A110,BR56+1)</f>
        <v>#VALUE!</v>
      </c>
      <c r="BW56" s="33" t="str">
        <f>IFERROR(MID('Data Input'!$A110,BV56+2,2),"")</f>
        <v/>
      </c>
      <c r="BX56" s="26" t="str">
        <f t="shared" si="38"/>
        <v/>
      </c>
      <c r="BY56" s="32" t="s">
        <v>100</v>
      </c>
      <c r="BZ56" s="33" t="e">
        <f>FIND(" "&amp;BY56, 'Data Input'!$A110,BV56+1)</f>
        <v>#VALUE!</v>
      </c>
      <c r="CA56" s="33" t="str">
        <f>IFERROR(MID('Data Input'!$A110,BZ56+2,2),"")</f>
        <v/>
      </c>
      <c r="CB56" s="23" t="str">
        <f t="shared" si="39"/>
        <v/>
      </c>
      <c r="CC56" s="32" t="s">
        <v>101</v>
      </c>
      <c r="CD56" s="33" t="e">
        <f>FIND(" "&amp;CC56, 'Data Input'!$A110,BZ56+1)</f>
        <v>#VALUE!</v>
      </c>
      <c r="CE56" s="33" t="str">
        <f>IFERROR(MID('Data Input'!$A110,CD56+2,2),"")</f>
        <v/>
      </c>
      <c r="CF56" s="23" t="str">
        <f t="shared" si="40"/>
        <v/>
      </c>
      <c r="CG56" s="32" t="s">
        <v>101</v>
      </c>
      <c r="CH56" s="33" t="e">
        <f>FIND(" "&amp;CG56, 'Data Input'!$A110,CD56+1)</f>
        <v>#VALUE!</v>
      </c>
      <c r="CI56" s="33" t="str">
        <f>IFERROR(MID('Data Input'!$A110,CH56+2,2),"")</f>
        <v/>
      </c>
      <c r="CJ56" s="23" t="str">
        <f t="shared" si="41"/>
        <v/>
      </c>
      <c r="CK56" s="32" t="s">
        <v>101</v>
      </c>
      <c r="CL56" s="33" t="e">
        <f>FIND(" "&amp;CK56, 'Data Input'!$A110,CH56+1)</f>
        <v>#VALUE!</v>
      </c>
      <c r="CM56" s="33" t="str">
        <f>IFERROR(MID('Data Input'!$A110,CL56+2,2),"")</f>
        <v/>
      </c>
      <c r="CN56" s="23" t="str">
        <f t="shared" si="42"/>
        <v/>
      </c>
      <c r="CO56" s="32" t="s">
        <v>101</v>
      </c>
      <c r="CP56" s="33" t="e">
        <f>FIND(" "&amp;CO56, 'Data Input'!$A110,CL56+1)</f>
        <v>#VALUE!</v>
      </c>
      <c r="CQ56" s="33" t="str">
        <f>IFERROR(MID('Data Input'!$A110,CP56+2,2),"")</f>
        <v/>
      </c>
      <c r="CR56" s="25" t="str">
        <f t="shared" si="43"/>
        <v/>
      </c>
    </row>
    <row r="57" spans="1:96" x14ac:dyDescent="0.15">
      <c r="A57" s="32" t="s">
        <v>104</v>
      </c>
      <c r="B57" s="33" t="e">
        <f>FIND(" "&amp;A57, 'Data Input'!$A112)</f>
        <v>#VALUE!</v>
      </c>
      <c r="C57" s="33" t="str">
        <f>IFERROR(MID('Data Input'!$A112,B57+2,2),"")</f>
        <v/>
      </c>
      <c r="D57" s="23" t="str">
        <f t="shared" si="24"/>
        <v/>
      </c>
      <c r="E57" s="32" t="s">
        <v>104</v>
      </c>
      <c r="F57" s="33" t="e">
        <f>FIND(" "&amp;E57, 'Data Input'!$A112,B57+1)</f>
        <v>#VALUE!</v>
      </c>
      <c r="G57" s="33" t="str">
        <f>IFERROR(MID('Data Input'!$A112,F57+2,2),"")</f>
        <v/>
      </c>
      <c r="H57" s="23" t="str">
        <f t="shared" si="25"/>
        <v/>
      </c>
      <c r="I57" s="32" t="s">
        <v>104</v>
      </c>
      <c r="J57" s="33" t="e">
        <f>FIND(" "&amp;I57, 'Data Input'!$A112,F57+1)</f>
        <v>#VALUE!</v>
      </c>
      <c r="K57" s="33" t="str">
        <f>IFERROR(MID('Data Input'!$A112,J57+2,2),"")</f>
        <v/>
      </c>
      <c r="L57" s="23" t="str">
        <f t="shared" si="26"/>
        <v/>
      </c>
      <c r="M57" s="32" t="s">
        <v>104</v>
      </c>
      <c r="N57" s="33" t="e">
        <f>FIND(" "&amp;M57, 'Data Input'!$A112,J57+1)</f>
        <v>#VALUE!</v>
      </c>
      <c r="O57" s="33" t="str">
        <f>IFERROR(MID('Data Input'!$A112,N57+2,2),"")</f>
        <v/>
      </c>
      <c r="P57" s="23" t="str">
        <f t="shared" si="27"/>
        <v/>
      </c>
      <c r="Q57" s="32" t="s">
        <v>103</v>
      </c>
      <c r="R57" s="33" t="e">
        <f>FIND(" "&amp;Q57, 'Data Input'!$A112,N57+1)</f>
        <v>#VALUE!</v>
      </c>
      <c r="S57" s="33" t="str">
        <f>IFERROR(MID('Data Input'!$A112,R57+2,2),"")</f>
        <v/>
      </c>
      <c r="T57" s="23" t="str">
        <f t="shared" si="20"/>
        <v/>
      </c>
      <c r="U57" s="32" t="s">
        <v>103</v>
      </c>
      <c r="V57" s="33" t="e">
        <f>FIND(" "&amp;U57, 'Data Input'!$A112,R57+1)</f>
        <v>#VALUE!</v>
      </c>
      <c r="W57" s="33" t="str">
        <f>IFERROR(MID('Data Input'!$A112,V57+2,2),"")</f>
        <v/>
      </c>
      <c r="X57" s="39" t="str">
        <f t="shared" si="21"/>
        <v/>
      </c>
      <c r="Y57" s="32" t="s">
        <v>103</v>
      </c>
      <c r="Z57" s="33" t="e">
        <f>FIND(" "&amp;Y57, 'Data Input'!$A112,V57+1)</f>
        <v>#VALUE!</v>
      </c>
      <c r="AA57" s="33" t="str">
        <f>IFERROR(MID('Data Input'!$A112,Z57+2,2),"")</f>
        <v/>
      </c>
      <c r="AB57" s="39" t="str">
        <f t="shared" si="22"/>
        <v/>
      </c>
      <c r="AC57" s="32" t="s">
        <v>103</v>
      </c>
      <c r="AD57" s="33" t="e">
        <f>FIND(" "&amp;AC57, 'Data Input'!$A112,Z57+1)</f>
        <v>#VALUE!</v>
      </c>
      <c r="AE57" s="33" t="str">
        <f>IFERROR(MID('Data Input'!$A112,AD57+2,2),"")</f>
        <v/>
      </c>
      <c r="AF57" s="23" t="str">
        <f t="shared" si="28"/>
        <v/>
      </c>
      <c r="AG57" s="32" t="s">
        <v>102</v>
      </c>
      <c r="AH57" s="33" t="e">
        <f>FIND(" "&amp;AG57, 'Data Input'!$A112,AD57+1)</f>
        <v>#VALUE!</v>
      </c>
      <c r="AI57" s="33" t="str">
        <f>IFERROR(MID('Data Input'!$A112,AH57+2,2),"")</f>
        <v/>
      </c>
      <c r="AJ57" s="26" t="str">
        <f t="shared" si="23"/>
        <v/>
      </c>
      <c r="AK57" s="32" t="s">
        <v>102</v>
      </c>
      <c r="AL57" s="33" t="e">
        <f>FIND(" "&amp;AK57, 'Data Input'!$A112,AH57+1)</f>
        <v>#VALUE!</v>
      </c>
      <c r="AM57" s="33" t="str">
        <f>IFERROR(MID('Data Input'!$A112,AL57+2,2),"")</f>
        <v/>
      </c>
      <c r="AN57" s="26" t="str">
        <f t="shared" si="29"/>
        <v/>
      </c>
      <c r="AO57" s="32" t="s">
        <v>102</v>
      </c>
      <c r="AP57" s="33" t="e">
        <f>FIND(" "&amp;AO57, 'Data Input'!$A112,AL57+1)</f>
        <v>#VALUE!</v>
      </c>
      <c r="AQ57" s="33" t="str">
        <f>IFERROR(MID('Data Input'!$A112,AP57+2,2),"")</f>
        <v/>
      </c>
      <c r="AR57" s="25" t="str">
        <f t="shared" si="30"/>
        <v/>
      </c>
      <c r="AS57" s="32" t="s">
        <v>102</v>
      </c>
      <c r="AT57" s="33" t="e">
        <f>FIND(" "&amp;AS57, 'Data Input'!$A112,AP57+1)</f>
        <v>#VALUE!</v>
      </c>
      <c r="AU57" s="33" t="str">
        <f>IFERROR(MID('Data Input'!$A112,AT57+2,2),"")</f>
        <v/>
      </c>
      <c r="AV57" s="26" t="str">
        <f t="shared" si="31"/>
        <v/>
      </c>
      <c r="AW57" s="32" t="s">
        <v>99</v>
      </c>
      <c r="AX57" s="33" t="e">
        <f>FIND(" "&amp;AW57, 'Data Input'!$A112,AT57+1)</f>
        <v>#VALUE!</v>
      </c>
      <c r="AY57" s="33" t="str">
        <f>IFERROR(MID('Data Input'!$A112,AX57+2,2),"")</f>
        <v/>
      </c>
      <c r="AZ57" s="26" t="str">
        <f t="shared" si="32"/>
        <v/>
      </c>
      <c r="BA57" s="32" t="s">
        <v>99</v>
      </c>
      <c r="BB57" s="33" t="e">
        <f>FIND(" "&amp;BA57, 'Data Input'!$A112,AX57+1)</f>
        <v>#VALUE!</v>
      </c>
      <c r="BC57" s="33" t="str">
        <f>IFERROR(MID('Data Input'!$A112,BB57+2,2),"")</f>
        <v/>
      </c>
      <c r="BD57" s="26" t="str">
        <f t="shared" si="33"/>
        <v/>
      </c>
      <c r="BE57" s="32" t="s">
        <v>99</v>
      </c>
      <c r="BF57" s="33" t="e">
        <f>FIND(" "&amp;BE57, 'Data Input'!$A112,BB57+1)</f>
        <v>#VALUE!</v>
      </c>
      <c r="BG57" s="33" t="str">
        <f>IFERROR(MID('Data Input'!$A112,BF57+2,2),"")</f>
        <v/>
      </c>
      <c r="BH57" s="26" t="str">
        <f t="shared" si="34"/>
        <v/>
      </c>
      <c r="BI57" s="32" t="s">
        <v>99</v>
      </c>
      <c r="BJ57" s="33" t="e">
        <f>FIND(" "&amp;BI57, 'Data Input'!$A112,BF57+1)</f>
        <v>#VALUE!</v>
      </c>
      <c r="BK57" s="33" t="str">
        <f>IFERROR(MID('Data Input'!$A112,BJ57+2,2),"")</f>
        <v/>
      </c>
      <c r="BL57" s="26" t="str">
        <f t="shared" si="35"/>
        <v/>
      </c>
      <c r="BM57" s="32" t="s">
        <v>100</v>
      </c>
      <c r="BN57" s="33" t="e">
        <f>FIND(" "&amp;BM57, 'Data Input'!$A112,BJ57+1)</f>
        <v>#VALUE!</v>
      </c>
      <c r="BO57" s="33" t="str">
        <f>IFERROR(MID('Data Input'!$A112,BN57+2,2),"")</f>
        <v/>
      </c>
      <c r="BP57" s="26" t="str">
        <f t="shared" si="36"/>
        <v/>
      </c>
      <c r="BQ57" s="32" t="s">
        <v>100</v>
      </c>
      <c r="BR57" s="33" t="e">
        <f>FIND(" "&amp;BQ57, 'Data Input'!$A112,BN57+1)</f>
        <v>#VALUE!</v>
      </c>
      <c r="BS57" s="33" t="str">
        <f>IFERROR(MID('Data Input'!$A112,BR57+2,2),"")</f>
        <v/>
      </c>
      <c r="BT57" s="26" t="str">
        <f t="shared" si="37"/>
        <v/>
      </c>
      <c r="BU57" s="32" t="s">
        <v>100</v>
      </c>
      <c r="BV57" s="33" t="e">
        <f>FIND(" "&amp;BU57, 'Data Input'!$A112,BR57+1)</f>
        <v>#VALUE!</v>
      </c>
      <c r="BW57" s="33" t="str">
        <f>IFERROR(MID('Data Input'!$A112,BV57+2,2),"")</f>
        <v/>
      </c>
      <c r="BX57" s="26" t="str">
        <f t="shared" si="38"/>
        <v/>
      </c>
      <c r="BY57" s="32" t="s">
        <v>100</v>
      </c>
      <c r="BZ57" s="33" t="e">
        <f>FIND(" "&amp;BY57, 'Data Input'!$A112,BV57+1)</f>
        <v>#VALUE!</v>
      </c>
      <c r="CA57" s="33" t="str">
        <f>IFERROR(MID('Data Input'!$A112,BZ57+2,2),"")</f>
        <v/>
      </c>
      <c r="CB57" s="23" t="str">
        <f t="shared" si="39"/>
        <v/>
      </c>
      <c r="CC57" s="32" t="s">
        <v>101</v>
      </c>
      <c r="CD57" s="33" t="e">
        <f>FIND(" "&amp;CC57, 'Data Input'!$A112,BZ57+1)</f>
        <v>#VALUE!</v>
      </c>
      <c r="CE57" s="33" t="str">
        <f>IFERROR(MID('Data Input'!$A112,CD57+2,2),"")</f>
        <v/>
      </c>
      <c r="CF57" s="23" t="str">
        <f t="shared" si="40"/>
        <v/>
      </c>
      <c r="CG57" s="32" t="s">
        <v>101</v>
      </c>
      <c r="CH57" s="33" t="e">
        <f>FIND(" "&amp;CG57, 'Data Input'!$A112,CD57+1)</f>
        <v>#VALUE!</v>
      </c>
      <c r="CI57" s="33" t="str">
        <f>IFERROR(MID('Data Input'!$A112,CH57+2,2),"")</f>
        <v/>
      </c>
      <c r="CJ57" s="23" t="str">
        <f t="shared" si="41"/>
        <v/>
      </c>
      <c r="CK57" s="32" t="s">
        <v>101</v>
      </c>
      <c r="CL57" s="33" t="e">
        <f>FIND(" "&amp;CK57, 'Data Input'!$A112,CH57+1)</f>
        <v>#VALUE!</v>
      </c>
      <c r="CM57" s="33" t="str">
        <f>IFERROR(MID('Data Input'!$A112,CL57+2,2),"")</f>
        <v/>
      </c>
      <c r="CN57" s="23" t="str">
        <f t="shared" si="42"/>
        <v/>
      </c>
      <c r="CO57" s="32" t="s">
        <v>101</v>
      </c>
      <c r="CP57" s="33" t="e">
        <f>FIND(" "&amp;CO57, 'Data Input'!$A112,CL57+1)</f>
        <v>#VALUE!</v>
      </c>
      <c r="CQ57" s="33" t="str">
        <f>IFERROR(MID('Data Input'!$A112,CP57+2,2),"")</f>
        <v/>
      </c>
      <c r="CR57" s="25" t="str">
        <f t="shared" si="43"/>
        <v/>
      </c>
    </row>
    <row r="58" spans="1:96" x14ac:dyDescent="0.15">
      <c r="A58" s="32" t="s">
        <v>104</v>
      </c>
      <c r="B58" s="33" t="e">
        <f>FIND(" "&amp;A58, 'Data Input'!$A114)</f>
        <v>#VALUE!</v>
      </c>
      <c r="C58" s="33" t="str">
        <f>IFERROR(MID('Data Input'!$A114,B58+2,2),"")</f>
        <v/>
      </c>
      <c r="D58" s="23" t="str">
        <f t="shared" si="24"/>
        <v/>
      </c>
      <c r="E58" s="32" t="s">
        <v>104</v>
      </c>
      <c r="F58" s="33" t="e">
        <f>FIND(" "&amp;E58, 'Data Input'!$A114,B58+1)</f>
        <v>#VALUE!</v>
      </c>
      <c r="G58" s="33" t="str">
        <f>IFERROR(MID('Data Input'!$A114,F58+2,2),"")</f>
        <v/>
      </c>
      <c r="H58" s="23" t="str">
        <f t="shared" si="25"/>
        <v/>
      </c>
      <c r="I58" s="32" t="s">
        <v>104</v>
      </c>
      <c r="J58" s="33" t="e">
        <f>FIND(" "&amp;I58, 'Data Input'!$A114,F58+1)</f>
        <v>#VALUE!</v>
      </c>
      <c r="K58" s="33" t="str">
        <f>IFERROR(MID('Data Input'!$A114,J58+2,2),"")</f>
        <v/>
      </c>
      <c r="L58" s="23" t="str">
        <f t="shared" si="26"/>
        <v/>
      </c>
      <c r="M58" s="32" t="s">
        <v>104</v>
      </c>
      <c r="N58" s="33" t="e">
        <f>FIND(" "&amp;M58, 'Data Input'!$A114,J58+1)</f>
        <v>#VALUE!</v>
      </c>
      <c r="O58" s="33" t="str">
        <f>IFERROR(MID('Data Input'!$A114,N58+2,2),"")</f>
        <v/>
      </c>
      <c r="P58" s="23" t="str">
        <f t="shared" si="27"/>
        <v/>
      </c>
      <c r="Q58" s="32" t="s">
        <v>103</v>
      </c>
      <c r="R58" s="33" t="e">
        <f>FIND(" "&amp;Q58, 'Data Input'!$A114,N58+1)</f>
        <v>#VALUE!</v>
      </c>
      <c r="S58" s="33" t="str">
        <f>IFERROR(MID('Data Input'!$A114,R58+2,2),"")</f>
        <v/>
      </c>
      <c r="T58" s="23" t="str">
        <f t="shared" si="20"/>
        <v/>
      </c>
      <c r="U58" s="32" t="s">
        <v>103</v>
      </c>
      <c r="V58" s="33" t="e">
        <f>FIND(" "&amp;U58, 'Data Input'!$A114,R58+1)</f>
        <v>#VALUE!</v>
      </c>
      <c r="W58" s="33" t="str">
        <f>IFERROR(MID('Data Input'!$A114,V58+2,2),"")</f>
        <v/>
      </c>
      <c r="X58" s="39" t="str">
        <f t="shared" si="21"/>
        <v/>
      </c>
      <c r="Y58" s="32" t="s">
        <v>103</v>
      </c>
      <c r="Z58" s="33" t="e">
        <f>FIND(" "&amp;Y58, 'Data Input'!$A114,V58+1)</f>
        <v>#VALUE!</v>
      </c>
      <c r="AA58" s="33" t="str">
        <f>IFERROR(MID('Data Input'!$A114,Z58+2,2),"")</f>
        <v/>
      </c>
      <c r="AB58" s="39" t="str">
        <f t="shared" si="22"/>
        <v/>
      </c>
      <c r="AC58" s="32" t="s">
        <v>103</v>
      </c>
      <c r="AD58" s="33" t="e">
        <f>FIND(" "&amp;AC58, 'Data Input'!$A114,Z58+1)</f>
        <v>#VALUE!</v>
      </c>
      <c r="AE58" s="33" t="str">
        <f>IFERROR(MID('Data Input'!$A114,AD58+2,2),"")</f>
        <v/>
      </c>
      <c r="AF58" s="23" t="str">
        <f t="shared" si="28"/>
        <v/>
      </c>
      <c r="AG58" s="32" t="s">
        <v>102</v>
      </c>
      <c r="AH58" s="33" t="e">
        <f>FIND(" "&amp;AG58, 'Data Input'!$A114,AD58+1)</f>
        <v>#VALUE!</v>
      </c>
      <c r="AI58" s="33" t="str">
        <f>IFERROR(MID('Data Input'!$A114,AH58+2,2),"")</f>
        <v/>
      </c>
      <c r="AJ58" s="26" t="str">
        <f t="shared" si="23"/>
        <v/>
      </c>
      <c r="AK58" s="32" t="s">
        <v>102</v>
      </c>
      <c r="AL58" s="33" t="e">
        <f>FIND(" "&amp;AK58, 'Data Input'!$A114,AH58+1)</f>
        <v>#VALUE!</v>
      </c>
      <c r="AM58" s="33" t="str">
        <f>IFERROR(MID('Data Input'!$A114,AL58+2,2),"")</f>
        <v/>
      </c>
      <c r="AN58" s="26" t="str">
        <f t="shared" si="29"/>
        <v/>
      </c>
      <c r="AO58" s="32" t="s">
        <v>102</v>
      </c>
      <c r="AP58" s="33" t="e">
        <f>FIND(" "&amp;AO58, 'Data Input'!$A114,AL58+1)</f>
        <v>#VALUE!</v>
      </c>
      <c r="AQ58" s="33" t="str">
        <f>IFERROR(MID('Data Input'!$A114,AP58+2,2),"")</f>
        <v/>
      </c>
      <c r="AR58" s="25" t="str">
        <f t="shared" si="30"/>
        <v/>
      </c>
      <c r="AS58" s="32" t="s">
        <v>102</v>
      </c>
      <c r="AT58" s="33" t="e">
        <f>FIND(" "&amp;AS58, 'Data Input'!$A114,AP58+1)</f>
        <v>#VALUE!</v>
      </c>
      <c r="AU58" s="33" t="str">
        <f>IFERROR(MID('Data Input'!$A114,AT58+2,2),"")</f>
        <v/>
      </c>
      <c r="AV58" s="26" t="str">
        <f t="shared" si="31"/>
        <v/>
      </c>
      <c r="AW58" s="32" t="s">
        <v>99</v>
      </c>
      <c r="AX58" s="33" t="e">
        <f>FIND(" "&amp;AW58, 'Data Input'!$A114,AT58+1)</f>
        <v>#VALUE!</v>
      </c>
      <c r="AY58" s="33" t="str">
        <f>IFERROR(MID('Data Input'!$A114,AX58+2,2),"")</f>
        <v/>
      </c>
      <c r="AZ58" s="26" t="str">
        <f t="shared" si="32"/>
        <v/>
      </c>
      <c r="BA58" s="32" t="s">
        <v>99</v>
      </c>
      <c r="BB58" s="33" t="e">
        <f>FIND(" "&amp;BA58, 'Data Input'!$A114,AX58+1)</f>
        <v>#VALUE!</v>
      </c>
      <c r="BC58" s="33" t="str">
        <f>IFERROR(MID('Data Input'!$A114,BB58+2,2),"")</f>
        <v/>
      </c>
      <c r="BD58" s="26" t="str">
        <f t="shared" si="33"/>
        <v/>
      </c>
      <c r="BE58" s="32" t="s">
        <v>99</v>
      </c>
      <c r="BF58" s="33" t="e">
        <f>FIND(" "&amp;BE58, 'Data Input'!$A114,BB58+1)</f>
        <v>#VALUE!</v>
      </c>
      <c r="BG58" s="33" t="str">
        <f>IFERROR(MID('Data Input'!$A114,BF58+2,2),"")</f>
        <v/>
      </c>
      <c r="BH58" s="26" t="str">
        <f t="shared" si="34"/>
        <v/>
      </c>
      <c r="BI58" s="32" t="s">
        <v>99</v>
      </c>
      <c r="BJ58" s="33" t="e">
        <f>FIND(" "&amp;BI58, 'Data Input'!$A114,BF58+1)</f>
        <v>#VALUE!</v>
      </c>
      <c r="BK58" s="33" t="str">
        <f>IFERROR(MID('Data Input'!$A114,BJ58+2,2),"")</f>
        <v/>
      </c>
      <c r="BL58" s="26" t="str">
        <f t="shared" si="35"/>
        <v/>
      </c>
      <c r="BM58" s="32" t="s">
        <v>100</v>
      </c>
      <c r="BN58" s="33" t="e">
        <f>FIND(" "&amp;BM58, 'Data Input'!$A114,BJ58+1)</f>
        <v>#VALUE!</v>
      </c>
      <c r="BO58" s="33" t="str">
        <f>IFERROR(MID('Data Input'!$A114,BN58+2,2),"")</f>
        <v/>
      </c>
      <c r="BP58" s="26" t="str">
        <f t="shared" si="36"/>
        <v/>
      </c>
      <c r="BQ58" s="32" t="s">
        <v>100</v>
      </c>
      <c r="BR58" s="33" t="e">
        <f>FIND(" "&amp;BQ58, 'Data Input'!$A114,BN58+1)</f>
        <v>#VALUE!</v>
      </c>
      <c r="BS58" s="33" t="str">
        <f>IFERROR(MID('Data Input'!$A114,BR58+2,2),"")</f>
        <v/>
      </c>
      <c r="BT58" s="26" t="str">
        <f t="shared" si="37"/>
        <v/>
      </c>
      <c r="BU58" s="32" t="s">
        <v>100</v>
      </c>
      <c r="BV58" s="33" t="e">
        <f>FIND(" "&amp;BU58, 'Data Input'!$A114,BR58+1)</f>
        <v>#VALUE!</v>
      </c>
      <c r="BW58" s="33" t="str">
        <f>IFERROR(MID('Data Input'!$A114,BV58+2,2),"")</f>
        <v/>
      </c>
      <c r="BX58" s="26" t="str">
        <f t="shared" si="38"/>
        <v/>
      </c>
      <c r="BY58" s="32" t="s">
        <v>100</v>
      </c>
      <c r="BZ58" s="33" t="e">
        <f>FIND(" "&amp;BY58, 'Data Input'!$A114,BV58+1)</f>
        <v>#VALUE!</v>
      </c>
      <c r="CA58" s="33" t="str">
        <f>IFERROR(MID('Data Input'!$A114,BZ58+2,2),"")</f>
        <v/>
      </c>
      <c r="CB58" s="23" t="str">
        <f t="shared" si="39"/>
        <v/>
      </c>
      <c r="CC58" s="32" t="s">
        <v>101</v>
      </c>
      <c r="CD58" s="33" t="e">
        <f>FIND(" "&amp;CC58, 'Data Input'!$A114,BZ58+1)</f>
        <v>#VALUE!</v>
      </c>
      <c r="CE58" s="33" t="str">
        <f>IFERROR(MID('Data Input'!$A114,CD58+2,2),"")</f>
        <v/>
      </c>
      <c r="CF58" s="23" t="str">
        <f t="shared" si="40"/>
        <v/>
      </c>
      <c r="CG58" s="32" t="s">
        <v>101</v>
      </c>
      <c r="CH58" s="33" t="e">
        <f>FIND(" "&amp;CG58, 'Data Input'!$A114,CD58+1)</f>
        <v>#VALUE!</v>
      </c>
      <c r="CI58" s="33" t="str">
        <f>IFERROR(MID('Data Input'!$A114,CH58+2,2),"")</f>
        <v/>
      </c>
      <c r="CJ58" s="23" t="str">
        <f t="shared" si="41"/>
        <v/>
      </c>
      <c r="CK58" s="32" t="s">
        <v>101</v>
      </c>
      <c r="CL58" s="33" t="e">
        <f>FIND(" "&amp;CK58, 'Data Input'!$A114,CH58+1)</f>
        <v>#VALUE!</v>
      </c>
      <c r="CM58" s="33" t="str">
        <f>IFERROR(MID('Data Input'!$A114,CL58+2,2),"")</f>
        <v/>
      </c>
      <c r="CN58" s="23" t="str">
        <f t="shared" si="42"/>
        <v/>
      </c>
      <c r="CO58" s="32" t="s">
        <v>101</v>
      </c>
      <c r="CP58" s="33" t="e">
        <f>FIND(" "&amp;CO58, 'Data Input'!$A114,CL58+1)</f>
        <v>#VALUE!</v>
      </c>
      <c r="CQ58" s="33" t="str">
        <f>IFERROR(MID('Data Input'!$A114,CP58+2,2),"")</f>
        <v/>
      </c>
      <c r="CR58" s="25" t="str">
        <f t="shared" si="43"/>
        <v/>
      </c>
    </row>
    <row r="59" spans="1:96" x14ac:dyDescent="0.15">
      <c r="A59" s="32" t="s">
        <v>104</v>
      </c>
      <c r="B59" s="33" t="e">
        <f>FIND(" "&amp;A59, 'Data Input'!$A116)</f>
        <v>#VALUE!</v>
      </c>
      <c r="C59" s="33" t="str">
        <f>IFERROR(MID('Data Input'!$A116,B59+2,2),"")</f>
        <v/>
      </c>
      <c r="D59" s="23" t="str">
        <f t="shared" si="24"/>
        <v/>
      </c>
      <c r="E59" s="32" t="s">
        <v>104</v>
      </c>
      <c r="F59" s="33" t="e">
        <f>FIND(" "&amp;E59, 'Data Input'!$A116,B59+1)</f>
        <v>#VALUE!</v>
      </c>
      <c r="G59" s="33" t="str">
        <f>IFERROR(MID('Data Input'!$A116,F59+2,2),"")</f>
        <v/>
      </c>
      <c r="H59" s="23" t="str">
        <f t="shared" si="25"/>
        <v/>
      </c>
      <c r="I59" s="32" t="s">
        <v>104</v>
      </c>
      <c r="J59" s="33" t="e">
        <f>FIND(" "&amp;I59, 'Data Input'!$A116,F59+1)</f>
        <v>#VALUE!</v>
      </c>
      <c r="K59" s="33" t="str">
        <f>IFERROR(MID('Data Input'!$A116,J59+2,2),"")</f>
        <v/>
      </c>
      <c r="L59" s="23" t="str">
        <f t="shared" si="26"/>
        <v/>
      </c>
      <c r="M59" s="32" t="s">
        <v>104</v>
      </c>
      <c r="N59" s="33" t="e">
        <f>FIND(" "&amp;M59, 'Data Input'!$A116,J59+1)</f>
        <v>#VALUE!</v>
      </c>
      <c r="O59" s="33" t="str">
        <f>IFERROR(MID('Data Input'!$A116,N59+2,2),"")</f>
        <v/>
      </c>
      <c r="P59" s="23" t="str">
        <f t="shared" si="27"/>
        <v/>
      </c>
      <c r="Q59" s="32" t="s">
        <v>103</v>
      </c>
      <c r="R59" s="33" t="e">
        <f>FIND(" "&amp;Q59, 'Data Input'!$A116,N59+1)</f>
        <v>#VALUE!</v>
      </c>
      <c r="S59" s="33" t="str">
        <f>IFERROR(MID('Data Input'!$A116,R59+2,2),"")</f>
        <v/>
      </c>
      <c r="T59" s="23" t="str">
        <f t="shared" si="20"/>
        <v/>
      </c>
      <c r="U59" s="32" t="s">
        <v>103</v>
      </c>
      <c r="V59" s="33" t="e">
        <f>FIND(" "&amp;U59, 'Data Input'!$A116,R59+1)</f>
        <v>#VALUE!</v>
      </c>
      <c r="W59" s="33" t="str">
        <f>IFERROR(MID('Data Input'!$A116,V59+2,2),"")</f>
        <v/>
      </c>
      <c r="X59" s="39" t="str">
        <f t="shared" si="21"/>
        <v/>
      </c>
      <c r="Y59" s="32" t="s">
        <v>103</v>
      </c>
      <c r="Z59" s="33" t="e">
        <f>FIND(" "&amp;Y59, 'Data Input'!$A116,V59+1)</f>
        <v>#VALUE!</v>
      </c>
      <c r="AA59" s="33" t="str">
        <f>IFERROR(MID('Data Input'!$A116,Z59+2,2),"")</f>
        <v/>
      </c>
      <c r="AB59" s="39" t="str">
        <f t="shared" si="22"/>
        <v/>
      </c>
      <c r="AC59" s="32" t="s">
        <v>103</v>
      </c>
      <c r="AD59" s="33" t="e">
        <f>FIND(" "&amp;AC59, 'Data Input'!$A116,Z59+1)</f>
        <v>#VALUE!</v>
      </c>
      <c r="AE59" s="33" t="str">
        <f>IFERROR(MID('Data Input'!$A116,AD59+2,2),"")</f>
        <v/>
      </c>
      <c r="AF59" s="23" t="str">
        <f t="shared" si="28"/>
        <v/>
      </c>
      <c r="AG59" s="32" t="s">
        <v>102</v>
      </c>
      <c r="AH59" s="33" t="e">
        <f>FIND(" "&amp;AG59, 'Data Input'!$A116,AD59+1)</f>
        <v>#VALUE!</v>
      </c>
      <c r="AI59" s="33" t="str">
        <f>IFERROR(MID('Data Input'!$A116,AH59+2,2),"")</f>
        <v/>
      </c>
      <c r="AJ59" s="26" t="str">
        <f t="shared" si="23"/>
        <v/>
      </c>
      <c r="AK59" s="32" t="s">
        <v>102</v>
      </c>
      <c r="AL59" s="33" t="e">
        <f>FIND(" "&amp;AK59, 'Data Input'!$A116,AH59+1)</f>
        <v>#VALUE!</v>
      </c>
      <c r="AM59" s="33" t="str">
        <f>IFERROR(MID('Data Input'!$A116,AL59+2,2),"")</f>
        <v/>
      </c>
      <c r="AN59" s="26" t="str">
        <f t="shared" si="29"/>
        <v/>
      </c>
      <c r="AO59" s="32" t="s">
        <v>102</v>
      </c>
      <c r="AP59" s="33" t="e">
        <f>FIND(" "&amp;AO59, 'Data Input'!$A116,AL59+1)</f>
        <v>#VALUE!</v>
      </c>
      <c r="AQ59" s="33" t="str">
        <f>IFERROR(MID('Data Input'!$A116,AP59+2,2),"")</f>
        <v/>
      </c>
      <c r="AR59" s="25" t="str">
        <f t="shared" si="30"/>
        <v/>
      </c>
      <c r="AS59" s="32" t="s">
        <v>102</v>
      </c>
      <c r="AT59" s="33" t="e">
        <f>FIND(" "&amp;AS59, 'Data Input'!$A116,AP59+1)</f>
        <v>#VALUE!</v>
      </c>
      <c r="AU59" s="33" t="str">
        <f>IFERROR(MID('Data Input'!$A116,AT59+2,2),"")</f>
        <v/>
      </c>
      <c r="AV59" s="26" t="str">
        <f t="shared" si="31"/>
        <v/>
      </c>
      <c r="AW59" s="32" t="s">
        <v>99</v>
      </c>
      <c r="AX59" s="33" t="e">
        <f>FIND(" "&amp;AW59, 'Data Input'!$A116,AT59+1)</f>
        <v>#VALUE!</v>
      </c>
      <c r="AY59" s="33" t="str">
        <f>IFERROR(MID('Data Input'!$A116,AX59+2,2),"")</f>
        <v/>
      </c>
      <c r="AZ59" s="26" t="str">
        <f t="shared" si="32"/>
        <v/>
      </c>
      <c r="BA59" s="32" t="s">
        <v>99</v>
      </c>
      <c r="BB59" s="33" t="e">
        <f>FIND(" "&amp;BA59, 'Data Input'!$A116,AX59+1)</f>
        <v>#VALUE!</v>
      </c>
      <c r="BC59" s="33" t="str">
        <f>IFERROR(MID('Data Input'!$A116,BB59+2,2),"")</f>
        <v/>
      </c>
      <c r="BD59" s="26" t="str">
        <f t="shared" si="33"/>
        <v/>
      </c>
      <c r="BE59" s="32" t="s">
        <v>99</v>
      </c>
      <c r="BF59" s="33" t="e">
        <f>FIND(" "&amp;BE59, 'Data Input'!$A116,BB59+1)</f>
        <v>#VALUE!</v>
      </c>
      <c r="BG59" s="33" t="str">
        <f>IFERROR(MID('Data Input'!$A116,BF59+2,2),"")</f>
        <v/>
      </c>
      <c r="BH59" s="26" t="str">
        <f t="shared" si="34"/>
        <v/>
      </c>
      <c r="BI59" s="32" t="s">
        <v>99</v>
      </c>
      <c r="BJ59" s="33" t="e">
        <f>FIND(" "&amp;BI59, 'Data Input'!$A116,BF59+1)</f>
        <v>#VALUE!</v>
      </c>
      <c r="BK59" s="33" t="str">
        <f>IFERROR(MID('Data Input'!$A116,BJ59+2,2),"")</f>
        <v/>
      </c>
      <c r="BL59" s="26" t="str">
        <f t="shared" si="35"/>
        <v/>
      </c>
      <c r="BM59" s="32" t="s">
        <v>100</v>
      </c>
      <c r="BN59" s="33" t="e">
        <f>FIND(" "&amp;BM59, 'Data Input'!$A116,BJ59+1)</f>
        <v>#VALUE!</v>
      </c>
      <c r="BO59" s="33" t="str">
        <f>IFERROR(MID('Data Input'!$A116,BN59+2,2),"")</f>
        <v/>
      </c>
      <c r="BP59" s="26" t="str">
        <f t="shared" si="36"/>
        <v/>
      </c>
      <c r="BQ59" s="32" t="s">
        <v>100</v>
      </c>
      <c r="BR59" s="33" t="e">
        <f>FIND(" "&amp;BQ59, 'Data Input'!$A116,BN59+1)</f>
        <v>#VALUE!</v>
      </c>
      <c r="BS59" s="33" t="str">
        <f>IFERROR(MID('Data Input'!$A116,BR59+2,2),"")</f>
        <v/>
      </c>
      <c r="BT59" s="26" t="str">
        <f t="shared" si="37"/>
        <v/>
      </c>
      <c r="BU59" s="32" t="s">
        <v>100</v>
      </c>
      <c r="BV59" s="33" t="e">
        <f>FIND(" "&amp;BU59, 'Data Input'!$A116,BR59+1)</f>
        <v>#VALUE!</v>
      </c>
      <c r="BW59" s="33" t="str">
        <f>IFERROR(MID('Data Input'!$A116,BV59+2,2),"")</f>
        <v/>
      </c>
      <c r="BX59" s="26" t="str">
        <f t="shared" si="38"/>
        <v/>
      </c>
      <c r="BY59" s="32" t="s">
        <v>100</v>
      </c>
      <c r="BZ59" s="33" t="e">
        <f>FIND(" "&amp;BY59, 'Data Input'!$A116,BV59+1)</f>
        <v>#VALUE!</v>
      </c>
      <c r="CA59" s="33" t="str">
        <f>IFERROR(MID('Data Input'!$A116,BZ59+2,2),"")</f>
        <v/>
      </c>
      <c r="CB59" s="23" t="str">
        <f t="shared" si="39"/>
        <v/>
      </c>
      <c r="CC59" s="32" t="s">
        <v>101</v>
      </c>
      <c r="CD59" s="33" t="e">
        <f>FIND(" "&amp;CC59, 'Data Input'!$A116,BZ59+1)</f>
        <v>#VALUE!</v>
      </c>
      <c r="CE59" s="33" t="str">
        <f>IFERROR(MID('Data Input'!$A116,CD59+2,2),"")</f>
        <v/>
      </c>
      <c r="CF59" s="23" t="str">
        <f t="shared" si="40"/>
        <v/>
      </c>
      <c r="CG59" s="32" t="s">
        <v>101</v>
      </c>
      <c r="CH59" s="33" t="e">
        <f>FIND(" "&amp;CG59, 'Data Input'!$A116,CD59+1)</f>
        <v>#VALUE!</v>
      </c>
      <c r="CI59" s="33" t="str">
        <f>IFERROR(MID('Data Input'!$A116,CH59+2,2),"")</f>
        <v/>
      </c>
      <c r="CJ59" s="23" t="str">
        <f t="shared" si="41"/>
        <v/>
      </c>
      <c r="CK59" s="32" t="s">
        <v>101</v>
      </c>
      <c r="CL59" s="33" t="e">
        <f>FIND(" "&amp;CK59, 'Data Input'!$A116,CH59+1)</f>
        <v>#VALUE!</v>
      </c>
      <c r="CM59" s="33" t="str">
        <f>IFERROR(MID('Data Input'!$A116,CL59+2,2),"")</f>
        <v/>
      </c>
      <c r="CN59" s="23" t="str">
        <f t="shared" si="42"/>
        <v/>
      </c>
      <c r="CO59" s="32" t="s">
        <v>101</v>
      </c>
      <c r="CP59" s="33" t="e">
        <f>FIND(" "&amp;CO59, 'Data Input'!$A116,CL59+1)</f>
        <v>#VALUE!</v>
      </c>
      <c r="CQ59" s="33" t="str">
        <f>IFERROR(MID('Data Input'!$A116,CP59+2,2),"")</f>
        <v/>
      </c>
      <c r="CR59" s="25" t="str">
        <f t="shared" si="43"/>
        <v/>
      </c>
    </row>
    <row r="60" spans="1:96" x14ac:dyDescent="0.15">
      <c r="A60" s="32" t="s">
        <v>104</v>
      </c>
      <c r="B60" s="33" t="e">
        <f>FIND(" "&amp;A60, 'Data Input'!$A118)</f>
        <v>#VALUE!</v>
      </c>
      <c r="C60" s="33" t="str">
        <f>IFERROR(MID('Data Input'!$A118,B60+2,2),"")</f>
        <v/>
      </c>
      <c r="D60" s="23" t="str">
        <f t="shared" si="24"/>
        <v/>
      </c>
      <c r="E60" s="32" t="s">
        <v>104</v>
      </c>
      <c r="F60" s="33" t="e">
        <f>FIND(" "&amp;E60, 'Data Input'!$A118,B60+1)</f>
        <v>#VALUE!</v>
      </c>
      <c r="G60" s="33" t="str">
        <f>IFERROR(MID('Data Input'!$A118,F60+2,2),"")</f>
        <v/>
      </c>
      <c r="H60" s="23" t="str">
        <f t="shared" si="25"/>
        <v/>
      </c>
      <c r="I60" s="32" t="s">
        <v>104</v>
      </c>
      <c r="J60" s="33" t="e">
        <f>FIND(" "&amp;I60, 'Data Input'!$A118,F60+1)</f>
        <v>#VALUE!</v>
      </c>
      <c r="K60" s="33" t="str">
        <f>IFERROR(MID('Data Input'!$A118,J60+2,2),"")</f>
        <v/>
      </c>
      <c r="L60" s="23" t="str">
        <f t="shared" si="26"/>
        <v/>
      </c>
      <c r="M60" s="32" t="s">
        <v>104</v>
      </c>
      <c r="N60" s="33" t="e">
        <f>FIND(" "&amp;M60, 'Data Input'!$A118,J60+1)</f>
        <v>#VALUE!</v>
      </c>
      <c r="O60" s="33" t="str">
        <f>IFERROR(MID('Data Input'!$A118,N60+2,2),"")</f>
        <v/>
      </c>
      <c r="P60" s="23" t="str">
        <f t="shared" si="27"/>
        <v/>
      </c>
      <c r="Q60" s="32" t="s">
        <v>103</v>
      </c>
      <c r="R60" s="33" t="e">
        <f>FIND(" "&amp;Q60, 'Data Input'!$A118,N60+1)</f>
        <v>#VALUE!</v>
      </c>
      <c r="S60" s="33" t="str">
        <f>IFERROR(MID('Data Input'!$A118,R60+2,2),"")</f>
        <v/>
      </c>
      <c r="T60" s="23" t="str">
        <f t="shared" si="20"/>
        <v/>
      </c>
      <c r="U60" s="32" t="s">
        <v>103</v>
      </c>
      <c r="V60" s="33" t="e">
        <f>FIND(" "&amp;U60, 'Data Input'!$A118,R60+1)</f>
        <v>#VALUE!</v>
      </c>
      <c r="W60" s="33" t="str">
        <f>IFERROR(MID('Data Input'!$A118,V60+2,2),"")</f>
        <v/>
      </c>
      <c r="X60" s="39" t="str">
        <f t="shared" si="21"/>
        <v/>
      </c>
      <c r="Y60" s="32" t="s">
        <v>103</v>
      </c>
      <c r="Z60" s="33" t="e">
        <f>FIND(" "&amp;Y60, 'Data Input'!$A118,V60+1)</f>
        <v>#VALUE!</v>
      </c>
      <c r="AA60" s="33" t="str">
        <f>IFERROR(MID('Data Input'!$A118,Z60+2,2),"")</f>
        <v/>
      </c>
      <c r="AB60" s="39" t="str">
        <f t="shared" si="22"/>
        <v/>
      </c>
      <c r="AC60" s="32" t="s">
        <v>103</v>
      </c>
      <c r="AD60" s="33" t="e">
        <f>FIND(" "&amp;AC60, 'Data Input'!$A118,Z60+1)</f>
        <v>#VALUE!</v>
      </c>
      <c r="AE60" s="33" t="str">
        <f>IFERROR(MID('Data Input'!$A118,AD60+2,2),"")</f>
        <v/>
      </c>
      <c r="AF60" s="23" t="str">
        <f t="shared" si="28"/>
        <v/>
      </c>
      <c r="AG60" s="32" t="s">
        <v>102</v>
      </c>
      <c r="AH60" s="33" t="e">
        <f>FIND(" "&amp;AG60, 'Data Input'!$A118,AD60+1)</f>
        <v>#VALUE!</v>
      </c>
      <c r="AI60" s="33" t="str">
        <f>IFERROR(MID('Data Input'!$A118,AH60+2,2),"")</f>
        <v/>
      </c>
      <c r="AJ60" s="26" t="str">
        <f t="shared" si="23"/>
        <v/>
      </c>
      <c r="AK60" s="32" t="s">
        <v>102</v>
      </c>
      <c r="AL60" s="33" t="e">
        <f>FIND(" "&amp;AK60, 'Data Input'!$A118,AH60+1)</f>
        <v>#VALUE!</v>
      </c>
      <c r="AM60" s="33" t="str">
        <f>IFERROR(MID('Data Input'!$A118,AL60+2,2),"")</f>
        <v/>
      </c>
      <c r="AN60" s="26" t="str">
        <f t="shared" si="29"/>
        <v/>
      </c>
      <c r="AO60" s="32" t="s">
        <v>102</v>
      </c>
      <c r="AP60" s="33" t="e">
        <f>FIND(" "&amp;AO60, 'Data Input'!$A118,AL60+1)</f>
        <v>#VALUE!</v>
      </c>
      <c r="AQ60" s="33" t="str">
        <f>IFERROR(MID('Data Input'!$A118,AP60+2,2),"")</f>
        <v/>
      </c>
      <c r="AR60" s="25" t="str">
        <f t="shared" si="30"/>
        <v/>
      </c>
      <c r="AS60" s="32" t="s">
        <v>102</v>
      </c>
      <c r="AT60" s="33" t="e">
        <f>FIND(" "&amp;AS60, 'Data Input'!$A118,AP60+1)</f>
        <v>#VALUE!</v>
      </c>
      <c r="AU60" s="33" t="str">
        <f>IFERROR(MID('Data Input'!$A118,AT60+2,2),"")</f>
        <v/>
      </c>
      <c r="AV60" s="26" t="str">
        <f t="shared" si="31"/>
        <v/>
      </c>
      <c r="AW60" s="32" t="s">
        <v>99</v>
      </c>
      <c r="AX60" s="33" t="e">
        <f>FIND(" "&amp;AW60, 'Data Input'!$A118,AT60+1)</f>
        <v>#VALUE!</v>
      </c>
      <c r="AY60" s="33" t="str">
        <f>IFERROR(MID('Data Input'!$A118,AX60+2,2),"")</f>
        <v/>
      </c>
      <c r="AZ60" s="26" t="str">
        <f t="shared" si="32"/>
        <v/>
      </c>
      <c r="BA60" s="32" t="s">
        <v>99</v>
      </c>
      <c r="BB60" s="33" t="e">
        <f>FIND(" "&amp;BA60, 'Data Input'!$A118,AX60+1)</f>
        <v>#VALUE!</v>
      </c>
      <c r="BC60" s="33" t="str">
        <f>IFERROR(MID('Data Input'!$A118,BB60+2,2),"")</f>
        <v/>
      </c>
      <c r="BD60" s="26" t="str">
        <f t="shared" si="33"/>
        <v/>
      </c>
      <c r="BE60" s="32" t="s">
        <v>99</v>
      </c>
      <c r="BF60" s="33" t="e">
        <f>FIND(" "&amp;BE60, 'Data Input'!$A118,BB60+1)</f>
        <v>#VALUE!</v>
      </c>
      <c r="BG60" s="33" t="str">
        <f>IFERROR(MID('Data Input'!$A118,BF60+2,2),"")</f>
        <v/>
      </c>
      <c r="BH60" s="26" t="str">
        <f t="shared" si="34"/>
        <v/>
      </c>
      <c r="BI60" s="32" t="s">
        <v>99</v>
      </c>
      <c r="BJ60" s="33" t="e">
        <f>FIND(" "&amp;BI60, 'Data Input'!$A118,BF60+1)</f>
        <v>#VALUE!</v>
      </c>
      <c r="BK60" s="33" t="str">
        <f>IFERROR(MID('Data Input'!$A118,BJ60+2,2),"")</f>
        <v/>
      </c>
      <c r="BL60" s="26" t="str">
        <f t="shared" si="35"/>
        <v/>
      </c>
      <c r="BM60" s="32" t="s">
        <v>100</v>
      </c>
      <c r="BN60" s="33" t="e">
        <f>FIND(" "&amp;BM60, 'Data Input'!$A118,BJ60+1)</f>
        <v>#VALUE!</v>
      </c>
      <c r="BO60" s="33" t="str">
        <f>IFERROR(MID('Data Input'!$A118,BN60+2,2),"")</f>
        <v/>
      </c>
      <c r="BP60" s="26" t="str">
        <f t="shared" si="36"/>
        <v/>
      </c>
      <c r="BQ60" s="32" t="s">
        <v>100</v>
      </c>
      <c r="BR60" s="33" t="e">
        <f>FIND(" "&amp;BQ60, 'Data Input'!$A118,BN60+1)</f>
        <v>#VALUE!</v>
      </c>
      <c r="BS60" s="33" t="str">
        <f>IFERROR(MID('Data Input'!$A118,BR60+2,2),"")</f>
        <v/>
      </c>
      <c r="BT60" s="26" t="str">
        <f t="shared" si="37"/>
        <v/>
      </c>
      <c r="BU60" s="32" t="s">
        <v>100</v>
      </c>
      <c r="BV60" s="33" t="e">
        <f>FIND(" "&amp;BU60, 'Data Input'!$A118,BR60+1)</f>
        <v>#VALUE!</v>
      </c>
      <c r="BW60" s="33" t="str">
        <f>IFERROR(MID('Data Input'!$A118,BV60+2,2),"")</f>
        <v/>
      </c>
      <c r="BX60" s="26" t="str">
        <f t="shared" si="38"/>
        <v/>
      </c>
      <c r="BY60" s="32" t="s">
        <v>100</v>
      </c>
      <c r="BZ60" s="33" t="e">
        <f>FIND(" "&amp;BY60, 'Data Input'!$A118,BV60+1)</f>
        <v>#VALUE!</v>
      </c>
      <c r="CA60" s="33" t="str">
        <f>IFERROR(MID('Data Input'!$A118,BZ60+2,2),"")</f>
        <v/>
      </c>
      <c r="CB60" s="23" t="str">
        <f t="shared" si="39"/>
        <v/>
      </c>
      <c r="CC60" s="32" t="s">
        <v>101</v>
      </c>
      <c r="CD60" s="33" t="e">
        <f>FIND(" "&amp;CC60, 'Data Input'!$A118,BZ60+1)</f>
        <v>#VALUE!</v>
      </c>
      <c r="CE60" s="33" t="str">
        <f>IFERROR(MID('Data Input'!$A118,CD60+2,2),"")</f>
        <v/>
      </c>
      <c r="CF60" s="23" t="str">
        <f t="shared" si="40"/>
        <v/>
      </c>
      <c r="CG60" s="32" t="s">
        <v>101</v>
      </c>
      <c r="CH60" s="33" t="e">
        <f>FIND(" "&amp;CG60, 'Data Input'!$A118,CD60+1)</f>
        <v>#VALUE!</v>
      </c>
      <c r="CI60" s="33" t="str">
        <f>IFERROR(MID('Data Input'!$A118,CH60+2,2),"")</f>
        <v/>
      </c>
      <c r="CJ60" s="23" t="str">
        <f t="shared" si="41"/>
        <v/>
      </c>
      <c r="CK60" s="32" t="s">
        <v>101</v>
      </c>
      <c r="CL60" s="33" t="e">
        <f>FIND(" "&amp;CK60, 'Data Input'!$A118,CH60+1)</f>
        <v>#VALUE!</v>
      </c>
      <c r="CM60" s="33" t="str">
        <f>IFERROR(MID('Data Input'!$A118,CL60+2,2),"")</f>
        <v/>
      </c>
      <c r="CN60" s="23" t="str">
        <f t="shared" si="42"/>
        <v/>
      </c>
      <c r="CO60" s="32" t="s">
        <v>101</v>
      </c>
      <c r="CP60" s="33" t="e">
        <f>FIND(" "&amp;CO60, 'Data Input'!$A118,CL60+1)</f>
        <v>#VALUE!</v>
      </c>
      <c r="CQ60" s="33" t="str">
        <f>IFERROR(MID('Data Input'!$A118,CP60+2,2),"")</f>
        <v/>
      </c>
      <c r="CR60" s="25" t="str">
        <f t="shared" si="43"/>
        <v/>
      </c>
    </row>
    <row r="61" spans="1:96" x14ac:dyDescent="0.15">
      <c r="A61" s="32" t="s">
        <v>104</v>
      </c>
      <c r="B61" s="33" t="e">
        <f>FIND(" "&amp;A61, 'Data Input'!$A120)</f>
        <v>#VALUE!</v>
      </c>
      <c r="C61" s="33" t="str">
        <f>IFERROR(MID('Data Input'!$A120,B61+2,2),"")</f>
        <v/>
      </c>
      <c r="D61" s="23" t="str">
        <f t="shared" si="24"/>
        <v/>
      </c>
      <c r="E61" s="32" t="s">
        <v>104</v>
      </c>
      <c r="F61" s="33" t="e">
        <f>FIND(" "&amp;E61, 'Data Input'!$A120,B61+1)</f>
        <v>#VALUE!</v>
      </c>
      <c r="G61" s="33" t="str">
        <f>IFERROR(MID('Data Input'!$A120,F61+2,2),"")</f>
        <v/>
      </c>
      <c r="H61" s="23" t="str">
        <f t="shared" si="25"/>
        <v/>
      </c>
      <c r="I61" s="32" t="s">
        <v>104</v>
      </c>
      <c r="J61" s="33" t="e">
        <f>FIND(" "&amp;I61, 'Data Input'!$A120,F61+1)</f>
        <v>#VALUE!</v>
      </c>
      <c r="K61" s="33" t="str">
        <f>IFERROR(MID('Data Input'!$A120,J61+2,2),"")</f>
        <v/>
      </c>
      <c r="L61" s="23" t="str">
        <f t="shared" si="26"/>
        <v/>
      </c>
      <c r="M61" s="32" t="s">
        <v>104</v>
      </c>
      <c r="N61" s="33" t="e">
        <f>FIND(" "&amp;M61, 'Data Input'!$A120,J61+1)</f>
        <v>#VALUE!</v>
      </c>
      <c r="O61" s="33" t="str">
        <f>IFERROR(MID('Data Input'!$A120,N61+2,2),"")</f>
        <v/>
      </c>
      <c r="P61" s="23" t="str">
        <f t="shared" si="27"/>
        <v/>
      </c>
      <c r="Q61" s="32" t="s">
        <v>103</v>
      </c>
      <c r="R61" s="33" t="e">
        <f>FIND(" "&amp;Q61, 'Data Input'!$A120,N61+1)</f>
        <v>#VALUE!</v>
      </c>
      <c r="S61" s="33" t="str">
        <f>IFERROR(MID('Data Input'!$A120,R61+2,2),"")</f>
        <v/>
      </c>
      <c r="T61" s="23" t="str">
        <f t="shared" si="20"/>
        <v/>
      </c>
      <c r="U61" s="32" t="s">
        <v>103</v>
      </c>
      <c r="V61" s="33" t="e">
        <f>FIND(" "&amp;U61, 'Data Input'!$A120,R61+1)</f>
        <v>#VALUE!</v>
      </c>
      <c r="W61" s="33" t="str">
        <f>IFERROR(MID('Data Input'!$A120,V61+2,2),"")</f>
        <v/>
      </c>
      <c r="X61" s="39" t="str">
        <f t="shared" si="21"/>
        <v/>
      </c>
      <c r="Y61" s="32" t="s">
        <v>103</v>
      </c>
      <c r="Z61" s="33" t="e">
        <f>FIND(" "&amp;Y61, 'Data Input'!$A120,V61+1)</f>
        <v>#VALUE!</v>
      </c>
      <c r="AA61" s="33" t="str">
        <f>IFERROR(MID('Data Input'!$A120,Z61+2,2),"")</f>
        <v/>
      </c>
      <c r="AB61" s="39" t="str">
        <f t="shared" si="22"/>
        <v/>
      </c>
      <c r="AC61" s="32" t="s">
        <v>103</v>
      </c>
      <c r="AD61" s="33" t="e">
        <f>FIND(" "&amp;AC61, 'Data Input'!$A120,Z61+1)</f>
        <v>#VALUE!</v>
      </c>
      <c r="AE61" s="33" t="str">
        <f>IFERROR(MID('Data Input'!$A120,AD61+2,2),"")</f>
        <v/>
      </c>
      <c r="AF61" s="23" t="str">
        <f t="shared" si="28"/>
        <v/>
      </c>
      <c r="AG61" s="32" t="s">
        <v>102</v>
      </c>
      <c r="AH61" s="33" t="e">
        <f>FIND(" "&amp;AG61, 'Data Input'!$A120,AD61+1)</f>
        <v>#VALUE!</v>
      </c>
      <c r="AI61" s="33" t="str">
        <f>IFERROR(MID('Data Input'!$A120,AH61+2,2),"")</f>
        <v/>
      </c>
      <c r="AJ61" s="26" t="str">
        <f t="shared" si="23"/>
        <v/>
      </c>
      <c r="AK61" s="32" t="s">
        <v>102</v>
      </c>
      <c r="AL61" s="33" t="e">
        <f>FIND(" "&amp;AK61, 'Data Input'!$A120,AH61+1)</f>
        <v>#VALUE!</v>
      </c>
      <c r="AM61" s="33" t="str">
        <f>IFERROR(MID('Data Input'!$A120,AL61+2,2),"")</f>
        <v/>
      </c>
      <c r="AN61" s="26" t="str">
        <f t="shared" si="29"/>
        <v/>
      </c>
      <c r="AO61" s="32" t="s">
        <v>102</v>
      </c>
      <c r="AP61" s="33" t="e">
        <f>FIND(" "&amp;AO61, 'Data Input'!$A120,AL61+1)</f>
        <v>#VALUE!</v>
      </c>
      <c r="AQ61" s="33" t="str">
        <f>IFERROR(MID('Data Input'!$A120,AP61+2,2),"")</f>
        <v/>
      </c>
      <c r="AR61" s="25" t="str">
        <f t="shared" si="30"/>
        <v/>
      </c>
      <c r="AS61" s="32" t="s">
        <v>102</v>
      </c>
      <c r="AT61" s="33" t="e">
        <f>FIND(" "&amp;AS61, 'Data Input'!$A120,AP61+1)</f>
        <v>#VALUE!</v>
      </c>
      <c r="AU61" s="33" t="str">
        <f>IFERROR(MID('Data Input'!$A120,AT61+2,2),"")</f>
        <v/>
      </c>
      <c r="AV61" s="26" t="str">
        <f t="shared" si="31"/>
        <v/>
      </c>
      <c r="AW61" s="32" t="s">
        <v>99</v>
      </c>
      <c r="AX61" s="33" t="e">
        <f>FIND(" "&amp;AW61, 'Data Input'!$A120,AT61+1)</f>
        <v>#VALUE!</v>
      </c>
      <c r="AY61" s="33" t="str">
        <f>IFERROR(MID('Data Input'!$A120,AX61+2,2),"")</f>
        <v/>
      </c>
      <c r="AZ61" s="26" t="str">
        <f t="shared" si="32"/>
        <v/>
      </c>
      <c r="BA61" s="32" t="s">
        <v>99</v>
      </c>
      <c r="BB61" s="33" t="e">
        <f>FIND(" "&amp;BA61, 'Data Input'!$A120,AX61+1)</f>
        <v>#VALUE!</v>
      </c>
      <c r="BC61" s="33" t="str">
        <f>IFERROR(MID('Data Input'!$A120,BB61+2,2),"")</f>
        <v/>
      </c>
      <c r="BD61" s="26" t="str">
        <f t="shared" si="33"/>
        <v/>
      </c>
      <c r="BE61" s="32" t="s">
        <v>99</v>
      </c>
      <c r="BF61" s="33" t="e">
        <f>FIND(" "&amp;BE61, 'Data Input'!$A120,BB61+1)</f>
        <v>#VALUE!</v>
      </c>
      <c r="BG61" s="33" t="str">
        <f>IFERROR(MID('Data Input'!$A120,BF61+2,2),"")</f>
        <v/>
      </c>
      <c r="BH61" s="26" t="str">
        <f t="shared" si="34"/>
        <v/>
      </c>
      <c r="BI61" s="32" t="s">
        <v>99</v>
      </c>
      <c r="BJ61" s="33" t="e">
        <f>FIND(" "&amp;BI61, 'Data Input'!$A120,BF61+1)</f>
        <v>#VALUE!</v>
      </c>
      <c r="BK61" s="33" t="str">
        <f>IFERROR(MID('Data Input'!$A120,BJ61+2,2),"")</f>
        <v/>
      </c>
      <c r="BL61" s="26" t="str">
        <f t="shared" si="35"/>
        <v/>
      </c>
      <c r="BM61" s="32" t="s">
        <v>100</v>
      </c>
      <c r="BN61" s="33" t="e">
        <f>FIND(" "&amp;BM61, 'Data Input'!$A120,BJ61+1)</f>
        <v>#VALUE!</v>
      </c>
      <c r="BO61" s="33" t="str">
        <f>IFERROR(MID('Data Input'!$A120,BN61+2,2),"")</f>
        <v/>
      </c>
      <c r="BP61" s="26" t="str">
        <f t="shared" si="36"/>
        <v/>
      </c>
      <c r="BQ61" s="32" t="s">
        <v>100</v>
      </c>
      <c r="BR61" s="33" t="e">
        <f>FIND(" "&amp;BQ61, 'Data Input'!$A120,BN61+1)</f>
        <v>#VALUE!</v>
      </c>
      <c r="BS61" s="33" t="str">
        <f>IFERROR(MID('Data Input'!$A120,BR61+2,2),"")</f>
        <v/>
      </c>
      <c r="BT61" s="26" t="str">
        <f t="shared" si="37"/>
        <v/>
      </c>
      <c r="BU61" s="32" t="s">
        <v>100</v>
      </c>
      <c r="BV61" s="33" t="e">
        <f>FIND(" "&amp;BU61, 'Data Input'!$A120,BR61+1)</f>
        <v>#VALUE!</v>
      </c>
      <c r="BW61" s="33" t="str">
        <f>IFERROR(MID('Data Input'!$A120,BV61+2,2),"")</f>
        <v/>
      </c>
      <c r="BX61" s="26" t="str">
        <f t="shared" si="38"/>
        <v/>
      </c>
      <c r="BY61" s="32" t="s">
        <v>100</v>
      </c>
      <c r="BZ61" s="33" t="e">
        <f>FIND(" "&amp;BY61, 'Data Input'!$A120,BV61+1)</f>
        <v>#VALUE!</v>
      </c>
      <c r="CA61" s="33" t="str">
        <f>IFERROR(MID('Data Input'!$A120,BZ61+2,2),"")</f>
        <v/>
      </c>
      <c r="CB61" s="23" t="str">
        <f t="shared" si="39"/>
        <v/>
      </c>
      <c r="CC61" s="32" t="s">
        <v>101</v>
      </c>
      <c r="CD61" s="33" t="e">
        <f>FIND(" "&amp;CC61, 'Data Input'!$A120,BZ61+1)</f>
        <v>#VALUE!</v>
      </c>
      <c r="CE61" s="33" t="str">
        <f>IFERROR(MID('Data Input'!$A120,CD61+2,2),"")</f>
        <v/>
      </c>
      <c r="CF61" s="23" t="str">
        <f t="shared" si="40"/>
        <v/>
      </c>
      <c r="CG61" s="32" t="s">
        <v>101</v>
      </c>
      <c r="CH61" s="33" t="e">
        <f>FIND(" "&amp;CG61, 'Data Input'!$A120,CD61+1)</f>
        <v>#VALUE!</v>
      </c>
      <c r="CI61" s="33" t="str">
        <f>IFERROR(MID('Data Input'!$A120,CH61+2,2),"")</f>
        <v/>
      </c>
      <c r="CJ61" s="23" t="str">
        <f t="shared" si="41"/>
        <v/>
      </c>
      <c r="CK61" s="32" t="s">
        <v>101</v>
      </c>
      <c r="CL61" s="33" t="e">
        <f>FIND(" "&amp;CK61, 'Data Input'!$A120,CH61+1)</f>
        <v>#VALUE!</v>
      </c>
      <c r="CM61" s="33" t="str">
        <f>IFERROR(MID('Data Input'!$A120,CL61+2,2),"")</f>
        <v/>
      </c>
      <c r="CN61" s="23" t="str">
        <f t="shared" si="42"/>
        <v/>
      </c>
      <c r="CO61" s="32" t="s">
        <v>101</v>
      </c>
      <c r="CP61" s="33" t="e">
        <f>FIND(" "&amp;CO61, 'Data Input'!$A120,CL61+1)</f>
        <v>#VALUE!</v>
      </c>
      <c r="CQ61" s="33" t="str">
        <f>IFERROR(MID('Data Input'!$A120,CP61+2,2),"")</f>
        <v/>
      </c>
      <c r="CR61" s="25" t="str">
        <f t="shared" si="43"/>
        <v/>
      </c>
    </row>
    <row r="62" spans="1:96" x14ac:dyDescent="0.15">
      <c r="A62" s="32" t="s">
        <v>104</v>
      </c>
      <c r="B62" s="33" t="e">
        <f>FIND(" "&amp;A62, 'Data Input'!$A122)</f>
        <v>#VALUE!</v>
      </c>
      <c r="C62" s="33" t="str">
        <f>IFERROR(MID('Data Input'!$A122,B62+2,2),"")</f>
        <v/>
      </c>
      <c r="D62" s="23" t="str">
        <f t="shared" si="24"/>
        <v/>
      </c>
      <c r="E62" s="32" t="s">
        <v>104</v>
      </c>
      <c r="F62" s="33" t="e">
        <f>FIND(" "&amp;E62, 'Data Input'!$A122,B62+1)</f>
        <v>#VALUE!</v>
      </c>
      <c r="G62" s="33" t="str">
        <f>IFERROR(MID('Data Input'!$A122,F62+2,2),"")</f>
        <v/>
      </c>
      <c r="H62" s="23" t="str">
        <f t="shared" si="25"/>
        <v/>
      </c>
      <c r="I62" s="32" t="s">
        <v>104</v>
      </c>
      <c r="J62" s="33" t="e">
        <f>FIND(" "&amp;I62, 'Data Input'!$A122,F62+1)</f>
        <v>#VALUE!</v>
      </c>
      <c r="K62" s="33" t="str">
        <f>IFERROR(MID('Data Input'!$A122,J62+2,2),"")</f>
        <v/>
      </c>
      <c r="L62" s="23" t="str">
        <f t="shared" si="26"/>
        <v/>
      </c>
      <c r="M62" s="32" t="s">
        <v>104</v>
      </c>
      <c r="N62" s="33" t="e">
        <f>FIND(" "&amp;M62, 'Data Input'!$A122,J62+1)</f>
        <v>#VALUE!</v>
      </c>
      <c r="O62" s="33" t="str">
        <f>IFERROR(MID('Data Input'!$A122,N62+2,2),"")</f>
        <v/>
      </c>
      <c r="P62" s="23" t="str">
        <f t="shared" si="27"/>
        <v/>
      </c>
      <c r="Q62" s="32" t="s">
        <v>103</v>
      </c>
      <c r="R62" s="33" t="e">
        <f>FIND(" "&amp;Q62, 'Data Input'!$A122,N62+1)</f>
        <v>#VALUE!</v>
      </c>
      <c r="S62" s="33" t="str">
        <f>IFERROR(MID('Data Input'!$A122,R62+2,2),"")</f>
        <v/>
      </c>
      <c r="T62" s="23" t="str">
        <f t="shared" si="20"/>
        <v/>
      </c>
      <c r="U62" s="32" t="s">
        <v>103</v>
      </c>
      <c r="V62" s="33" t="e">
        <f>FIND(" "&amp;U62, 'Data Input'!$A122,R62+1)</f>
        <v>#VALUE!</v>
      </c>
      <c r="W62" s="33" t="str">
        <f>IFERROR(MID('Data Input'!$A122,V62+2,2),"")</f>
        <v/>
      </c>
      <c r="X62" s="39" t="str">
        <f t="shared" si="21"/>
        <v/>
      </c>
      <c r="Y62" s="32" t="s">
        <v>103</v>
      </c>
      <c r="Z62" s="33" t="e">
        <f>FIND(" "&amp;Y62, 'Data Input'!$A122,V62+1)</f>
        <v>#VALUE!</v>
      </c>
      <c r="AA62" s="33" t="str">
        <f>IFERROR(MID('Data Input'!$A122,Z62+2,2),"")</f>
        <v/>
      </c>
      <c r="AB62" s="39" t="str">
        <f t="shared" si="22"/>
        <v/>
      </c>
      <c r="AC62" s="32" t="s">
        <v>103</v>
      </c>
      <c r="AD62" s="33" t="e">
        <f>FIND(" "&amp;AC62, 'Data Input'!$A122,Z62+1)</f>
        <v>#VALUE!</v>
      </c>
      <c r="AE62" s="33" t="str">
        <f>IFERROR(MID('Data Input'!$A122,AD62+2,2),"")</f>
        <v/>
      </c>
      <c r="AF62" s="23" t="str">
        <f t="shared" si="28"/>
        <v/>
      </c>
      <c r="AG62" s="32" t="s">
        <v>102</v>
      </c>
      <c r="AH62" s="33" t="e">
        <f>FIND(" "&amp;AG62, 'Data Input'!$A122,AD62+1)</f>
        <v>#VALUE!</v>
      </c>
      <c r="AI62" s="33" t="str">
        <f>IFERROR(MID('Data Input'!$A122,AH62+2,2),"")</f>
        <v/>
      </c>
      <c r="AJ62" s="26" t="str">
        <f t="shared" si="23"/>
        <v/>
      </c>
      <c r="AK62" s="32" t="s">
        <v>102</v>
      </c>
      <c r="AL62" s="33" t="e">
        <f>FIND(" "&amp;AK62, 'Data Input'!$A122,AH62+1)</f>
        <v>#VALUE!</v>
      </c>
      <c r="AM62" s="33" t="str">
        <f>IFERROR(MID('Data Input'!$A122,AL62+2,2),"")</f>
        <v/>
      </c>
      <c r="AN62" s="26" t="str">
        <f t="shared" si="29"/>
        <v/>
      </c>
      <c r="AO62" s="32" t="s">
        <v>102</v>
      </c>
      <c r="AP62" s="33" t="e">
        <f>FIND(" "&amp;AO62, 'Data Input'!$A122,AL62+1)</f>
        <v>#VALUE!</v>
      </c>
      <c r="AQ62" s="33" t="str">
        <f>IFERROR(MID('Data Input'!$A122,AP62+2,2),"")</f>
        <v/>
      </c>
      <c r="AR62" s="25" t="str">
        <f t="shared" si="30"/>
        <v/>
      </c>
      <c r="AS62" s="32" t="s">
        <v>102</v>
      </c>
      <c r="AT62" s="33" t="e">
        <f>FIND(" "&amp;AS62, 'Data Input'!$A122,AP62+1)</f>
        <v>#VALUE!</v>
      </c>
      <c r="AU62" s="33" t="str">
        <f>IFERROR(MID('Data Input'!$A122,AT62+2,2),"")</f>
        <v/>
      </c>
      <c r="AV62" s="26" t="str">
        <f t="shared" si="31"/>
        <v/>
      </c>
      <c r="AW62" s="32" t="s">
        <v>99</v>
      </c>
      <c r="AX62" s="33" t="e">
        <f>FIND(" "&amp;AW62, 'Data Input'!$A122,AT62+1)</f>
        <v>#VALUE!</v>
      </c>
      <c r="AY62" s="33" t="str">
        <f>IFERROR(MID('Data Input'!$A122,AX62+2,2),"")</f>
        <v/>
      </c>
      <c r="AZ62" s="26" t="str">
        <f t="shared" si="32"/>
        <v/>
      </c>
      <c r="BA62" s="32" t="s">
        <v>99</v>
      </c>
      <c r="BB62" s="33" t="e">
        <f>FIND(" "&amp;BA62, 'Data Input'!$A122,AX62+1)</f>
        <v>#VALUE!</v>
      </c>
      <c r="BC62" s="33" t="str">
        <f>IFERROR(MID('Data Input'!$A122,BB62+2,2),"")</f>
        <v/>
      </c>
      <c r="BD62" s="26" t="str">
        <f t="shared" si="33"/>
        <v/>
      </c>
      <c r="BE62" s="32" t="s">
        <v>99</v>
      </c>
      <c r="BF62" s="33" t="e">
        <f>FIND(" "&amp;BE62, 'Data Input'!$A122,BB62+1)</f>
        <v>#VALUE!</v>
      </c>
      <c r="BG62" s="33" t="str">
        <f>IFERROR(MID('Data Input'!$A122,BF62+2,2),"")</f>
        <v/>
      </c>
      <c r="BH62" s="26" t="str">
        <f t="shared" si="34"/>
        <v/>
      </c>
      <c r="BI62" s="32" t="s">
        <v>99</v>
      </c>
      <c r="BJ62" s="33" t="e">
        <f>FIND(" "&amp;BI62, 'Data Input'!$A122,BF62+1)</f>
        <v>#VALUE!</v>
      </c>
      <c r="BK62" s="33" t="str">
        <f>IFERROR(MID('Data Input'!$A122,BJ62+2,2),"")</f>
        <v/>
      </c>
      <c r="BL62" s="26" t="str">
        <f t="shared" si="35"/>
        <v/>
      </c>
      <c r="BM62" s="32" t="s">
        <v>100</v>
      </c>
      <c r="BN62" s="33" t="e">
        <f>FIND(" "&amp;BM62, 'Data Input'!$A122,BJ62+1)</f>
        <v>#VALUE!</v>
      </c>
      <c r="BO62" s="33" t="str">
        <f>IFERROR(MID('Data Input'!$A122,BN62+2,2),"")</f>
        <v/>
      </c>
      <c r="BP62" s="26" t="str">
        <f t="shared" si="36"/>
        <v/>
      </c>
      <c r="BQ62" s="32" t="s">
        <v>100</v>
      </c>
      <c r="BR62" s="33" t="e">
        <f>FIND(" "&amp;BQ62, 'Data Input'!$A122,BN62+1)</f>
        <v>#VALUE!</v>
      </c>
      <c r="BS62" s="33" t="str">
        <f>IFERROR(MID('Data Input'!$A122,BR62+2,2),"")</f>
        <v/>
      </c>
      <c r="BT62" s="26" t="str">
        <f t="shared" si="37"/>
        <v/>
      </c>
      <c r="BU62" s="32" t="s">
        <v>100</v>
      </c>
      <c r="BV62" s="33" t="e">
        <f>FIND(" "&amp;BU62, 'Data Input'!$A122,BR62+1)</f>
        <v>#VALUE!</v>
      </c>
      <c r="BW62" s="33" t="str">
        <f>IFERROR(MID('Data Input'!$A122,BV62+2,2),"")</f>
        <v/>
      </c>
      <c r="BX62" s="26" t="str">
        <f t="shared" si="38"/>
        <v/>
      </c>
      <c r="BY62" s="32" t="s">
        <v>100</v>
      </c>
      <c r="BZ62" s="33" t="e">
        <f>FIND(" "&amp;BY62, 'Data Input'!$A122,BV62+1)</f>
        <v>#VALUE!</v>
      </c>
      <c r="CA62" s="33" t="str">
        <f>IFERROR(MID('Data Input'!$A122,BZ62+2,2),"")</f>
        <v/>
      </c>
      <c r="CB62" s="23" t="str">
        <f t="shared" si="39"/>
        <v/>
      </c>
      <c r="CC62" s="32" t="s">
        <v>101</v>
      </c>
      <c r="CD62" s="33" t="e">
        <f>FIND(" "&amp;CC62, 'Data Input'!$A122,BZ62+1)</f>
        <v>#VALUE!</v>
      </c>
      <c r="CE62" s="33" t="str">
        <f>IFERROR(MID('Data Input'!$A122,CD62+2,2),"")</f>
        <v/>
      </c>
      <c r="CF62" s="23" t="str">
        <f t="shared" si="40"/>
        <v/>
      </c>
      <c r="CG62" s="32" t="s">
        <v>101</v>
      </c>
      <c r="CH62" s="33" t="e">
        <f>FIND(" "&amp;CG62, 'Data Input'!$A122,CD62+1)</f>
        <v>#VALUE!</v>
      </c>
      <c r="CI62" s="33" t="str">
        <f>IFERROR(MID('Data Input'!$A122,CH62+2,2),"")</f>
        <v/>
      </c>
      <c r="CJ62" s="23" t="str">
        <f t="shared" si="41"/>
        <v/>
      </c>
      <c r="CK62" s="32" t="s">
        <v>101</v>
      </c>
      <c r="CL62" s="33" t="e">
        <f>FIND(" "&amp;CK62, 'Data Input'!$A122,CH62+1)</f>
        <v>#VALUE!</v>
      </c>
      <c r="CM62" s="33" t="str">
        <f>IFERROR(MID('Data Input'!$A122,CL62+2,2),"")</f>
        <v/>
      </c>
      <c r="CN62" s="23" t="str">
        <f t="shared" si="42"/>
        <v/>
      </c>
      <c r="CO62" s="32" t="s">
        <v>101</v>
      </c>
      <c r="CP62" s="33" t="e">
        <f>FIND(" "&amp;CO62, 'Data Input'!$A122,CL62+1)</f>
        <v>#VALUE!</v>
      </c>
      <c r="CQ62" s="33" t="str">
        <f>IFERROR(MID('Data Input'!$A122,CP62+2,2),"")</f>
        <v/>
      </c>
      <c r="CR62" s="25" t="str">
        <f t="shared" si="43"/>
        <v/>
      </c>
    </row>
    <row r="63" spans="1:96" x14ac:dyDescent="0.15">
      <c r="A63" s="32" t="s">
        <v>104</v>
      </c>
      <c r="B63" s="33" t="e">
        <f>FIND(" "&amp;A63, 'Data Input'!$A124)</f>
        <v>#VALUE!</v>
      </c>
      <c r="C63" s="33" t="str">
        <f>IFERROR(MID('Data Input'!$A124,B63+2,2),"")</f>
        <v/>
      </c>
      <c r="D63" s="23" t="str">
        <f t="shared" si="24"/>
        <v/>
      </c>
      <c r="E63" s="32" t="s">
        <v>104</v>
      </c>
      <c r="F63" s="33" t="e">
        <f>FIND(" "&amp;E63, 'Data Input'!$A124,B63+1)</f>
        <v>#VALUE!</v>
      </c>
      <c r="G63" s="33" t="str">
        <f>IFERROR(MID('Data Input'!$A124,F63+2,2),"")</f>
        <v/>
      </c>
      <c r="H63" s="23" t="str">
        <f t="shared" si="25"/>
        <v/>
      </c>
      <c r="I63" s="32" t="s">
        <v>104</v>
      </c>
      <c r="J63" s="33" t="e">
        <f>FIND(" "&amp;I63, 'Data Input'!$A124,F63+1)</f>
        <v>#VALUE!</v>
      </c>
      <c r="K63" s="33" t="str">
        <f>IFERROR(MID('Data Input'!$A124,J63+2,2),"")</f>
        <v/>
      </c>
      <c r="L63" s="23" t="str">
        <f t="shared" si="26"/>
        <v/>
      </c>
      <c r="M63" s="32" t="s">
        <v>104</v>
      </c>
      <c r="N63" s="33" t="e">
        <f>FIND(" "&amp;M63, 'Data Input'!$A124,J63+1)</f>
        <v>#VALUE!</v>
      </c>
      <c r="O63" s="33" t="str">
        <f>IFERROR(MID('Data Input'!$A124,N63+2,2),"")</f>
        <v/>
      </c>
      <c r="P63" s="23" t="str">
        <f t="shared" si="27"/>
        <v/>
      </c>
      <c r="Q63" s="32" t="s">
        <v>103</v>
      </c>
      <c r="R63" s="33" t="e">
        <f>FIND(" "&amp;Q63, 'Data Input'!$A124,N63+1)</f>
        <v>#VALUE!</v>
      </c>
      <c r="S63" s="33" t="str">
        <f>IFERROR(MID('Data Input'!$A124,R63+2,2),"")</f>
        <v/>
      </c>
      <c r="T63" s="23" t="str">
        <f t="shared" si="20"/>
        <v/>
      </c>
      <c r="U63" s="32" t="s">
        <v>103</v>
      </c>
      <c r="V63" s="33" t="e">
        <f>FIND(" "&amp;U63, 'Data Input'!$A124,R63+1)</f>
        <v>#VALUE!</v>
      </c>
      <c r="W63" s="33" t="str">
        <f>IFERROR(MID('Data Input'!$A124,V63+2,2),"")</f>
        <v/>
      </c>
      <c r="X63" s="39" t="str">
        <f t="shared" si="21"/>
        <v/>
      </c>
      <c r="Y63" s="32" t="s">
        <v>103</v>
      </c>
      <c r="Z63" s="33" t="e">
        <f>FIND(" "&amp;Y63, 'Data Input'!$A124,V63+1)</f>
        <v>#VALUE!</v>
      </c>
      <c r="AA63" s="33" t="str">
        <f>IFERROR(MID('Data Input'!$A124,Z63+2,2),"")</f>
        <v/>
      </c>
      <c r="AB63" s="39" t="str">
        <f t="shared" si="22"/>
        <v/>
      </c>
      <c r="AC63" s="32" t="s">
        <v>103</v>
      </c>
      <c r="AD63" s="33" t="e">
        <f>FIND(" "&amp;AC63, 'Data Input'!$A124,Z63+1)</f>
        <v>#VALUE!</v>
      </c>
      <c r="AE63" s="33" t="str">
        <f>IFERROR(MID('Data Input'!$A124,AD63+2,2),"")</f>
        <v/>
      </c>
      <c r="AF63" s="23" t="str">
        <f t="shared" si="28"/>
        <v/>
      </c>
      <c r="AG63" s="32" t="s">
        <v>102</v>
      </c>
      <c r="AH63" s="33" t="e">
        <f>FIND(" "&amp;AG63, 'Data Input'!$A124,AD63+1)</f>
        <v>#VALUE!</v>
      </c>
      <c r="AI63" s="33" t="str">
        <f>IFERROR(MID('Data Input'!$A124,AH63+2,2),"")</f>
        <v/>
      </c>
      <c r="AJ63" s="26" t="str">
        <f t="shared" si="23"/>
        <v/>
      </c>
      <c r="AK63" s="32" t="s">
        <v>102</v>
      </c>
      <c r="AL63" s="33" t="e">
        <f>FIND(" "&amp;AK63, 'Data Input'!$A124,AH63+1)</f>
        <v>#VALUE!</v>
      </c>
      <c r="AM63" s="33" t="str">
        <f>IFERROR(MID('Data Input'!$A124,AL63+2,2),"")</f>
        <v/>
      </c>
      <c r="AN63" s="26" t="str">
        <f t="shared" si="29"/>
        <v/>
      </c>
      <c r="AO63" s="32" t="s">
        <v>102</v>
      </c>
      <c r="AP63" s="33" t="e">
        <f>FIND(" "&amp;AO63, 'Data Input'!$A124,AL63+1)</f>
        <v>#VALUE!</v>
      </c>
      <c r="AQ63" s="33" t="str">
        <f>IFERROR(MID('Data Input'!$A124,AP63+2,2),"")</f>
        <v/>
      </c>
      <c r="AR63" s="25" t="str">
        <f t="shared" si="30"/>
        <v/>
      </c>
      <c r="AS63" s="32" t="s">
        <v>102</v>
      </c>
      <c r="AT63" s="33" t="e">
        <f>FIND(" "&amp;AS63, 'Data Input'!$A124,AP63+1)</f>
        <v>#VALUE!</v>
      </c>
      <c r="AU63" s="33" t="str">
        <f>IFERROR(MID('Data Input'!$A124,AT63+2,2),"")</f>
        <v/>
      </c>
      <c r="AV63" s="26" t="str">
        <f t="shared" si="31"/>
        <v/>
      </c>
      <c r="AW63" s="32" t="s">
        <v>99</v>
      </c>
      <c r="AX63" s="33" t="e">
        <f>FIND(" "&amp;AW63, 'Data Input'!$A124,AT63+1)</f>
        <v>#VALUE!</v>
      </c>
      <c r="AY63" s="33" t="str">
        <f>IFERROR(MID('Data Input'!$A124,AX63+2,2),"")</f>
        <v/>
      </c>
      <c r="AZ63" s="26" t="str">
        <f t="shared" si="32"/>
        <v/>
      </c>
      <c r="BA63" s="32" t="s">
        <v>99</v>
      </c>
      <c r="BB63" s="33" t="e">
        <f>FIND(" "&amp;BA63, 'Data Input'!$A124,AX63+1)</f>
        <v>#VALUE!</v>
      </c>
      <c r="BC63" s="33" t="str">
        <f>IFERROR(MID('Data Input'!$A124,BB63+2,2),"")</f>
        <v/>
      </c>
      <c r="BD63" s="26" t="str">
        <f t="shared" si="33"/>
        <v/>
      </c>
      <c r="BE63" s="32" t="s">
        <v>99</v>
      </c>
      <c r="BF63" s="33" t="e">
        <f>FIND(" "&amp;BE63, 'Data Input'!$A124,BB63+1)</f>
        <v>#VALUE!</v>
      </c>
      <c r="BG63" s="33" t="str">
        <f>IFERROR(MID('Data Input'!$A124,BF63+2,2),"")</f>
        <v/>
      </c>
      <c r="BH63" s="26" t="str">
        <f t="shared" si="34"/>
        <v/>
      </c>
      <c r="BI63" s="32" t="s">
        <v>99</v>
      </c>
      <c r="BJ63" s="33" t="e">
        <f>FIND(" "&amp;BI63, 'Data Input'!$A124,BF63+1)</f>
        <v>#VALUE!</v>
      </c>
      <c r="BK63" s="33" t="str">
        <f>IFERROR(MID('Data Input'!$A124,BJ63+2,2),"")</f>
        <v/>
      </c>
      <c r="BL63" s="26" t="str">
        <f t="shared" si="35"/>
        <v/>
      </c>
      <c r="BM63" s="32" t="s">
        <v>100</v>
      </c>
      <c r="BN63" s="33" t="e">
        <f>FIND(" "&amp;BM63, 'Data Input'!$A124,BJ63+1)</f>
        <v>#VALUE!</v>
      </c>
      <c r="BO63" s="33" t="str">
        <f>IFERROR(MID('Data Input'!$A124,BN63+2,2),"")</f>
        <v/>
      </c>
      <c r="BP63" s="26" t="str">
        <f t="shared" si="36"/>
        <v/>
      </c>
      <c r="BQ63" s="32" t="s">
        <v>100</v>
      </c>
      <c r="BR63" s="33" t="e">
        <f>FIND(" "&amp;BQ63, 'Data Input'!$A124,BN63+1)</f>
        <v>#VALUE!</v>
      </c>
      <c r="BS63" s="33" t="str">
        <f>IFERROR(MID('Data Input'!$A124,BR63+2,2),"")</f>
        <v/>
      </c>
      <c r="BT63" s="26" t="str">
        <f t="shared" si="37"/>
        <v/>
      </c>
      <c r="BU63" s="32" t="s">
        <v>100</v>
      </c>
      <c r="BV63" s="33" t="e">
        <f>FIND(" "&amp;BU63, 'Data Input'!$A124,BR63+1)</f>
        <v>#VALUE!</v>
      </c>
      <c r="BW63" s="33" t="str">
        <f>IFERROR(MID('Data Input'!$A124,BV63+2,2),"")</f>
        <v/>
      </c>
      <c r="BX63" s="26" t="str">
        <f t="shared" si="38"/>
        <v/>
      </c>
      <c r="BY63" s="32" t="s">
        <v>100</v>
      </c>
      <c r="BZ63" s="33" t="e">
        <f>FIND(" "&amp;BY63, 'Data Input'!$A124,BV63+1)</f>
        <v>#VALUE!</v>
      </c>
      <c r="CA63" s="33" t="str">
        <f>IFERROR(MID('Data Input'!$A124,BZ63+2,2),"")</f>
        <v/>
      </c>
      <c r="CB63" s="23" t="str">
        <f t="shared" si="39"/>
        <v/>
      </c>
      <c r="CC63" s="32" t="s">
        <v>101</v>
      </c>
      <c r="CD63" s="33" t="e">
        <f>FIND(" "&amp;CC63, 'Data Input'!$A124,BZ63+1)</f>
        <v>#VALUE!</v>
      </c>
      <c r="CE63" s="33" t="str">
        <f>IFERROR(MID('Data Input'!$A124,CD63+2,2),"")</f>
        <v/>
      </c>
      <c r="CF63" s="23" t="str">
        <f t="shared" si="40"/>
        <v/>
      </c>
      <c r="CG63" s="32" t="s">
        <v>101</v>
      </c>
      <c r="CH63" s="33" t="e">
        <f>FIND(" "&amp;CG63, 'Data Input'!$A124,CD63+1)</f>
        <v>#VALUE!</v>
      </c>
      <c r="CI63" s="33" t="str">
        <f>IFERROR(MID('Data Input'!$A124,CH63+2,2),"")</f>
        <v/>
      </c>
      <c r="CJ63" s="23" t="str">
        <f t="shared" si="41"/>
        <v/>
      </c>
      <c r="CK63" s="32" t="s">
        <v>101</v>
      </c>
      <c r="CL63" s="33" t="e">
        <f>FIND(" "&amp;CK63, 'Data Input'!$A124,CH63+1)</f>
        <v>#VALUE!</v>
      </c>
      <c r="CM63" s="33" t="str">
        <f>IFERROR(MID('Data Input'!$A124,CL63+2,2),"")</f>
        <v/>
      </c>
      <c r="CN63" s="23" t="str">
        <f t="shared" si="42"/>
        <v/>
      </c>
      <c r="CO63" s="32" t="s">
        <v>101</v>
      </c>
      <c r="CP63" s="33" t="e">
        <f>FIND(" "&amp;CO63, 'Data Input'!$A124,CL63+1)</f>
        <v>#VALUE!</v>
      </c>
      <c r="CQ63" s="33" t="str">
        <f>IFERROR(MID('Data Input'!$A124,CP63+2,2),"")</f>
        <v/>
      </c>
      <c r="CR63" s="25" t="str">
        <f t="shared" si="43"/>
        <v/>
      </c>
    </row>
    <row r="64" spans="1:96" x14ac:dyDescent="0.15">
      <c r="A64" s="32" t="s">
        <v>104</v>
      </c>
      <c r="B64" s="33" t="e">
        <f>FIND(" "&amp;A64, 'Data Input'!$A126)</f>
        <v>#VALUE!</v>
      </c>
      <c r="C64" s="33" t="str">
        <f>IFERROR(MID('Data Input'!$A126,B64+2,2),"")</f>
        <v/>
      </c>
      <c r="D64" s="23" t="str">
        <f t="shared" si="24"/>
        <v/>
      </c>
      <c r="E64" s="32" t="s">
        <v>104</v>
      </c>
      <c r="F64" s="33" t="e">
        <f>FIND(" "&amp;E64, 'Data Input'!$A126,B64+1)</f>
        <v>#VALUE!</v>
      </c>
      <c r="G64" s="33" t="str">
        <f>IFERROR(MID('Data Input'!$A126,F64+2,2),"")</f>
        <v/>
      </c>
      <c r="H64" s="23" t="str">
        <f t="shared" si="25"/>
        <v/>
      </c>
      <c r="I64" s="32" t="s">
        <v>104</v>
      </c>
      <c r="J64" s="33" t="e">
        <f>FIND(" "&amp;I64, 'Data Input'!$A126,F64+1)</f>
        <v>#VALUE!</v>
      </c>
      <c r="K64" s="33" t="str">
        <f>IFERROR(MID('Data Input'!$A126,J64+2,2),"")</f>
        <v/>
      </c>
      <c r="L64" s="23" t="str">
        <f t="shared" si="26"/>
        <v/>
      </c>
      <c r="M64" s="32" t="s">
        <v>104</v>
      </c>
      <c r="N64" s="33" t="e">
        <f>FIND(" "&amp;M64, 'Data Input'!$A126,J64+1)</f>
        <v>#VALUE!</v>
      </c>
      <c r="O64" s="33" t="str">
        <f>IFERROR(MID('Data Input'!$A126,N64+2,2),"")</f>
        <v/>
      </c>
      <c r="P64" s="23" t="str">
        <f t="shared" si="27"/>
        <v/>
      </c>
      <c r="Q64" s="32" t="s">
        <v>103</v>
      </c>
      <c r="R64" s="33" t="e">
        <f>FIND(" "&amp;Q64, 'Data Input'!$A126,N64+1)</f>
        <v>#VALUE!</v>
      </c>
      <c r="S64" s="33" t="str">
        <f>IFERROR(MID('Data Input'!$A126,R64+2,2),"")</f>
        <v/>
      </c>
      <c r="T64" s="23" t="str">
        <f t="shared" si="20"/>
        <v/>
      </c>
      <c r="U64" s="32" t="s">
        <v>103</v>
      </c>
      <c r="V64" s="33" t="e">
        <f>FIND(" "&amp;U64, 'Data Input'!$A126,R64+1)</f>
        <v>#VALUE!</v>
      </c>
      <c r="W64" s="33" t="str">
        <f>IFERROR(MID('Data Input'!$A126,V64+2,2),"")</f>
        <v/>
      </c>
      <c r="X64" s="39" t="str">
        <f t="shared" si="21"/>
        <v/>
      </c>
      <c r="Y64" s="32" t="s">
        <v>103</v>
      </c>
      <c r="Z64" s="33" t="e">
        <f>FIND(" "&amp;Y64, 'Data Input'!$A126,V64+1)</f>
        <v>#VALUE!</v>
      </c>
      <c r="AA64" s="33" t="str">
        <f>IFERROR(MID('Data Input'!$A126,Z64+2,2),"")</f>
        <v/>
      </c>
      <c r="AB64" s="39" t="str">
        <f t="shared" si="22"/>
        <v/>
      </c>
      <c r="AC64" s="32" t="s">
        <v>103</v>
      </c>
      <c r="AD64" s="33" t="e">
        <f>FIND(" "&amp;AC64, 'Data Input'!$A126,Z64+1)</f>
        <v>#VALUE!</v>
      </c>
      <c r="AE64" s="33" t="str">
        <f>IFERROR(MID('Data Input'!$A126,AD64+2,2),"")</f>
        <v/>
      </c>
      <c r="AF64" s="23" t="str">
        <f t="shared" si="28"/>
        <v/>
      </c>
      <c r="AG64" s="32" t="s">
        <v>102</v>
      </c>
      <c r="AH64" s="33" t="e">
        <f>FIND(" "&amp;AG64, 'Data Input'!$A126,AD64+1)</f>
        <v>#VALUE!</v>
      </c>
      <c r="AI64" s="33" t="str">
        <f>IFERROR(MID('Data Input'!$A126,AH64+2,2),"")</f>
        <v/>
      </c>
      <c r="AJ64" s="26" t="str">
        <f t="shared" si="23"/>
        <v/>
      </c>
      <c r="AK64" s="32" t="s">
        <v>102</v>
      </c>
      <c r="AL64" s="33" t="e">
        <f>FIND(" "&amp;AK64, 'Data Input'!$A126,AH64+1)</f>
        <v>#VALUE!</v>
      </c>
      <c r="AM64" s="33" t="str">
        <f>IFERROR(MID('Data Input'!$A126,AL64+2,2),"")</f>
        <v/>
      </c>
      <c r="AN64" s="26" t="str">
        <f t="shared" si="29"/>
        <v/>
      </c>
      <c r="AO64" s="32" t="s">
        <v>102</v>
      </c>
      <c r="AP64" s="33" t="e">
        <f>FIND(" "&amp;AO64, 'Data Input'!$A126,AL64+1)</f>
        <v>#VALUE!</v>
      </c>
      <c r="AQ64" s="33" t="str">
        <f>IFERROR(MID('Data Input'!$A126,AP64+2,2),"")</f>
        <v/>
      </c>
      <c r="AR64" s="25" t="str">
        <f t="shared" si="30"/>
        <v/>
      </c>
      <c r="AS64" s="32" t="s">
        <v>102</v>
      </c>
      <c r="AT64" s="33" t="e">
        <f>FIND(" "&amp;AS64, 'Data Input'!$A126,AP64+1)</f>
        <v>#VALUE!</v>
      </c>
      <c r="AU64" s="33" t="str">
        <f>IFERROR(MID('Data Input'!$A126,AT64+2,2),"")</f>
        <v/>
      </c>
      <c r="AV64" s="26" t="str">
        <f t="shared" si="31"/>
        <v/>
      </c>
      <c r="AW64" s="32" t="s">
        <v>99</v>
      </c>
      <c r="AX64" s="33" t="e">
        <f>FIND(" "&amp;AW64, 'Data Input'!$A126,AT64+1)</f>
        <v>#VALUE!</v>
      </c>
      <c r="AY64" s="33" t="str">
        <f>IFERROR(MID('Data Input'!$A126,AX64+2,2),"")</f>
        <v/>
      </c>
      <c r="AZ64" s="26" t="str">
        <f t="shared" si="32"/>
        <v/>
      </c>
      <c r="BA64" s="32" t="s">
        <v>99</v>
      </c>
      <c r="BB64" s="33" t="e">
        <f>FIND(" "&amp;BA64, 'Data Input'!$A126,AX64+1)</f>
        <v>#VALUE!</v>
      </c>
      <c r="BC64" s="33" t="str">
        <f>IFERROR(MID('Data Input'!$A126,BB64+2,2),"")</f>
        <v/>
      </c>
      <c r="BD64" s="26" t="str">
        <f t="shared" si="33"/>
        <v/>
      </c>
      <c r="BE64" s="32" t="s">
        <v>99</v>
      </c>
      <c r="BF64" s="33" t="e">
        <f>FIND(" "&amp;BE64, 'Data Input'!$A126,BB64+1)</f>
        <v>#VALUE!</v>
      </c>
      <c r="BG64" s="33" t="str">
        <f>IFERROR(MID('Data Input'!$A126,BF64+2,2),"")</f>
        <v/>
      </c>
      <c r="BH64" s="26" t="str">
        <f t="shared" si="34"/>
        <v/>
      </c>
      <c r="BI64" s="32" t="s">
        <v>99</v>
      </c>
      <c r="BJ64" s="33" t="e">
        <f>FIND(" "&amp;BI64, 'Data Input'!$A126,BF64+1)</f>
        <v>#VALUE!</v>
      </c>
      <c r="BK64" s="33" t="str">
        <f>IFERROR(MID('Data Input'!$A126,BJ64+2,2),"")</f>
        <v/>
      </c>
      <c r="BL64" s="26" t="str">
        <f t="shared" si="35"/>
        <v/>
      </c>
      <c r="BM64" s="32" t="s">
        <v>100</v>
      </c>
      <c r="BN64" s="33" t="e">
        <f>FIND(" "&amp;BM64, 'Data Input'!$A126,BJ64+1)</f>
        <v>#VALUE!</v>
      </c>
      <c r="BO64" s="33" t="str">
        <f>IFERROR(MID('Data Input'!$A126,BN64+2,2),"")</f>
        <v/>
      </c>
      <c r="BP64" s="26" t="str">
        <f t="shared" si="36"/>
        <v/>
      </c>
      <c r="BQ64" s="32" t="s">
        <v>100</v>
      </c>
      <c r="BR64" s="33" t="e">
        <f>FIND(" "&amp;BQ64, 'Data Input'!$A126,BN64+1)</f>
        <v>#VALUE!</v>
      </c>
      <c r="BS64" s="33" t="str">
        <f>IFERROR(MID('Data Input'!$A126,BR64+2,2),"")</f>
        <v/>
      </c>
      <c r="BT64" s="26" t="str">
        <f t="shared" si="37"/>
        <v/>
      </c>
      <c r="BU64" s="32" t="s">
        <v>100</v>
      </c>
      <c r="BV64" s="33" t="e">
        <f>FIND(" "&amp;BU64, 'Data Input'!$A126,BR64+1)</f>
        <v>#VALUE!</v>
      </c>
      <c r="BW64" s="33" t="str">
        <f>IFERROR(MID('Data Input'!$A126,BV64+2,2),"")</f>
        <v/>
      </c>
      <c r="BX64" s="26" t="str">
        <f t="shared" si="38"/>
        <v/>
      </c>
      <c r="BY64" s="32" t="s">
        <v>100</v>
      </c>
      <c r="BZ64" s="33" t="e">
        <f>FIND(" "&amp;BY64, 'Data Input'!$A126,BV64+1)</f>
        <v>#VALUE!</v>
      </c>
      <c r="CA64" s="33" t="str">
        <f>IFERROR(MID('Data Input'!$A126,BZ64+2,2),"")</f>
        <v/>
      </c>
      <c r="CB64" s="23" t="str">
        <f t="shared" si="39"/>
        <v/>
      </c>
      <c r="CC64" s="32" t="s">
        <v>101</v>
      </c>
      <c r="CD64" s="33" t="e">
        <f>FIND(" "&amp;CC64, 'Data Input'!$A126,BZ64+1)</f>
        <v>#VALUE!</v>
      </c>
      <c r="CE64" s="33" t="str">
        <f>IFERROR(MID('Data Input'!$A126,CD64+2,2),"")</f>
        <v/>
      </c>
      <c r="CF64" s="23" t="str">
        <f t="shared" si="40"/>
        <v/>
      </c>
      <c r="CG64" s="32" t="s">
        <v>101</v>
      </c>
      <c r="CH64" s="33" t="e">
        <f>FIND(" "&amp;CG64, 'Data Input'!$A126,CD64+1)</f>
        <v>#VALUE!</v>
      </c>
      <c r="CI64" s="33" t="str">
        <f>IFERROR(MID('Data Input'!$A126,CH64+2,2),"")</f>
        <v/>
      </c>
      <c r="CJ64" s="23" t="str">
        <f t="shared" si="41"/>
        <v/>
      </c>
      <c r="CK64" s="32" t="s">
        <v>101</v>
      </c>
      <c r="CL64" s="33" t="e">
        <f>FIND(" "&amp;CK64, 'Data Input'!$A126,CH64+1)</f>
        <v>#VALUE!</v>
      </c>
      <c r="CM64" s="33" t="str">
        <f>IFERROR(MID('Data Input'!$A126,CL64+2,2),"")</f>
        <v/>
      </c>
      <c r="CN64" s="23" t="str">
        <f t="shared" si="42"/>
        <v/>
      </c>
      <c r="CO64" s="32" t="s">
        <v>101</v>
      </c>
      <c r="CP64" s="33" t="e">
        <f>FIND(" "&amp;CO64, 'Data Input'!$A126,CL64+1)</f>
        <v>#VALUE!</v>
      </c>
      <c r="CQ64" s="33" t="str">
        <f>IFERROR(MID('Data Input'!$A126,CP64+2,2),"")</f>
        <v/>
      </c>
      <c r="CR64" s="25" t="str">
        <f t="shared" si="43"/>
        <v/>
      </c>
    </row>
    <row r="65" spans="1:96" x14ac:dyDescent="0.15">
      <c r="A65" s="32" t="s">
        <v>104</v>
      </c>
      <c r="B65" s="33" t="e">
        <f>FIND(" "&amp;A65, 'Data Input'!$A128)</f>
        <v>#VALUE!</v>
      </c>
      <c r="C65" s="33" t="str">
        <f>IFERROR(MID('Data Input'!$A128,B65+2,2),"")</f>
        <v/>
      </c>
      <c r="D65" s="23" t="str">
        <f t="shared" si="24"/>
        <v/>
      </c>
      <c r="E65" s="32" t="s">
        <v>104</v>
      </c>
      <c r="F65" s="33" t="e">
        <f>FIND(" "&amp;E65, 'Data Input'!$A128,B65+1)</f>
        <v>#VALUE!</v>
      </c>
      <c r="G65" s="33" t="str">
        <f>IFERROR(MID('Data Input'!$A128,F65+2,2),"")</f>
        <v/>
      </c>
      <c r="H65" s="23" t="str">
        <f t="shared" si="25"/>
        <v/>
      </c>
      <c r="I65" s="32" t="s">
        <v>104</v>
      </c>
      <c r="J65" s="33" t="e">
        <f>FIND(" "&amp;I65, 'Data Input'!$A128,F65+1)</f>
        <v>#VALUE!</v>
      </c>
      <c r="K65" s="33" t="str">
        <f>IFERROR(MID('Data Input'!$A128,J65+2,2),"")</f>
        <v/>
      </c>
      <c r="L65" s="23" t="str">
        <f t="shared" si="26"/>
        <v/>
      </c>
      <c r="M65" s="32" t="s">
        <v>104</v>
      </c>
      <c r="N65" s="33" t="e">
        <f>FIND(" "&amp;M65, 'Data Input'!$A128,J65+1)</f>
        <v>#VALUE!</v>
      </c>
      <c r="O65" s="33" t="str">
        <f>IFERROR(MID('Data Input'!$A128,N65+2,2),"")</f>
        <v/>
      </c>
      <c r="P65" s="23" t="str">
        <f t="shared" si="27"/>
        <v/>
      </c>
      <c r="Q65" s="32" t="s">
        <v>103</v>
      </c>
      <c r="R65" s="33" t="e">
        <f>FIND(" "&amp;Q65, 'Data Input'!$A128,N65+1)</f>
        <v>#VALUE!</v>
      </c>
      <c r="S65" s="33" t="str">
        <f>IFERROR(MID('Data Input'!$A128,R65+2,2),"")</f>
        <v/>
      </c>
      <c r="T65" s="23" t="str">
        <f t="shared" si="20"/>
        <v/>
      </c>
      <c r="U65" s="32" t="s">
        <v>103</v>
      </c>
      <c r="V65" s="33" t="e">
        <f>FIND(" "&amp;U65, 'Data Input'!$A128,R65+1)</f>
        <v>#VALUE!</v>
      </c>
      <c r="W65" s="33" t="str">
        <f>IFERROR(MID('Data Input'!$A128,V65+2,2),"")</f>
        <v/>
      </c>
      <c r="X65" s="39" t="str">
        <f t="shared" si="21"/>
        <v/>
      </c>
      <c r="Y65" s="32" t="s">
        <v>103</v>
      </c>
      <c r="Z65" s="33" t="e">
        <f>FIND(" "&amp;Y65, 'Data Input'!$A128,V65+1)</f>
        <v>#VALUE!</v>
      </c>
      <c r="AA65" s="33" t="str">
        <f>IFERROR(MID('Data Input'!$A128,Z65+2,2),"")</f>
        <v/>
      </c>
      <c r="AB65" s="39" t="str">
        <f t="shared" si="22"/>
        <v/>
      </c>
      <c r="AC65" s="32" t="s">
        <v>103</v>
      </c>
      <c r="AD65" s="33" t="e">
        <f>FIND(" "&amp;AC65, 'Data Input'!$A128,Z65+1)</f>
        <v>#VALUE!</v>
      </c>
      <c r="AE65" s="33" t="str">
        <f>IFERROR(MID('Data Input'!$A128,AD65+2,2),"")</f>
        <v/>
      </c>
      <c r="AF65" s="23" t="str">
        <f t="shared" si="28"/>
        <v/>
      </c>
      <c r="AG65" s="32" t="s">
        <v>102</v>
      </c>
      <c r="AH65" s="33" t="e">
        <f>FIND(" "&amp;AG65, 'Data Input'!$A128,AD65+1)</f>
        <v>#VALUE!</v>
      </c>
      <c r="AI65" s="33" t="str">
        <f>IFERROR(MID('Data Input'!$A128,AH65+2,2),"")</f>
        <v/>
      </c>
      <c r="AJ65" s="26" t="str">
        <f t="shared" si="23"/>
        <v/>
      </c>
      <c r="AK65" s="32" t="s">
        <v>102</v>
      </c>
      <c r="AL65" s="33" t="e">
        <f>FIND(" "&amp;AK65, 'Data Input'!$A128,AH65+1)</f>
        <v>#VALUE!</v>
      </c>
      <c r="AM65" s="33" t="str">
        <f>IFERROR(MID('Data Input'!$A128,AL65+2,2),"")</f>
        <v/>
      </c>
      <c r="AN65" s="26" t="str">
        <f t="shared" si="29"/>
        <v/>
      </c>
      <c r="AO65" s="32" t="s">
        <v>102</v>
      </c>
      <c r="AP65" s="33" t="e">
        <f>FIND(" "&amp;AO65, 'Data Input'!$A128,AL65+1)</f>
        <v>#VALUE!</v>
      </c>
      <c r="AQ65" s="33" t="str">
        <f>IFERROR(MID('Data Input'!$A128,AP65+2,2),"")</f>
        <v/>
      </c>
      <c r="AR65" s="25" t="str">
        <f t="shared" si="30"/>
        <v/>
      </c>
      <c r="AS65" s="32" t="s">
        <v>102</v>
      </c>
      <c r="AT65" s="33" t="e">
        <f>FIND(" "&amp;AS65, 'Data Input'!$A128,AP65+1)</f>
        <v>#VALUE!</v>
      </c>
      <c r="AU65" s="33" t="str">
        <f>IFERROR(MID('Data Input'!$A128,AT65+2,2),"")</f>
        <v/>
      </c>
      <c r="AV65" s="26" t="str">
        <f t="shared" si="31"/>
        <v/>
      </c>
      <c r="AW65" s="32" t="s">
        <v>99</v>
      </c>
      <c r="AX65" s="33" t="e">
        <f>FIND(" "&amp;AW65, 'Data Input'!$A128,AT65+1)</f>
        <v>#VALUE!</v>
      </c>
      <c r="AY65" s="33" t="str">
        <f>IFERROR(MID('Data Input'!$A128,AX65+2,2),"")</f>
        <v/>
      </c>
      <c r="AZ65" s="26" t="str">
        <f t="shared" si="32"/>
        <v/>
      </c>
      <c r="BA65" s="32" t="s">
        <v>99</v>
      </c>
      <c r="BB65" s="33" t="e">
        <f>FIND(" "&amp;BA65, 'Data Input'!$A128,AX65+1)</f>
        <v>#VALUE!</v>
      </c>
      <c r="BC65" s="33" t="str">
        <f>IFERROR(MID('Data Input'!$A128,BB65+2,2),"")</f>
        <v/>
      </c>
      <c r="BD65" s="26" t="str">
        <f t="shared" si="33"/>
        <v/>
      </c>
      <c r="BE65" s="32" t="s">
        <v>99</v>
      </c>
      <c r="BF65" s="33" t="e">
        <f>FIND(" "&amp;BE65, 'Data Input'!$A128,BB65+1)</f>
        <v>#VALUE!</v>
      </c>
      <c r="BG65" s="33" t="str">
        <f>IFERROR(MID('Data Input'!$A128,BF65+2,2),"")</f>
        <v/>
      </c>
      <c r="BH65" s="26" t="str">
        <f t="shared" si="34"/>
        <v/>
      </c>
      <c r="BI65" s="32" t="s">
        <v>99</v>
      </c>
      <c r="BJ65" s="33" t="e">
        <f>FIND(" "&amp;BI65, 'Data Input'!$A128,BF65+1)</f>
        <v>#VALUE!</v>
      </c>
      <c r="BK65" s="33" t="str">
        <f>IFERROR(MID('Data Input'!$A128,BJ65+2,2),"")</f>
        <v/>
      </c>
      <c r="BL65" s="26" t="str">
        <f t="shared" si="35"/>
        <v/>
      </c>
      <c r="BM65" s="32" t="s">
        <v>100</v>
      </c>
      <c r="BN65" s="33" t="e">
        <f>FIND(" "&amp;BM65, 'Data Input'!$A128,BJ65+1)</f>
        <v>#VALUE!</v>
      </c>
      <c r="BO65" s="33" t="str">
        <f>IFERROR(MID('Data Input'!$A128,BN65+2,2),"")</f>
        <v/>
      </c>
      <c r="BP65" s="26" t="str">
        <f t="shared" si="36"/>
        <v/>
      </c>
      <c r="BQ65" s="32" t="s">
        <v>100</v>
      </c>
      <c r="BR65" s="33" t="e">
        <f>FIND(" "&amp;BQ65, 'Data Input'!$A128,BN65+1)</f>
        <v>#VALUE!</v>
      </c>
      <c r="BS65" s="33" t="str">
        <f>IFERROR(MID('Data Input'!$A128,BR65+2,2),"")</f>
        <v/>
      </c>
      <c r="BT65" s="26" t="str">
        <f t="shared" si="37"/>
        <v/>
      </c>
      <c r="BU65" s="32" t="s">
        <v>100</v>
      </c>
      <c r="BV65" s="33" t="e">
        <f>FIND(" "&amp;BU65, 'Data Input'!$A128,BR65+1)</f>
        <v>#VALUE!</v>
      </c>
      <c r="BW65" s="33" t="str">
        <f>IFERROR(MID('Data Input'!$A128,BV65+2,2),"")</f>
        <v/>
      </c>
      <c r="BX65" s="26" t="str">
        <f t="shared" si="38"/>
        <v/>
      </c>
      <c r="BY65" s="32" t="s">
        <v>100</v>
      </c>
      <c r="BZ65" s="33" t="e">
        <f>FIND(" "&amp;BY65, 'Data Input'!$A128,BV65+1)</f>
        <v>#VALUE!</v>
      </c>
      <c r="CA65" s="33" t="str">
        <f>IFERROR(MID('Data Input'!$A128,BZ65+2,2),"")</f>
        <v/>
      </c>
      <c r="CB65" s="23" t="str">
        <f t="shared" si="39"/>
        <v/>
      </c>
      <c r="CC65" s="32" t="s">
        <v>101</v>
      </c>
      <c r="CD65" s="33" t="e">
        <f>FIND(" "&amp;CC65, 'Data Input'!$A128,BZ65+1)</f>
        <v>#VALUE!</v>
      </c>
      <c r="CE65" s="33" t="str">
        <f>IFERROR(MID('Data Input'!$A128,CD65+2,2),"")</f>
        <v/>
      </c>
      <c r="CF65" s="23" t="str">
        <f t="shared" si="40"/>
        <v/>
      </c>
      <c r="CG65" s="32" t="s">
        <v>101</v>
      </c>
      <c r="CH65" s="33" t="e">
        <f>FIND(" "&amp;CG65, 'Data Input'!$A128,CD65+1)</f>
        <v>#VALUE!</v>
      </c>
      <c r="CI65" s="33" t="str">
        <f>IFERROR(MID('Data Input'!$A128,CH65+2,2),"")</f>
        <v/>
      </c>
      <c r="CJ65" s="23" t="str">
        <f t="shared" si="41"/>
        <v/>
      </c>
      <c r="CK65" s="32" t="s">
        <v>101</v>
      </c>
      <c r="CL65" s="33" t="e">
        <f>FIND(" "&amp;CK65, 'Data Input'!$A128,CH65+1)</f>
        <v>#VALUE!</v>
      </c>
      <c r="CM65" s="33" t="str">
        <f>IFERROR(MID('Data Input'!$A128,CL65+2,2),"")</f>
        <v/>
      </c>
      <c r="CN65" s="23" t="str">
        <f t="shared" si="42"/>
        <v/>
      </c>
      <c r="CO65" s="32" t="s">
        <v>101</v>
      </c>
      <c r="CP65" s="33" t="e">
        <f>FIND(" "&amp;CO65, 'Data Input'!$A128,CL65+1)</f>
        <v>#VALUE!</v>
      </c>
      <c r="CQ65" s="33" t="str">
        <f>IFERROR(MID('Data Input'!$A128,CP65+2,2),"")</f>
        <v/>
      </c>
      <c r="CR65" s="25" t="str">
        <f t="shared" si="43"/>
        <v/>
      </c>
    </row>
    <row r="66" spans="1:96" x14ac:dyDescent="0.15">
      <c r="A66" s="32" t="s">
        <v>104</v>
      </c>
      <c r="B66" s="33" t="e">
        <f>FIND(" "&amp;A66, 'Data Input'!$A130)</f>
        <v>#VALUE!</v>
      </c>
      <c r="C66" s="33" t="str">
        <f>IFERROR(MID('Data Input'!$A130,B66+2,2),"")</f>
        <v/>
      </c>
      <c r="D66" s="23" t="str">
        <f t="shared" ref="D66:D80" si="44">IFERROR(C66*15,"")</f>
        <v/>
      </c>
      <c r="E66" s="32" t="s">
        <v>104</v>
      </c>
      <c r="F66" s="33" t="e">
        <f>FIND(" "&amp;E66, 'Data Input'!$A130,B66+1)</f>
        <v>#VALUE!</v>
      </c>
      <c r="G66" s="33" t="str">
        <f>IFERROR(MID('Data Input'!$A130,F66+2,2),"")</f>
        <v/>
      </c>
      <c r="H66" s="23" t="str">
        <f t="shared" ref="H66:H80" si="45">IFERROR(10*(99-G66),"")</f>
        <v/>
      </c>
      <c r="I66" s="32" t="s">
        <v>104</v>
      </c>
      <c r="J66" s="33" t="e">
        <f>FIND(" "&amp;I66, 'Data Input'!$A130,F66+1)</f>
        <v>#VALUE!</v>
      </c>
      <c r="K66" s="33" t="str">
        <f>IFERROR(MID('Data Input'!$A130,J66+2,2),"")</f>
        <v/>
      </c>
      <c r="L66" s="23" t="str">
        <f t="shared" ref="L66:L80" si="46">IFERROR(10*(99-K66),"")</f>
        <v/>
      </c>
      <c r="M66" s="32" t="s">
        <v>104</v>
      </c>
      <c r="N66" s="33" t="e">
        <f>FIND(" "&amp;M66, 'Data Input'!$A130,J66+1)</f>
        <v>#VALUE!</v>
      </c>
      <c r="O66" s="33" t="str">
        <f>IFERROR(MID('Data Input'!$A130,N66+2,2),"")</f>
        <v/>
      </c>
      <c r="P66" s="23" t="str">
        <f t="shared" ref="P66:P80" si="47">IFERROR(10*(99-O66),"")</f>
        <v/>
      </c>
      <c r="Q66" s="32" t="s">
        <v>103</v>
      </c>
      <c r="R66" s="33" t="e">
        <f>FIND(" "&amp;Q66, 'Data Input'!$A130,N66+1)</f>
        <v>#VALUE!</v>
      </c>
      <c r="S66" s="33" t="str">
        <f>IFERROR(MID('Data Input'!$A130,R66+2,2),"")</f>
        <v/>
      </c>
      <c r="T66" s="23" t="str">
        <f t="shared" si="20"/>
        <v/>
      </c>
      <c r="U66" s="32" t="s">
        <v>103</v>
      </c>
      <c r="V66" s="33" t="e">
        <f>FIND(" "&amp;U66, 'Data Input'!$A130,R66+1)</f>
        <v>#VALUE!</v>
      </c>
      <c r="W66" s="33" t="str">
        <f>IFERROR(MID('Data Input'!$A130,V66+2,2),"")</f>
        <v/>
      </c>
      <c r="X66" s="39" t="str">
        <f t="shared" si="21"/>
        <v/>
      </c>
      <c r="Y66" s="32" t="s">
        <v>103</v>
      </c>
      <c r="Z66" s="33" t="e">
        <f>FIND(" "&amp;Y66, 'Data Input'!$A130,V66+1)</f>
        <v>#VALUE!</v>
      </c>
      <c r="AA66" s="33" t="str">
        <f>IFERROR(MID('Data Input'!$A130,Z66+2,2),"")</f>
        <v/>
      </c>
      <c r="AB66" s="39" t="str">
        <f t="shared" si="22"/>
        <v/>
      </c>
      <c r="AC66" s="32" t="s">
        <v>103</v>
      </c>
      <c r="AD66" s="33" t="e">
        <f>FIND(" "&amp;AC66, 'Data Input'!$A130,Z66+1)</f>
        <v>#VALUE!</v>
      </c>
      <c r="AE66" s="33" t="str">
        <f>IFERROR(MID('Data Input'!$A130,AD66+2,2),"")</f>
        <v/>
      </c>
      <c r="AF66" s="23" t="str">
        <f t="shared" ref="AF66:AF80" si="48">IFERROR(10*(AE66-50),"")</f>
        <v/>
      </c>
      <c r="AG66" s="32" t="s">
        <v>102</v>
      </c>
      <c r="AH66" s="33" t="e">
        <f>FIND(" "&amp;AG66, 'Data Input'!$A130,AD66+1)</f>
        <v>#VALUE!</v>
      </c>
      <c r="AI66" s="33" t="str">
        <f>IFERROR(MID('Data Input'!$A130,AH66+2,2),"")</f>
        <v/>
      </c>
      <c r="AJ66" s="26" t="str">
        <f t="shared" si="23"/>
        <v/>
      </c>
      <c r="AK66" s="32" t="s">
        <v>102</v>
      </c>
      <c r="AL66" s="33" t="e">
        <f>FIND(" "&amp;AK66, 'Data Input'!$A130,AH66+1)</f>
        <v>#VALUE!</v>
      </c>
      <c r="AM66" s="33" t="str">
        <f>IFERROR(MID('Data Input'!$A130,AL66+2,2),"")</f>
        <v/>
      </c>
      <c r="AN66" s="26" t="str">
        <f t="shared" ref="AN66:AN80" si="49">IFERROR(0.1*AM66,"")</f>
        <v/>
      </c>
      <c r="AO66" s="32" t="s">
        <v>102</v>
      </c>
      <c r="AP66" s="33" t="e">
        <f>FIND(" "&amp;AO66, 'Data Input'!$A130,AL66+1)</f>
        <v>#VALUE!</v>
      </c>
      <c r="AQ66" s="33" t="str">
        <f>IFERROR(MID('Data Input'!$A130,AP66+2,2),"")</f>
        <v/>
      </c>
      <c r="AR66" s="25" t="str">
        <f t="shared" ref="AR66:AR80" si="50">IFERROR(0.15*AQ66,"")</f>
        <v/>
      </c>
      <c r="AS66" s="32" t="s">
        <v>102</v>
      </c>
      <c r="AT66" s="33" t="e">
        <f>FIND(" "&amp;AS66, 'Data Input'!$A130,AP66+1)</f>
        <v>#VALUE!</v>
      </c>
      <c r="AU66" s="33" t="str">
        <f>IFERROR(MID('Data Input'!$A130,AT66+2,2),"")</f>
        <v/>
      </c>
      <c r="AV66" s="26" t="str">
        <f t="shared" ref="AV66:AV80" si="51">IFERROR(95.8-1.48*AU66,"")</f>
        <v/>
      </c>
      <c r="AW66" s="32" t="s">
        <v>99</v>
      </c>
      <c r="AX66" s="33" t="e">
        <f>FIND(" "&amp;AW66, 'Data Input'!$A130,AT66+1)</f>
        <v>#VALUE!</v>
      </c>
      <c r="AY66" s="33" t="str">
        <f>IFERROR(MID('Data Input'!$A130,AX66+2,2),"")</f>
        <v/>
      </c>
      <c r="AZ66" s="26" t="str">
        <f t="shared" ref="AZ66:AZ80" si="52">IFERROR(95.8-1.48*AY66,"")</f>
        <v/>
      </c>
      <c r="BA66" s="32" t="s">
        <v>99</v>
      </c>
      <c r="BB66" s="33" t="e">
        <f>FIND(" "&amp;BA66, 'Data Input'!$A130,AX66+1)</f>
        <v>#VALUE!</v>
      </c>
      <c r="BC66" s="33" t="str">
        <f>IFERROR(MID('Data Input'!$A130,BB66+2,2),"")</f>
        <v/>
      </c>
      <c r="BD66" s="26" t="str">
        <f t="shared" ref="BD66:BD80" si="53">IFERROR(95.8-1.48*BC66,"")</f>
        <v/>
      </c>
      <c r="BE66" s="32" t="s">
        <v>99</v>
      </c>
      <c r="BF66" s="33" t="e">
        <f>FIND(" "&amp;BE66, 'Data Input'!$A130,BB66+1)</f>
        <v>#VALUE!</v>
      </c>
      <c r="BG66" s="33" t="str">
        <f>IFERROR(MID('Data Input'!$A130,BF66+2,2),"")</f>
        <v/>
      </c>
      <c r="BH66" s="26" t="str">
        <f t="shared" ref="BH66:BH80" si="54">IFERROR(95.8-1.48*BG66,"")</f>
        <v/>
      </c>
      <c r="BI66" s="32" t="s">
        <v>99</v>
      </c>
      <c r="BJ66" s="33" t="e">
        <f>FIND(" "&amp;BI66, 'Data Input'!$A130,BF66+1)</f>
        <v>#VALUE!</v>
      </c>
      <c r="BK66" s="33" t="str">
        <f>IFERROR(MID('Data Input'!$A130,BJ66+2,2),"")</f>
        <v/>
      </c>
      <c r="BL66" s="26" t="str">
        <f t="shared" ref="BL66:BL80" si="55">IFERROR(95.8-1.48*BK66,"")</f>
        <v/>
      </c>
      <c r="BM66" s="32" t="s">
        <v>100</v>
      </c>
      <c r="BN66" s="33" t="e">
        <f>FIND(" "&amp;BM66, 'Data Input'!$A130,BJ66+1)</f>
        <v>#VALUE!</v>
      </c>
      <c r="BO66" s="33" t="str">
        <f>IFERROR(MID('Data Input'!$A130,BN66+2,2),"")</f>
        <v/>
      </c>
      <c r="BP66" s="26" t="str">
        <f t="shared" ref="BP66:BP80" si="56">IFERROR(95.8-1.48*BO66,"")</f>
        <v/>
      </c>
      <c r="BQ66" s="32" t="s">
        <v>100</v>
      </c>
      <c r="BR66" s="33" t="e">
        <f>FIND(" "&amp;BQ66, 'Data Input'!$A130,BN66+1)</f>
        <v>#VALUE!</v>
      </c>
      <c r="BS66" s="33" t="str">
        <f>IFERROR(MID('Data Input'!$A130,BR66+2,2),"")</f>
        <v/>
      </c>
      <c r="BT66" s="26" t="str">
        <f t="shared" ref="BT66:BT80" si="57">IFERROR(11.67*BS66,"")</f>
        <v/>
      </c>
      <c r="BU66" s="32" t="s">
        <v>100</v>
      </c>
      <c r="BV66" s="33" t="e">
        <f>FIND(" "&amp;BU66, 'Data Input'!$A130,BR66+1)</f>
        <v>#VALUE!</v>
      </c>
      <c r="BW66" s="33" t="str">
        <f>IFERROR(MID('Data Input'!$A130,BV66+2,2),"")</f>
        <v/>
      </c>
      <c r="BX66" s="26" t="str">
        <f t="shared" ref="BX66:BX80" si="58">IFERROR(95.8-1.48*BW66,"")</f>
        <v/>
      </c>
      <c r="BY66" s="32" t="s">
        <v>100</v>
      </c>
      <c r="BZ66" s="33" t="e">
        <f>FIND(" "&amp;BY66, 'Data Input'!$A130,BV66+1)</f>
        <v>#VALUE!</v>
      </c>
      <c r="CA66" s="33" t="str">
        <f>IFERROR(MID('Data Input'!$A130,BZ66+2,2),"")</f>
        <v/>
      </c>
      <c r="CB66" s="23" t="str">
        <f t="shared" ref="CB66:CB80" si="59">IFERROR(11+0.82*CA66,"")</f>
        <v/>
      </c>
      <c r="CC66" s="32" t="s">
        <v>101</v>
      </c>
      <c r="CD66" s="33" t="e">
        <f>FIND(" "&amp;CC66, 'Data Input'!$A130,BZ66+1)</f>
        <v>#VALUE!</v>
      </c>
      <c r="CE66" s="33" t="str">
        <f>IFERROR(MID('Data Input'!$A130,CD66+2,2),"")</f>
        <v/>
      </c>
      <c r="CF66" s="23" t="str">
        <f t="shared" ref="CF66:CF80" si="60">IFERROR(CE66^2/1.56,"")</f>
        <v/>
      </c>
      <c r="CG66" s="32" t="s">
        <v>101</v>
      </c>
      <c r="CH66" s="33" t="e">
        <f>FIND(" "&amp;CG66, 'Data Input'!$A130,CD66+1)</f>
        <v>#VALUE!</v>
      </c>
      <c r="CI66" s="33" t="str">
        <f>IFERROR(MID('Data Input'!$A130,CH66+2,2),"")</f>
        <v/>
      </c>
      <c r="CJ66" s="23" t="str">
        <f t="shared" ref="CJ66:CJ80" si="61">IFERROR(0.1*CI66^2+35,"")</f>
        <v/>
      </c>
      <c r="CK66" s="32" t="s">
        <v>101</v>
      </c>
      <c r="CL66" s="33" t="e">
        <f>FIND(" "&amp;CK66, 'Data Input'!$A130,CH66+1)</f>
        <v>#VALUE!</v>
      </c>
      <c r="CM66" s="33" t="str">
        <f>IFERROR(MID('Data Input'!$A130,CL66+2,2),"")</f>
        <v/>
      </c>
      <c r="CN66" s="23" t="str">
        <f t="shared" ref="CN66:CN80" si="62">IFERROR(0.041*CM66^2,"")</f>
        <v/>
      </c>
      <c r="CO66" s="32" t="s">
        <v>101</v>
      </c>
      <c r="CP66" s="33" t="e">
        <f>FIND(" "&amp;CO66, 'Data Input'!$A130,CL66+1)</f>
        <v>#VALUE!</v>
      </c>
      <c r="CQ66" s="33" t="str">
        <f>IFERROR(MID('Data Input'!$A130,CP66+2,2),"")</f>
        <v/>
      </c>
      <c r="CR66" s="25" t="str">
        <f t="shared" ref="CR66:CR80" si="63">IFERROR(0.01*CQ66,"")</f>
        <v/>
      </c>
    </row>
    <row r="67" spans="1:96" x14ac:dyDescent="0.15">
      <c r="A67" s="32" t="s">
        <v>104</v>
      </c>
      <c r="B67" s="33" t="e">
        <f>FIND(" "&amp;A67, 'Data Input'!$A132)</f>
        <v>#VALUE!</v>
      </c>
      <c r="C67" s="33" t="str">
        <f>IFERROR(MID('Data Input'!$A132,B67+2,2),"")</f>
        <v/>
      </c>
      <c r="D67" s="23" t="str">
        <f t="shared" si="44"/>
        <v/>
      </c>
      <c r="E67" s="32" t="s">
        <v>104</v>
      </c>
      <c r="F67" s="33" t="e">
        <f>FIND(" "&amp;E67, 'Data Input'!$A132,B67+1)</f>
        <v>#VALUE!</v>
      </c>
      <c r="G67" s="33" t="str">
        <f>IFERROR(MID('Data Input'!$A132,F67+2,2),"")</f>
        <v/>
      </c>
      <c r="H67" s="23" t="str">
        <f t="shared" si="45"/>
        <v/>
      </c>
      <c r="I67" s="32" t="s">
        <v>104</v>
      </c>
      <c r="J67" s="33" t="e">
        <f>FIND(" "&amp;I67, 'Data Input'!$A132,F67+1)</f>
        <v>#VALUE!</v>
      </c>
      <c r="K67" s="33" t="str">
        <f>IFERROR(MID('Data Input'!$A132,J67+2,2),"")</f>
        <v/>
      </c>
      <c r="L67" s="23" t="str">
        <f t="shared" si="46"/>
        <v/>
      </c>
      <c r="M67" s="32" t="s">
        <v>104</v>
      </c>
      <c r="N67" s="33" t="e">
        <f>FIND(" "&amp;M67, 'Data Input'!$A132,J67+1)</f>
        <v>#VALUE!</v>
      </c>
      <c r="O67" s="33" t="str">
        <f>IFERROR(MID('Data Input'!$A132,N67+2,2),"")</f>
        <v/>
      </c>
      <c r="P67" s="23" t="str">
        <f t="shared" si="47"/>
        <v/>
      </c>
      <c r="Q67" s="32" t="s">
        <v>103</v>
      </c>
      <c r="R67" s="33" t="e">
        <f>FIND(" "&amp;Q67, 'Data Input'!$A132,N67+1)</f>
        <v>#VALUE!</v>
      </c>
      <c r="S67" s="33" t="str">
        <f>IFERROR(MID('Data Input'!$A132,R67+2,2),"")</f>
        <v/>
      </c>
      <c r="T67" s="23" t="str">
        <f t="shared" ref="T67:T80" si="64">IFERROR(10*(99-S67),"")</f>
        <v/>
      </c>
      <c r="U67" s="32" t="s">
        <v>103</v>
      </c>
      <c r="V67" s="33" t="e">
        <f>FIND(" "&amp;U67, 'Data Input'!$A132,R67+1)</f>
        <v>#VALUE!</v>
      </c>
      <c r="W67" s="33" t="str">
        <f>IFERROR(MID('Data Input'!$A132,V67+2,2),"")</f>
        <v/>
      </c>
      <c r="X67" s="39" t="str">
        <f t="shared" ref="X67:X80" si="65">IFERROR(10*(99-W67),"")</f>
        <v/>
      </c>
      <c r="Y67" s="32" t="s">
        <v>103</v>
      </c>
      <c r="Z67" s="33" t="e">
        <f>FIND(" "&amp;Y67, 'Data Input'!$A132,V67+1)</f>
        <v>#VALUE!</v>
      </c>
      <c r="AA67" s="33" t="str">
        <f>IFERROR(MID('Data Input'!$A132,Z67+2,2),"")</f>
        <v/>
      </c>
      <c r="AB67" s="39" t="str">
        <f t="shared" ref="AB67:AB79" si="66">IFERROR(10*(99-AA67),"")</f>
        <v/>
      </c>
      <c r="AC67" s="32" t="s">
        <v>103</v>
      </c>
      <c r="AD67" s="33" t="e">
        <f>FIND(" "&amp;AC67, 'Data Input'!$A132,Z67+1)</f>
        <v>#VALUE!</v>
      </c>
      <c r="AE67" s="33" t="str">
        <f>IFERROR(MID('Data Input'!$A132,AD67+2,2),"")</f>
        <v/>
      </c>
      <c r="AF67" s="23" t="str">
        <f t="shared" si="48"/>
        <v/>
      </c>
      <c r="AG67" s="32" t="s">
        <v>102</v>
      </c>
      <c r="AH67" s="33" t="e">
        <f>FIND(" "&amp;AG67, 'Data Input'!$A132,AD67+1)</f>
        <v>#VALUE!</v>
      </c>
      <c r="AI67" s="33" t="str">
        <f>IFERROR(MID('Data Input'!$A132,AH67+2,2),"")</f>
        <v/>
      </c>
      <c r="AJ67" s="26" t="str">
        <f t="shared" si="23"/>
        <v/>
      </c>
      <c r="AK67" s="32" t="s">
        <v>102</v>
      </c>
      <c r="AL67" s="33" t="e">
        <f>FIND(" "&amp;AK67, 'Data Input'!$A132,AH67+1)</f>
        <v>#VALUE!</v>
      </c>
      <c r="AM67" s="33" t="str">
        <f>IFERROR(MID('Data Input'!$A132,AL67+2,2),"")</f>
        <v/>
      </c>
      <c r="AN67" s="26" t="str">
        <f t="shared" si="49"/>
        <v/>
      </c>
      <c r="AO67" s="32" t="s">
        <v>102</v>
      </c>
      <c r="AP67" s="33" t="e">
        <f>FIND(" "&amp;AO67, 'Data Input'!$A132,AL67+1)</f>
        <v>#VALUE!</v>
      </c>
      <c r="AQ67" s="33" t="str">
        <f>IFERROR(MID('Data Input'!$A132,AP67+2,2),"")</f>
        <v/>
      </c>
      <c r="AR67" s="25" t="str">
        <f t="shared" si="50"/>
        <v/>
      </c>
      <c r="AS67" s="32" t="s">
        <v>102</v>
      </c>
      <c r="AT67" s="33" t="e">
        <f>FIND(" "&amp;AS67, 'Data Input'!$A132,AP67+1)</f>
        <v>#VALUE!</v>
      </c>
      <c r="AU67" s="33" t="str">
        <f>IFERROR(MID('Data Input'!$A132,AT67+2,2),"")</f>
        <v/>
      </c>
      <c r="AV67" s="26" t="str">
        <f t="shared" si="51"/>
        <v/>
      </c>
      <c r="AW67" s="32" t="s">
        <v>99</v>
      </c>
      <c r="AX67" s="33" t="e">
        <f>FIND(" "&amp;AW67, 'Data Input'!$A132,AT67+1)</f>
        <v>#VALUE!</v>
      </c>
      <c r="AY67" s="33" t="str">
        <f>IFERROR(MID('Data Input'!$A132,AX67+2,2),"")</f>
        <v/>
      </c>
      <c r="AZ67" s="26" t="str">
        <f t="shared" si="52"/>
        <v/>
      </c>
      <c r="BA67" s="32" t="s">
        <v>99</v>
      </c>
      <c r="BB67" s="33" t="e">
        <f>FIND(" "&amp;BA67, 'Data Input'!$A132,AX67+1)</f>
        <v>#VALUE!</v>
      </c>
      <c r="BC67" s="33" t="str">
        <f>IFERROR(MID('Data Input'!$A132,BB67+2,2),"")</f>
        <v/>
      </c>
      <c r="BD67" s="26" t="str">
        <f t="shared" si="53"/>
        <v/>
      </c>
      <c r="BE67" s="32" t="s">
        <v>99</v>
      </c>
      <c r="BF67" s="33" t="e">
        <f>FIND(" "&amp;BE67, 'Data Input'!$A132,BB67+1)</f>
        <v>#VALUE!</v>
      </c>
      <c r="BG67" s="33" t="str">
        <f>IFERROR(MID('Data Input'!$A132,BF67+2,2),"")</f>
        <v/>
      </c>
      <c r="BH67" s="26" t="str">
        <f t="shared" si="54"/>
        <v/>
      </c>
      <c r="BI67" s="32" t="s">
        <v>99</v>
      </c>
      <c r="BJ67" s="33" t="e">
        <f>FIND(" "&amp;BI67, 'Data Input'!$A132,BF67+1)</f>
        <v>#VALUE!</v>
      </c>
      <c r="BK67" s="33" t="str">
        <f>IFERROR(MID('Data Input'!$A132,BJ67+2,2),"")</f>
        <v/>
      </c>
      <c r="BL67" s="26" t="str">
        <f t="shared" si="55"/>
        <v/>
      </c>
      <c r="BM67" s="32" t="s">
        <v>100</v>
      </c>
      <c r="BN67" s="33" t="e">
        <f>FIND(" "&amp;BM67, 'Data Input'!$A132,BJ67+1)</f>
        <v>#VALUE!</v>
      </c>
      <c r="BO67" s="33" t="str">
        <f>IFERROR(MID('Data Input'!$A132,BN67+2,2),"")</f>
        <v/>
      </c>
      <c r="BP67" s="26" t="str">
        <f t="shared" si="56"/>
        <v/>
      </c>
      <c r="BQ67" s="32" t="s">
        <v>100</v>
      </c>
      <c r="BR67" s="33" t="e">
        <f>FIND(" "&amp;BQ67, 'Data Input'!$A132,BN67+1)</f>
        <v>#VALUE!</v>
      </c>
      <c r="BS67" s="33" t="str">
        <f>IFERROR(MID('Data Input'!$A132,BR67+2,2),"")</f>
        <v/>
      </c>
      <c r="BT67" s="26" t="str">
        <f t="shared" si="57"/>
        <v/>
      </c>
      <c r="BU67" s="32" t="s">
        <v>100</v>
      </c>
      <c r="BV67" s="33" t="e">
        <f>FIND(" "&amp;BU67, 'Data Input'!$A132,BR67+1)</f>
        <v>#VALUE!</v>
      </c>
      <c r="BW67" s="33" t="str">
        <f>IFERROR(MID('Data Input'!$A132,BV67+2,2),"")</f>
        <v/>
      </c>
      <c r="BX67" s="26" t="str">
        <f t="shared" si="58"/>
        <v/>
      </c>
      <c r="BY67" s="32" t="s">
        <v>100</v>
      </c>
      <c r="BZ67" s="33" t="e">
        <f>FIND(" "&amp;BY67, 'Data Input'!$A132,BV67+1)</f>
        <v>#VALUE!</v>
      </c>
      <c r="CA67" s="33" t="str">
        <f>IFERROR(MID('Data Input'!$A132,BZ67+2,2),"")</f>
        <v/>
      </c>
      <c r="CB67" s="23" t="str">
        <f t="shared" si="59"/>
        <v/>
      </c>
      <c r="CC67" s="32" t="s">
        <v>101</v>
      </c>
      <c r="CD67" s="33" t="e">
        <f>FIND(" "&amp;CC67, 'Data Input'!$A132,BZ67+1)</f>
        <v>#VALUE!</v>
      </c>
      <c r="CE67" s="33" t="str">
        <f>IFERROR(MID('Data Input'!$A132,CD67+2,2),"")</f>
        <v/>
      </c>
      <c r="CF67" s="23" t="str">
        <f t="shared" si="60"/>
        <v/>
      </c>
      <c r="CG67" s="32" t="s">
        <v>101</v>
      </c>
      <c r="CH67" s="33" t="e">
        <f>FIND(" "&amp;CG67, 'Data Input'!$A132,CD67+1)</f>
        <v>#VALUE!</v>
      </c>
      <c r="CI67" s="33" t="str">
        <f>IFERROR(MID('Data Input'!$A132,CH67+2,2),"")</f>
        <v/>
      </c>
      <c r="CJ67" s="23" t="str">
        <f t="shared" si="61"/>
        <v/>
      </c>
      <c r="CK67" s="32" t="s">
        <v>101</v>
      </c>
      <c r="CL67" s="33" t="e">
        <f>FIND(" "&amp;CK67, 'Data Input'!$A132,CH67+1)</f>
        <v>#VALUE!</v>
      </c>
      <c r="CM67" s="33" t="str">
        <f>IFERROR(MID('Data Input'!$A132,CL67+2,2),"")</f>
        <v/>
      </c>
      <c r="CN67" s="23" t="str">
        <f t="shared" si="62"/>
        <v/>
      </c>
      <c r="CO67" s="32" t="s">
        <v>101</v>
      </c>
      <c r="CP67" s="33" t="e">
        <f>FIND(" "&amp;CO67, 'Data Input'!$A132,CL67+1)</f>
        <v>#VALUE!</v>
      </c>
      <c r="CQ67" s="33" t="str">
        <f>IFERROR(MID('Data Input'!$A132,CP67+2,2),"")</f>
        <v/>
      </c>
      <c r="CR67" s="25" t="str">
        <f t="shared" si="63"/>
        <v/>
      </c>
    </row>
    <row r="68" spans="1:96" x14ac:dyDescent="0.15">
      <c r="A68" s="32" t="s">
        <v>104</v>
      </c>
      <c r="B68" s="33" t="e">
        <f>FIND(" "&amp;A68, 'Data Input'!$A134)</f>
        <v>#VALUE!</v>
      </c>
      <c r="C68" s="33" t="str">
        <f>IFERROR(MID('Data Input'!$A134,B68+2,2),"")</f>
        <v/>
      </c>
      <c r="D68" s="23" t="str">
        <f t="shared" si="44"/>
        <v/>
      </c>
      <c r="E68" s="32" t="s">
        <v>104</v>
      </c>
      <c r="F68" s="33" t="e">
        <f>FIND(" "&amp;E68, 'Data Input'!$A134,B68+1)</f>
        <v>#VALUE!</v>
      </c>
      <c r="G68" s="33" t="str">
        <f>IFERROR(MID('Data Input'!$A134,F68+2,2),"")</f>
        <v/>
      </c>
      <c r="H68" s="23" t="str">
        <f t="shared" si="45"/>
        <v/>
      </c>
      <c r="I68" s="32" t="s">
        <v>104</v>
      </c>
      <c r="J68" s="33" t="e">
        <f>FIND(" "&amp;I68, 'Data Input'!$A134,F68+1)</f>
        <v>#VALUE!</v>
      </c>
      <c r="K68" s="33" t="str">
        <f>IFERROR(MID('Data Input'!$A134,J68+2,2),"")</f>
        <v/>
      </c>
      <c r="L68" s="23" t="str">
        <f t="shared" si="46"/>
        <v/>
      </c>
      <c r="M68" s="32" t="s">
        <v>104</v>
      </c>
      <c r="N68" s="33" t="e">
        <f>FIND(" "&amp;M68, 'Data Input'!$A134,J68+1)</f>
        <v>#VALUE!</v>
      </c>
      <c r="O68" s="33" t="str">
        <f>IFERROR(MID('Data Input'!$A134,N68+2,2),"")</f>
        <v/>
      </c>
      <c r="P68" s="23" t="str">
        <f t="shared" si="47"/>
        <v/>
      </c>
      <c r="Q68" s="32" t="s">
        <v>103</v>
      </c>
      <c r="R68" s="33" t="e">
        <f>FIND(" "&amp;Q68, 'Data Input'!$A134,N68+1)</f>
        <v>#VALUE!</v>
      </c>
      <c r="S68" s="33" t="str">
        <f>IFERROR(MID('Data Input'!$A134,R68+2,2),"")</f>
        <v/>
      </c>
      <c r="T68" s="23" t="str">
        <f t="shared" si="64"/>
        <v/>
      </c>
      <c r="U68" s="32" t="s">
        <v>103</v>
      </c>
      <c r="V68" s="33" t="e">
        <f>FIND(" "&amp;U68, 'Data Input'!$A134,R68+1)</f>
        <v>#VALUE!</v>
      </c>
      <c r="W68" s="33" t="str">
        <f>IFERROR(MID('Data Input'!$A134,V68+2,2),"")</f>
        <v/>
      </c>
      <c r="X68" s="39" t="str">
        <f t="shared" si="65"/>
        <v/>
      </c>
      <c r="Y68" s="32" t="s">
        <v>103</v>
      </c>
      <c r="Z68" s="33" t="e">
        <f>FIND(" "&amp;Y68, 'Data Input'!$A134,V68+1)</f>
        <v>#VALUE!</v>
      </c>
      <c r="AA68" s="33" t="str">
        <f>IFERROR(MID('Data Input'!$A134,Z68+2,2),"")</f>
        <v/>
      </c>
      <c r="AB68" s="39" t="str">
        <f t="shared" si="66"/>
        <v/>
      </c>
      <c r="AC68" s="32" t="s">
        <v>103</v>
      </c>
      <c r="AD68" s="33" t="e">
        <f>FIND(" "&amp;AC68, 'Data Input'!$A134,Z68+1)</f>
        <v>#VALUE!</v>
      </c>
      <c r="AE68" s="33" t="str">
        <f>IFERROR(MID('Data Input'!$A134,AD68+2,2),"")</f>
        <v/>
      </c>
      <c r="AF68" s="23" t="str">
        <f t="shared" si="48"/>
        <v/>
      </c>
      <c r="AG68" s="32" t="s">
        <v>102</v>
      </c>
      <c r="AH68" s="33" t="e">
        <f>FIND(" "&amp;AG68, 'Data Input'!$A134,AD68+1)</f>
        <v>#VALUE!</v>
      </c>
      <c r="AI68" s="33" t="str">
        <f>IFERROR(MID('Data Input'!$A134,AH68+2,2),"")</f>
        <v/>
      </c>
      <c r="AJ68" s="26" t="str">
        <f t="shared" ref="AJ68:AJ80" si="67">IFERROR(IF(VALUE(AI68) &gt; 45, 0.1*AI68-4.4, 0.1*AI68+6.4),"")</f>
        <v/>
      </c>
      <c r="AK68" s="32" t="s">
        <v>102</v>
      </c>
      <c r="AL68" s="33" t="e">
        <f>FIND(" "&amp;AK68, 'Data Input'!$A134,AH68+1)</f>
        <v>#VALUE!</v>
      </c>
      <c r="AM68" s="33" t="str">
        <f>IFERROR(MID('Data Input'!$A134,AL68+2,2),"")</f>
        <v/>
      </c>
      <c r="AN68" s="26" t="str">
        <f t="shared" si="49"/>
        <v/>
      </c>
      <c r="AO68" s="32" t="s">
        <v>102</v>
      </c>
      <c r="AP68" s="33" t="e">
        <f>FIND(" "&amp;AO68, 'Data Input'!$A134,AL68+1)</f>
        <v>#VALUE!</v>
      </c>
      <c r="AQ68" s="33" t="str">
        <f>IFERROR(MID('Data Input'!$A134,AP68+2,2),"")</f>
        <v/>
      </c>
      <c r="AR68" s="25" t="str">
        <f t="shared" si="50"/>
        <v/>
      </c>
      <c r="AS68" s="32" t="s">
        <v>102</v>
      </c>
      <c r="AT68" s="33" t="e">
        <f>FIND(" "&amp;AS68, 'Data Input'!$A134,AP68+1)</f>
        <v>#VALUE!</v>
      </c>
      <c r="AU68" s="33" t="str">
        <f>IFERROR(MID('Data Input'!$A134,AT68+2,2),"")</f>
        <v/>
      </c>
      <c r="AV68" s="26" t="str">
        <f t="shared" si="51"/>
        <v/>
      </c>
      <c r="AW68" s="32" t="s">
        <v>99</v>
      </c>
      <c r="AX68" s="33" t="e">
        <f>FIND(" "&amp;AW68, 'Data Input'!$A134,AT68+1)</f>
        <v>#VALUE!</v>
      </c>
      <c r="AY68" s="33" t="str">
        <f>IFERROR(MID('Data Input'!$A134,AX68+2,2),"")</f>
        <v/>
      </c>
      <c r="AZ68" s="26" t="str">
        <f t="shared" si="52"/>
        <v/>
      </c>
      <c r="BA68" s="32" t="s">
        <v>99</v>
      </c>
      <c r="BB68" s="33" t="e">
        <f>FIND(" "&amp;BA68, 'Data Input'!$A134,AX68+1)</f>
        <v>#VALUE!</v>
      </c>
      <c r="BC68" s="33" t="str">
        <f>IFERROR(MID('Data Input'!$A134,BB68+2,2),"")</f>
        <v/>
      </c>
      <c r="BD68" s="26" t="str">
        <f t="shared" si="53"/>
        <v/>
      </c>
      <c r="BE68" s="32" t="s">
        <v>99</v>
      </c>
      <c r="BF68" s="33" t="e">
        <f>FIND(" "&amp;BE68, 'Data Input'!$A134,BB68+1)</f>
        <v>#VALUE!</v>
      </c>
      <c r="BG68" s="33" t="str">
        <f>IFERROR(MID('Data Input'!$A134,BF68+2,2),"")</f>
        <v/>
      </c>
      <c r="BH68" s="26" t="str">
        <f t="shared" si="54"/>
        <v/>
      </c>
      <c r="BI68" s="32" t="s">
        <v>99</v>
      </c>
      <c r="BJ68" s="33" t="e">
        <f>FIND(" "&amp;BI68, 'Data Input'!$A134,BF68+1)</f>
        <v>#VALUE!</v>
      </c>
      <c r="BK68" s="33" t="str">
        <f>IFERROR(MID('Data Input'!$A134,BJ68+2,2),"")</f>
        <v/>
      </c>
      <c r="BL68" s="26" t="str">
        <f t="shared" si="55"/>
        <v/>
      </c>
      <c r="BM68" s="32" t="s">
        <v>100</v>
      </c>
      <c r="BN68" s="33" t="e">
        <f>FIND(" "&amp;BM68, 'Data Input'!$A134,BJ68+1)</f>
        <v>#VALUE!</v>
      </c>
      <c r="BO68" s="33" t="str">
        <f>IFERROR(MID('Data Input'!$A134,BN68+2,2),"")</f>
        <v/>
      </c>
      <c r="BP68" s="26" t="str">
        <f t="shared" si="56"/>
        <v/>
      </c>
      <c r="BQ68" s="32" t="s">
        <v>100</v>
      </c>
      <c r="BR68" s="33" t="e">
        <f>FIND(" "&amp;BQ68, 'Data Input'!$A134,BN68+1)</f>
        <v>#VALUE!</v>
      </c>
      <c r="BS68" s="33" t="str">
        <f>IFERROR(MID('Data Input'!$A134,BR68+2,2),"")</f>
        <v/>
      </c>
      <c r="BT68" s="26" t="str">
        <f t="shared" si="57"/>
        <v/>
      </c>
      <c r="BU68" s="32" t="s">
        <v>100</v>
      </c>
      <c r="BV68" s="33" t="e">
        <f>FIND(" "&amp;BU68, 'Data Input'!$A134,BR68+1)</f>
        <v>#VALUE!</v>
      </c>
      <c r="BW68" s="33" t="str">
        <f>IFERROR(MID('Data Input'!$A134,BV68+2,2),"")</f>
        <v/>
      </c>
      <c r="BX68" s="26" t="str">
        <f t="shared" si="58"/>
        <v/>
      </c>
      <c r="BY68" s="32" t="s">
        <v>100</v>
      </c>
      <c r="BZ68" s="33" t="e">
        <f>FIND(" "&amp;BY68, 'Data Input'!$A134,BV68+1)</f>
        <v>#VALUE!</v>
      </c>
      <c r="CA68" s="33" t="str">
        <f>IFERROR(MID('Data Input'!$A134,BZ68+2,2),"")</f>
        <v/>
      </c>
      <c r="CB68" s="23" t="str">
        <f t="shared" si="59"/>
        <v/>
      </c>
      <c r="CC68" s="32" t="s">
        <v>101</v>
      </c>
      <c r="CD68" s="33" t="e">
        <f>FIND(" "&amp;CC68, 'Data Input'!$A134,BZ68+1)</f>
        <v>#VALUE!</v>
      </c>
      <c r="CE68" s="33" t="str">
        <f>IFERROR(MID('Data Input'!$A134,CD68+2,2),"")</f>
        <v/>
      </c>
      <c r="CF68" s="23" t="str">
        <f t="shared" si="60"/>
        <v/>
      </c>
      <c r="CG68" s="32" t="s">
        <v>101</v>
      </c>
      <c r="CH68" s="33" t="e">
        <f>FIND(" "&amp;CG68, 'Data Input'!$A134,CD68+1)</f>
        <v>#VALUE!</v>
      </c>
      <c r="CI68" s="33" t="str">
        <f>IFERROR(MID('Data Input'!$A134,CH68+2,2),"")</f>
        <v/>
      </c>
      <c r="CJ68" s="23" t="str">
        <f t="shared" si="61"/>
        <v/>
      </c>
      <c r="CK68" s="32" t="s">
        <v>101</v>
      </c>
      <c r="CL68" s="33" t="e">
        <f>FIND(" "&amp;CK68, 'Data Input'!$A134,CH68+1)</f>
        <v>#VALUE!</v>
      </c>
      <c r="CM68" s="33" t="str">
        <f>IFERROR(MID('Data Input'!$A134,CL68+2,2),"")</f>
        <v/>
      </c>
      <c r="CN68" s="23" t="str">
        <f t="shared" si="62"/>
        <v/>
      </c>
      <c r="CO68" s="32" t="s">
        <v>101</v>
      </c>
      <c r="CP68" s="33" t="e">
        <f>FIND(" "&amp;CO68, 'Data Input'!$A134,CL68+1)</f>
        <v>#VALUE!</v>
      </c>
      <c r="CQ68" s="33" t="str">
        <f>IFERROR(MID('Data Input'!$A134,CP68+2,2),"")</f>
        <v/>
      </c>
      <c r="CR68" s="25" t="str">
        <f t="shared" si="63"/>
        <v/>
      </c>
    </row>
    <row r="69" spans="1:96" x14ac:dyDescent="0.15">
      <c r="A69" s="32" t="s">
        <v>104</v>
      </c>
      <c r="B69" s="33" t="e">
        <f>FIND(" "&amp;A69, 'Data Input'!$A136)</f>
        <v>#VALUE!</v>
      </c>
      <c r="C69" s="33" t="str">
        <f>IFERROR(MID('Data Input'!$A136,B69+2,2),"")</f>
        <v/>
      </c>
      <c r="D69" s="23" t="str">
        <f t="shared" si="44"/>
        <v/>
      </c>
      <c r="E69" s="32" t="s">
        <v>104</v>
      </c>
      <c r="F69" s="33" t="e">
        <f>FIND(" "&amp;E69, 'Data Input'!$A136,B69+1)</f>
        <v>#VALUE!</v>
      </c>
      <c r="G69" s="33" t="str">
        <f>IFERROR(MID('Data Input'!$A136,F69+2,2),"")</f>
        <v/>
      </c>
      <c r="H69" s="23" t="str">
        <f t="shared" si="45"/>
        <v/>
      </c>
      <c r="I69" s="32" t="s">
        <v>104</v>
      </c>
      <c r="J69" s="33" t="e">
        <f>FIND(" "&amp;I69, 'Data Input'!$A136,F69+1)</f>
        <v>#VALUE!</v>
      </c>
      <c r="K69" s="33" t="str">
        <f>IFERROR(MID('Data Input'!$A136,J69+2,2),"")</f>
        <v/>
      </c>
      <c r="L69" s="23" t="str">
        <f t="shared" si="46"/>
        <v/>
      </c>
      <c r="M69" s="32" t="s">
        <v>104</v>
      </c>
      <c r="N69" s="33" t="e">
        <f>FIND(" "&amp;M69, 'Data Input'!$A136,J69+1)</f>
        <v>#VALUE!</v>
      </c>
      <c r="O69" s="33" t="str">
        <f>IFERROR(MID('Data Input'!$A136,N69+2,2),"")</f>
        <v/>
      </c>
      <c r="P69" s="23" t="str">
        <f t="shared" si="47"/>
        <v/>
      </c>
      <c r="Q69" s="32" t="s">
        <v>103</v>
      </c>
      <c r="R69" s="33" t="e">
        <f>FIND(" "&amp;Q69, 'Data Input'!$A136,N69+1)</f>
        <v>#VALUE!</v>
      </c>
      <c r="S69" s="33" t="str">
        <f>IFERROR(MID('Data Input'!$A136,R69+2,2),"")</f>
        <v/>
      </c>
      <c r="T69" s="23" t="str">
        <f t="shared" si="64"/>
        <v/>
      </c>
      <c r="U69" s="32" t="s">
        <v>103</v>
      </c>
      <c r="V69" s="33" t="e">
        <f>FIND(" "&amp;U69, 'Data Input'!$A136,R69+1)</f>
        <v>#VALUE!</v>
      </c>
      <c r="W69" s="33" t="str">
        <f>IFERROR(MID('Data Input'!$A136,V69+2,2),"")</f>
        <v/>
      </c>
      <c r="X69" s="39" t="str">
        <f t="shared" si="65"/>
        <v/>
      </c>
      <c r="Y69" s="32" t="s">
        <v>103</v>
      </c>
      <c r="Z69" s="33" t="e">
        <f>FIND(" "&amp;Y69, 'Data Input'!$A136,V69+1)</f>
        <v>#VALUE!</v>
      </c>
      <c r="AA69" s="33" t="str">
        <f>IFERROR(MID('Data Input'!$A136,Z69+2,2),"")</f>
        <v/>
      </c>
      <c r="AB69" s="39" t="str">
        <f t="shared" si="66"/>
        <v/>
      </c>
      <c r="AC69" s="32" t="s">
        <v>103</v>
      </c>
      <c r="AD69" s="33" t="e">
        <f>FIND(" "&amp;AC69, 'Data Input'!$A136,Z69+1)</f>
        <v>#VALUE!</v>
      </c>
      <c r="AE69" s="33" t="str">
        <f>IFERROR(MID('Data Input'!$A136,AD69+2,2),"")</f>
        <v/>
      </c>
      <c r="AF69" s="23" t="str">
        <f t="shared" si="48"/>
        <v/>
      </c>
      <c r="AG69" s="32" t="s">
        <v>102</v>
      </c>
      <c r="AH69" s="33" t="e">
        <f>FIND(" "&amp;AG69, 'Data Input'!$A136,AD69+1)</f>
        <v>#VALUE!</v>
      </c>
      <c r="AI69" s="33" t="str">
        <f>IFERROR(MID('Data Input'!$A136,AH69+2,2),"")</f>
        <v/>
      </c>
      <c r="AJ69" s="26" t="str">
        <f t="shared" si="67"/>
        <v/>
      </c>
      <c r="AK69" s="32" t="s">
        <v>102</v>
      </c>
      <c r="AL69" s="33" t="e">
        <f>FIND(" "&amp;AK69, 'Data Input'!$A136,AH69+1)</f>
        <v>#VALUE!</v>
      </c>
      <c r="AM69" s="33" t="str">
        <f>IFERROR(MID('Data Input'!$A136,AL69+2,2),"")</f>
        <v/>
      </c>
      <c r="AN69" s="26" t="str">
        <f t="shared" si="49"/>
        <v/>
      </c>
      <c r="AO69" s="32" t="s">
        <v>102</v>
      </c>
      <c r="AP69" s="33" t="e">
        <f>FIND(" "&amp;AO69, 'Data Input'!$A136,AL69+1)</f>
        <v>#VALUE!</v>
      </c>
      <c r="AQ69" s="33" t="str">
        <f>IFERROR(MID('Data Input'!$A136,AP69+2,2),"")</f>
        <v/>
      </c>
      <c r="AR69" s="25" t="str">
        <f t="shared" si="50"/>
        <v/>
      </c>
      <c r="AS69" s="32" t="s">
        <v>102</v>
      </c>
      <c r="AT69" s="33" t="e">
        <f>FIND(" "&amp;AS69, 'Data Input'!$A136,AP69+1)</f>
        <v>#VALUE!</v>
      </c>
      <c r="AU69" s="33" t="str">
        <f>IFERROR(MID('Data Input'!$A136,AT69+2,2),"")</f>
        <v/>
      </c>
      <c r="AV69" s="26" t="str">
        <f t="shared" si="51"/>
        <v/>
      </c>
      <c r="AW69" s="32" t="s">
        <v>99</v>
      </c>
      <c r="AX69" s="33" t="e">
        <f>FIND(" "&amp;AW69, 'Data Input'!$A136,AT69+1)</f>
        <v>#VALUE!</v>
      </c>
      <c r="AY69" s="33" t="str">
        <f>IFERROR(MID('Data Input'!$A136,AX69+2,2),"")</f>
        <v/>
      </c>
      <c r="AZ69" s="26" t="str">
        <f t="shared" si="52"/>
        <v/>
      </c>
      <c r="BA69" s="32" t="s">
        <v>99</v>
      </c>
      <c r="BB69" s="33" t="e">
        <f>FIND(" "&amp;BA69, 'Data Input'!$A136,AX69+1)</f>
        <v>#VALUE!</v>
      </c>
      <c r="BC69" s="33" t="str">
        <f>IFERROR(MID('Data Input'!$A136,BB69+2,2),"")</f>
        <v/>
      </c>
      <c r="BD69" s="26" t="str">
        <f t="shared" si="53"/>
        <v/>
      </c>
      <c r="BE69" s="32" t="s">
        <v>99</v>
      </c>
      <c r="BF69" s="33" t="e">
        <f>FIND(" "&amp;BE69, 'Data Input'!$A136,BB69+1)</f>
        <v>#VALUE!</v>
      </c>
      <c r="BG69" s="33" t="str">
        <f>IFERROR(MID('Data Input'!$A136,BF69+2,2),"")</f>
        <v/>
      </c>
      <c r="BH69" s="26" t="str">
        <f t="shared" si="54"/>
        <v/>
      </c>
      <c r="BI69" s="32" t="s">
        <v>99</v>
      </c>
      <c r="BJ69" s="33" t="e">
        <f>FIND(" "&amp;BI69, 'Data Input'!$A136,BF69+1)</f>
        <v>#VALUE!</v>
      </c>
      <c r="BK69" s="33" t="str">
        <f>IFERROR(MID('Data Input'!$A136,BJ69+2,2),"")</f>
        <v/>
      </c>
      <c r="BL69" s="26" t="str">
        <f t="shared" si="55"/>
        <v/>
      </c>
      <c r="BM69" s="32" t="s">
        <v>100</v>
      </c>
      <c r="BN69" s="33" t="e">
        <f>FIND(" "&amp;BM69, 'Data Input'!$A136,BJ69+1)</f>
        <v>#VALUE!</v>
      </c>
      <c r="BO69" s="33" t="str">
        <f>IFERROR(MID('Data Input'!$A136,BN69+2,2),"")</f>
        <v/>
      </c>
      <c r="BP69" s="26" t="str">
        <f t="shared" si="56"/>
        <v/>
      </c>
      <c r="BQ69" s="32" t="s">
        <v>100</v>
      </c>
      <c r="BR69" s="33" t="e">
        <f>FIND(" "&amp;BQ69, 'Data Input'!$A136,BN69+1)</f>
        <v>#VALUE!</v>
      </c>
      <c r="BS69" s="33" t="str">
        <f>IFERROR(MID('Data Input'!$A136,BR69+2,2),"")</f>
        <v/>
      </c>
      <c r="BT69" s="26" t="str">
        <f t="shared" si="57"/>
        <v/>
      </c>
      <c r="BU69" s="32" t="s">
        <v>100</v>
      </c>
      <c r="BV69" s="33" t="e">
        <f>FIND(" "&amp;BU69, 'Data Input'!$A136,BR69+1)</f>
        <v>#VALUE!</v>
      </c>
      <c r="BW69" s="33" t="str">
        <f>IFERROR(MID('Data Input'!$A136,BV69+2,2),"")</f>
        <v/>
      </c>
      <c r="BX69" s="26" t="str">
        <f t="shared" si="58"/>
        <v/>
      </c>
      <c r="BY69" s="32" t="s">
        <v>100</v>
      </c>
      <c r="BZ69" s="33" t="e">
        <f>FIND(" "&amp;BY69, 'Data Input'!$A136,BV69+1)</f>
        <v>#VALUE!</v>
      </c>
      <c r="CA69" s="33" t="str">
        <f>IFERROR(MID('Data Input'!$A136,BZ69+2,2),"")</f>
        <v/>
      </c>
      <c r="CB69" s="23" t="str">
        <f t="shared" si="59"/>
        <v/>
      </c>
      <c r="CC69" s="32" t="s">
        <v>101</v>
      </c>
      <c r="CD69" s="33" t="e">
        <f>FIND(" "&amp;CC69, 'Data Input'!$A136,BZ69+1)</f>
        <v>#VALUE!</v>
      </c>
      <c r="CE69" s="33" t="str">
        <f>IFERROR(MID('Data Input'!$A136,CD69+2,2),"")</f>
        <v/>
      </c>
      <c r="CF69" s="23" t="str">
        <f t="shared" si="60"/>
        <v/>
      </c>
      <c r="CG69" s="32" t="s">
        <v>101</v>
      </c>
      <c r="CH69" s="33" t="e">
        <f>FIND(" "&amp;CG69, 'Data Input'!$A136,CD69+1)</f>
        <v>#VALUE!</v>
      </c>
      <c r="CI69" s="33" t="str">
        <f>IFERROR(MID('Data Input'!$A136,CH69+2,2),"")</f>
        <v/>
      </c>
      <c r="CJ69" s="23" t="str">
        <f t="shared" si="61"/>
        <v/>
      </c>
      <c r="CK69" s="32" t="s">
        <v>101</v>
      </c>
      <c r="CL69" s="33" t="e">
        <f>FIND(" "&amp;CK69, 'Data Input'!$A136,CH69+1)</f>
        <v>#VALUE!</v>
      </c>
      <c r="CM69" s="33" t="str">
        <f>IFERROR(MID('Data Input'!$A136,CL69+2,2),"")</f>
        <v/>
      </c>
      <c r="CN69" s="23" t="str">
        <f t="shared" si="62"/>
        <v/>
      </c>
      <c r="CO69" s="32" t="s">
        <v>101</v>
      </c>
      <c r="CP69" s="33" t="e">
        <f>FIND(" "&amp;CO69, 'Data Input'!$A136,CL69+1)</f>
        <v>#VALUE!</v>
      </c>
      <c r="CQ69" s="33" t="str">
        <f>IFERROR(MID('Data Input'!$A136,CP69+2,2),"")</f>
        <v/>
      </c>
      <c r="CR69" s="25" t="str">
        <f t="shared" si="63"/>
        <v/>
      </c>
    </row>
    <row r="70" spans="1:96" x14ac:dyDescent="0.15">
      <c r="A70" s="32" t="s">
        <v>104</v>
      </c>
      <c r="B70" s="33" t="e">
        <f>FIND(" "&amp;A70, 'Data Input'!$A138)</f>
        <v>#VALUE!</v>
      </c>
      <c r="C70" s="33" t="str">
        <f>IFERROR(MID('Data Input'!$A138,B70+2,2),"")</f>
        <v/>
      </c>
      <c r="D70" s="23" t="str">
        <f t="shared" si="44"/>
        <v/>
      </c>
      <c r="E70" s="32" t="s">
        <v>104</v>
      </c>
      <c r="F70" s="33" t="e">
        <f>FIND(" "&amp;E70, 'Data Input'!$A138,B70+1)</f>
        <v>#VALUE!</v>
      </c>
      <c r="G70" s="33" t="str">
        <f>IFERROR(MID('Data Input'!$A138,F70+2,2),"")</f>
        <v/>
      </c>
      <c r="H70" s="23" t="str">
        <f t="shared" si="45"/>
        <v/>
      </c>
      <c r="I70" s="32" t="s">
        <v>104</v>
      </c>
      <c r="J70" s="33" t="e">
        <f>FIND(" "&amp;I70, 'Data Input'!$A138,F70+1)</f>
        <v>#VALUE!</v>
      </c>
      <c r="K70" s="33" t="str">
        <f>IFERROR(MID('Data Input'!$A138,J70+2,2),"")</f>
        <v/>
      </c>
      <c r="L70" s="23" t="str">
        <f t="shared" si="46"/>
        <v/>
      </c>
      <c r="M70" s="32" t="s">
        <v>104</v>
      </c>
      <c r="N70" s="33" t="e">
        <f>FIND(" "&amp;M70, 'Data Input'!$A138,J70+1)</f>
        <v>#VALUE!</v>
      </c>
      <c r="O70" s="33" t="str">
        <f>IFERROR(MID('Data Input'!$A138,N70+2,2),"")</f>
        <v/>
      </c>
      <c r="P70" s="23" t="str">
        <f t="shared" si="47"/>
        <v/>
      </c>
      <c r="Q70" s="32" t="s">
        <v>103</v>
      </c>
      <c r="R70" s="33" t="e">
        <f>FIND(" "&amp;Q70, 'Data Input'!$A138,N70+1)</f>
        <v>#VALUE!</v>
      </c>
      <c r="S70" s="33" t="str">
        <f>IFERROR(MID('Data Input'!$A138,R70+2,2),"")</f>
        <v/>
      </c>
      <c r="T70" s="23" t="str">
        <f t="shared" si="64"/>
        <v/>
      </c>
      <c r="U70" s="32" t="s">
        <v>103</v>
      </c>
      <c r="V70" s="33" t="e">
        <f>FIND(" "&amp;U70, 'Data Input'!$A138,R70+1)</f>
        <v>#VALUE!</v>
      </c>
      <c r="W70" s="33" t="str">
        <f>IFERROR(MID('Data Input'!$A138,V70+2,2),"")</f>
        <v/>
      </c>
      <c r="X70" s="39" t="str">
        <f t="shared" si="65"/>
        <v/>
      </c>
      <c r="Y70" s="32" t="s">
        <v>103</v>
      </c>
      <c r="Z70" s="33" t="e">
        <f>FIND(" "&amp;Y70, 'Data Input'!$A138,V70+1)</f>
        <v>#VALUE!</v>
      </c>
      <c r="AA70" s="33" t="str">
        <f>IFERROR(MID('Data Input'!$A138,Z70+2,2),"")</f>
        <v/>
      </c>
      <c r="AB70" s="39" t="str">
        <f t="shared" si="66"/>
        <v/>
      </c>
      <c r="AC70" s="32" t="s">
        <v>103</v>
      </c>
      <c r="AD70" s="33" t="e">
        <f>FIND(" "&amp;AC70, 'Data Input'!$A138,Z70+1)</f>
        <v>#VALUE!</v>
      </c>
      <c r="AE70" s="33" t="str">
        <f>IFERROR(MID('Data Input'!$A138,AD70+2,2),"")</f>
        <v/>
      </c>
      <c r="AF70" s="23" t="str">
        <f t="shared" si="48"/>
        <v/>
      </c>
      <c r="AG70" s="32" t="s">
        <v>102</v>
      </c>
      <c r="AH70" s="33" t="e">
        <f>FIND(" "&amp;AG70, 'Data Input'!$A138,AD70+1)</f>
        <v>#VALUE!</v>
      </c>
      <c r="AI70" s="33" t="str">
        <f>IFERROR(MID('Data Input'!$A138,AH70+2,2),"")</f>
        <v/>
      </c>
      <c r="AJ70" s="26" t="str">
        <f t="shared" si="67"/>
        <v/>
      </c>
      <c r="AK70" s="32" t="s">
        <v>102</v>
      </c>
      <c r="AL70" s="33" t="e">
        <f>FIND(" "&amp;AK70, 'Data Input'!$A138,AH70+1)</f>
        <v>#VALUE!</v>
      </c>
      <c r="AM70" s="33" t="str">
        <f>IFERROR(MID('Data Input'!$A138,AL70+2,2),"")</f>
        <v/>
      </c>
      <c r="AN70" s="26" t="str">
        <f t="shared" si="49"/>
        <v/>
      </c>
      <c r="AO70" s="32" t="s">
        <v>102</v>
      </c>
      <c r="AP70" s="33" t="e">
        <f>FIND(" "&amp;AO70, 'Data Input'!$A138,AL70+1)</f>
        <v>#VALUE!</v>
      </c>
      <c r="AQ70" s="33" t="str">
        <f>IFERROR(MID('Data Input'!$A138,AP70+2,2),"")</f>
        <v/>
      </c>
      <c r="AR70" s="25" t="str">
        <f t="shared" si="50"/>
        <v/>
      </c>
      <c r="AS70" s="32" t="s">
        <v>102</v>
      </c>
      <c r="AT70" s="33" t="e">
        <f>FIND(" "&amp;AS70, 'Data Input'!$A138,AP70+1)</f>
        <v>#VALUE!</v>
      </c>
      <c r="AU70" s="33" t="str">
        <f>IFERROR(MID('Data Input'!$A138,AT70+2,2),"")</f>
        <v/>
      </c>
      <c r="AV70" s="26" t="str">
        <f t="shared" si="51"/>
        <v/>
      </c>
      <c r="AW70" s="32" t="s">
        <v>99</v>
      </c>
      <c r="AX70" s="33" t="e">
        <f>FIND(" "&amp;AW70, 'Data Input'!$A138,AT70+1)</f>
        <v>#VALUE!</v>
      </c>
      <c r="AY70" s="33" t="str">
        <f>IFERROR(MID('Data Input'!$A138,AX70+2,2),"")</f>
        <v/>
      </c>
      <c r="AZ70" s="26" t="str">
        <f t="shared" si="52"/>
        <v/>
      </c>
      <c r="BA70" s="32" t="s">
        <v>99</v>
      </c>
      <c r="BB70" s="33" t="e">
        <f>FIND(" "&amp;BA70, 'Data Input'!$A138,AX70+1)</f>
        <v>#VALUE!</v>
      </c>
      <c r="BC70" s="33" t="str">
        <f>IFERROR(MID('Data Input'!$A138,BB70+2,2),"")</f>
        <v/>
      </c>
      <c r="BD70" s="26" t="str">
        <f t="shared" si="53"/>
        <v/>
      </c>
      <c r="BE70" s="32" t="s">
        <v>99</v>
      </c>
      <c r="BF70" s="33" t="e">
        <f>FIND(" "&amp;BE70, 'Data Input'!$A138,BB70+1)</f>
        <v>#VALUE!</v>
      </c>
      <c r="BG70" s="33" t="str">
        <f>IFERROR(MID('Data Input'!$A138,BF70+2,2),"")</f>
        <v/>
      </c>
      <c r="BH70" s="26" t="str">
        <f t="shared" si="54"/>
        <v/>
      </c>
      <c r="BI70" s="32" t="s">
        <v>99</v>
      </c>
      <c r="BJ70" s="33" t="e">
        <f>FIND(" "&amp;BI70, 'Data Input'!$A138,BF70+1)</f>
        <v>#VALUE!</v>
      </c>
      <c r="BK70" s="33" t="str">
        <f>IFERROR(MID('Data Input'!$A138,BJ70+2,2),"")</f>
        <v/>
      </c>
      <c r="BL70" s="26" t="str">
        <f t="shared" si="55"/>
        <v/>
      </c>
      <c r="BM70" s="32" t="s">
        <v>100</v>
      </c>
      <c r="BN70" s="33" t="e">
        <f>FIND(" "&amp;BM70, 'Data Input'!$A138,BJ70+1)</f>
        <v>#VALUE!</v>
      </c>
      <c r="BO70" s="33" t="str">
        <f>IFERROR(MID('Data Input'!$A138,BN70+2,2),"")</f>
        <v/>
      </c>
      <c r="BP70" s="26" t="str">
        <f t="shared" si="56"/>
        <v/>
      </c>
      <c r="BQ70" s="32" t="s">
        <v>100</v>
      </c>
      <c r="BR70" s="33" t="e">
        <f>FIND(" "&amp;BQ70, 'Data Input'!$A138,BN70+1)</f>
        <v>#VALUE!</v>
      </c>
      <c r="BS70" s="33" t="str">
        <f>IFERROR(MID('Data Input'!$A138,BR70+2,2),"")</f>
        <v/>
      </c>
      <c r="BT70" s="26" t="str">
        <f t="shared" si="57"/>
        <v/>
      </c>
      <c r="BU70" s="32" t="s">
        <v>100</v>
      </c>
      <c r="BV70" s="33" t="e">
        <f>FIND(" "&amp;BU70, 'Data Input'!$A138,BR70+1)</f>
        <v>#VALUE!</v>
      </c>
      <c r="BW70" s="33" t="str">
        <f>IFERROR(MID('Data Input'!$A138,BV70+2,2),"")</f>
        <v/>
      </c>
      <c r="BX70" s="26" t="str">
        <f t="shared" si="58"/>
        <v/>
      </c>
      <c r="BY70" s="32" t="s">
        <v>100</v>
      </c>
      <c r="BZ70" s="33" t="e">
        <f>FIND(" "&amp;BY70, 'Data Input'!$A138,BV70+1)</f>
        <v>#VALUE!</v>
      </c>
      <c r="CA70" s="33" t="str">
        <f>IFERROR(MID('Data Input'!$A138,BZ70+2,2),"")</f>
        <v/>
      </c>
      <c r="CB70" s="23" t="str">
        <f t="shared" si="59"/>
        <v/>
      </c>
      <c r="CC70" s="32" t="s">
        <v>101</v>
      </c>
      <c r="CD70" s="33" t="e">
        <f>FIND(" "&amp;CC70, 'Data Input'!$A138,BZ70+1)</f>
        <v>#VALUE!</v>
      </c>
      <c r="CE70" s="33" t="str">
        <f>IFERROR(MID('Data Input'!$A138,CD70+2,2),"")</f>
        <v/>
      </c>
      <c r="CF70" s="23" t="str">
        <f t="shared" si="60"/>
        <v/>
      </c>
      <c r="CG70" s="32" t="s">
        <v>101</v>
      </c>
      <c r="CH70" s="33" t="e">
        <f>FIND(" "&amp;CG70, 'Data Input'!$A138,CD70+1)</f>
        <v>#VALUE!</v>
      </c>
      <c r="CI70" s="33" t="str">
        <f>IFERROR(MID('Data Input'!$A138,CH70+2,2),"")</f>
        <v/>
      </c>
      <c r="CJ70" s="23" t="str">
        <f t="shared" si="61"/>
        <v/>
      </c>
      <c r="CK70" s="32" t="s">
        <v>101</v>
      </c>
      <c r="CL70" s="33" t="e">
        <f>FIND(" "&amp;CK70, 'Data Input'!$A138,CH70+1)</f>
        <v>#VALUE!</v>
      </c>
      <c r="CM70" s="33" t="str">
        <f>IFERROR(MID('Data Input'!$A138,CL70+2,2),"")</f>
        <v/>
      </c>
      <c r="CN70" s="23" t="str">
        <f t="shared" si="62"/>
        <v/>
      </c>
      <c r="CO70" s="32" t="s">
        <v>101</v>
      </c>
      <c r="CP70" s="33" t="e">
        <f>FIND(" "&amp;CO70, 'Data Input'!$A138,CL70+1)</f>
        <v>#VALUE!</v>
      </c>
      <c r="CQ70" s="33" t="str">
        <f>IFERROR(MID('Data Input'!$A138,CP70+2,2),"")</f>
        <v/>
      </c>
      <c r="CR70" s="25" t="str">
        <f t="shared" si="63"/>
        <v/>
      </c>
    </row>
    <row r="71" spans="1:96" x14ac:dyDescent="0.15">
      <c r="A71" s="32" t="s">
        <v>104</v>
      </c>
      <c r="B71" s="33" t="e">
        <f>FIND(" "&amp;A71, 'Data Input'!$A140)</f>
        <v>#VALUE!</v>
      </c>
      <c r="C71" s="33" t="str">
        <f>IFERROR(MID('Data Input'!$A140,B71+2,2),"")</f>
        <v/>
      </c>
      <c r="D71" s="23" t="str">
        <f t="shared" si="44"/>
        <v/>
      </c>
      <c r="E71" s="32" t="s">
        <v>104</v>
      </c>
      <c r="F71" s="33" t="e">
        <f>FIND(" "&amp;E71, 'Data Input'!$A140,B71+1)</f>
        <v>#VALUE!</v>
      </c>
      <c r="G71" s="33" t="str">
        <f>IFERROR(MID('Data Input'!$A140,F71+2,2),"")</f>
        <v/>
      </c>
      <c r="H71" s="23" t="str">
        <f t="shared" si="45"/>
        <v/>
      </c>
      <c r="I71" s="32" t="s">
        <v>104</v>
      </c>
      <c r="J71" s="33" t="e">
        <f>FIND(" "&amp;I71, 'Data Input'!$A140,F71+1)</f>
        <v>#VALUE!</v>
      </c>
      <c r="K71" s="33" t="str">
        <f>IFERROR(MID('Data Input'!$A140,J71+2,2),"")</f>
        <v/>
      </c>
      <c r="L71" s="23" t="str">
        <f t="shared" si="46"/>
        <v/>
      </c>
      <c r="M71" s="32" t="s">
        <v>104</v>
      </c>
      <c r="N71" s="33" t="e">
        <f>FIND(" "&amp;M71, 'Data Input'!$A140,J71+1)</f>
        <v>#VALUE!</v>
      </c>
      <c r="O71" s="33" t="str">
        <f>IFERROR(MID('Data Input'!$A140,N71+2,2),"")</f>
        <v/>
      </c>
      <c r="P71" s="23" t="str">
        <f t="shared" si="47"/>
        <v/>
      </c>
      <c r="Q71" s="32" t="s">
        <v>103</v>
      </c>
      <c r="R71" s="33" t="e">
        <f>FIND(" "&amp;Q71, 'Data Input'!$A140,N71+1)</f>
        <v>#VALUE!</v>
      </c>
      <c r="S71" s="33" t="str">
        <f>IFERROR(MID('Data Input'!$A140,R71+2,2),"")</f>
        <v/>
      </c>
      <c r="T71" s="23" t="str">
        <f t="shared" si="64"/>
        <v/>
      </c>
      <c r="U71" s="32" t="s">
        <v>103</v>
      </c>
      <c r="V71" s="33" t="e">
        <f>FIND(" "&amp;U71, 'Data Input'!$A140,R71+1)</f>
        <v>#VALUE!</v>
      </c>
      <c r="W71" s="33" t="str">
        <f>IFERROR(MID('Data Input'!$A140,V71+2,2),"")</f>
        <v/>
      </c>
      <c r="X71" s="39" t="str">
        <f t="shared" si="65"/>
        <v/>
      </c>
      <c r="Y71" s="32" t="s">
        <v>103</v>
      </c>
      <c r="Z71" s="33" t="e">
        <f>FIND(" "&amp;Y71, 'Data Input'!$A140,V71+1)</f>
        <v>#VALUE!</v>
      </c>
      <c r="AA71" s="33" t="str">
        <f>IFERROR(MID('Data Input'!$A140,Z71+2,2),"")</f>
        <v/>
      </c>
      <c r="AB71" s="39" t="str">
        <f t="shared" si="66"/>
        <v/>
      </c>
      <c r="AC71" s="32" t="s">
        <v>103</v>
      </c>
      <c r="AD71" s="33" t="e">
        <f>FIND(" "&amp;AC71, 'Data Input'!$A140,Z71+1)</f>
        <v>#VALUE!</v>
      </c>
      <c r="AE71" s="33" t="str">
        <f>IFERROR(MID('Data Input'!$A140,AD71+2,2),"")</f>
        <v/>
      </c>
      <c r="AF71" s="23" t="str">
        <f t="shared" si="48"/>
        <v/>
      </c>
      <c r="AG71" s="32" t="s">
        <v>102</v>
      </c>
      <c r="AH71" s="33" t="e">
        <f>FIND(" "&amp;AG71, 'Data Input'!$A140,AD71+1)</f>
        <v>#VALUE!</v>
      </c>
      <c r="AI71" s="33" t="str">
        <f>IFERROR(MID('Data Input'!$A140,AH71+2,2),"")</f>
        <v/>
      </c>
      <c r="AJ71" s="26" t="str">
        <f t="shared" si="67"/>
        <v/>
      </c>
      <c r="AK71" s="32" t="s">
        <v>102</v>
      </c>
      <c r="AL71" s="33" t="e">
        <f>FIND(" "&amp;AK71, 'Data Input'!$A140,AH71+1)</f>
        <v>#VALUE!</v>
      </c>
      <c r="AM71" s="33" t="str">
        <f>IFERROR(MID('Data Input'!$A140,AL71+2,2),"")</f>
        <v/>
      </c>
      <c r="AN71" s="26" t="str">
        <f t="shared" si="49"/>
        <v/>
      </c>
      <c r="AO71" s="32" t="s">
        <v>102</v>
      </c>
      <c r="AP71" s="33" t="e">
        <f>FIND(" "&amp;AO71, 'Data Input'!$A140,AL71+1)</f>
        <v>#VALUE!</v>
      </c>
      <c r="AQ71" s="33" t="str">
        <f>IFERROR(MID('Data Input'!$A140,AP71+2,2),"")</f>
        <v/>
      </c>
      <c r="AR71" s="25" t="str">
        <f t="shared" si="50"/>
        <v/>
      </c>
      <c r="AS71" s="32" t="s">
        <v>102</v>
      </c>
      <c r="AT71" s="33" t="e">
        <f>FIND(" "&amp;AS71, 'Data Input'!$A140,AP71+1)</f>
        <v>#VALUE!</v>
      </c>
      <c r="AU71" s="33" t="str">
        <f>IFERROR(MID('Data Input'!$A140,AT71+2,2),"")</f>
        <v/>
      </c>
      <c r="AV71" s="26" t="str">
        <f t="shared" si="51"/>
        <v/>
      </c>
      <c r="AW71" s="32" t="s">
        <v>99</v>
      </c>
      <c r="AX71" s="33" t="e">
        <f>FIND(" "&amp;AW71, 'Data Input'!$A140,AT71+1)</f>
        <v>#VALUE!</v>
      </c>
      <c r="AY71" s="33" t="str">
        <f>IFERROR(MID('Data Input'!$A140,AX71+2,2),"")</f>
        <v/>
      </c>
      <c r="AZ71" s="26" t="str">
        <f t="shared" si="52"/>
        <v/>
      </c>
      <c r="BA71" s="32" t="s">
        <v>99</v>
      </c>
      <c r="BB71" s="33" t="e">
        <f>FIND(" "&amp;BA71, 'Data Input'!$A140,AX71+1)</f>
        <v>#VALUE!</v>
      </c>
      <c r="BC71" s="33" t="str">
        <f>IFERROR(MID('Data Input'!$A140,BB71+2,2),"")</f>
        <v/>
      </c>
      <c r="BD71" s="26" t="str">
        <f t="shared" si="53"/>
        <v/>
      </c>
      <c r="BE71" s="32" t="s">
        <v>99</v>
      </c>
      <c r="BF71" s="33" t="e">
        <f>FIND(" "&amp;BE71, 'Data Input'!$A140,BB71+1)</f>
        <v>#VALUE!</v>
      </c>
      <c r="BG71" s="33" t="str">
        <f>IFERROR(MID('Data Input'!$A140,BF71+2,2),"")</f>
        <v/>
      </c>
      <c r="BH71" s="26" t="str">
        <f t="shared" si="54"/>
        <v/>
      </c>
      <c r="BI71" s="32" t="s">
        <v>99</v>
      </c>
      <c r="BJ71" s="33" t="e">
        <f>FIND(" "&amp;BI71, 'Data Input'!$A140,BF71+1)</f>
        <v>#VALUE!</v>
      </c>
      <c r="BK71" s="33" t="str">
        <f>IFERROR(MID('Data Input'!$A140,BJ71+2,2),"")</f>
        <v/>
      </c>
      <c r="BL71" s="26" t="str">
        <f t="shared" si="55"/>
        <v/>
      </c>
      <c r="BM71" s="32" t="s">
        <v>100</v>
      </c>
      <c r="BN71" s="33" t="e">
        <f>FIND(" "&amp;BM71, 'Data Input'!$A140,BJ71+1)</f>
        <v>#VALUE!</v>
      </c>
      <c r="BO71" s="33" t="str">
        <f>IFERROR(MID('Data Input'!$A140,BN71+2,2),"")</f>
        <v/>
      </c>
      <c r="BP71" s="26" t="str">
        <f t="shared" si="56"/>
        <v/>
      </c>
      <c r="BQ71" s="32" t="s">
        <v>100</v>
      </c>
      <c r="BR71" s="33" t="e">
        <f>FIND(" "&amp;BQ71, 'Data Input'!$A140,BN71+1)</f>
        <v>#VALUE!</v>
      </c>
      <c r="BS71" s="33" t="str">
        <f>IFERROR(MID('Data Input'!$A140,BR71+2,2),"")</f>
        <v/>
      </c>
      <c r="BT71" s="26" t="str">
        <f t="shared" si="57"/>
        <v/>
      </c>
      <c r="BU71" s="32" t="s">
        <v>100</v>
      </c>
      <c r="BV71" s="33" t="e">
        <f>FIND(" "&amp;BU71, 'Data Input'!$A140,BR71+1)</f>
        <v>#VALUE!</v>
      </c>
      <c r="BW71" s="33" t="str">
        <f>IFERROR(MID('Data Input'!$A140,BV71+2,2),"")</f>
        <v/>
      </c>
      <c r="BX71" s="26" t="str">
        <f t="shared" si="58"/>
        <v/>
      </c>
      <c r="BY71" s="32" t="s">
        <v>100</v>
      </c>
      <c r="BZ71" s="33" t="e">
        <f>FIND(" "&amp;BY71, 'Data Input'!$A140,BV71+1)</f>
        <v>#VALUE!</v>
      </c>
      <c r="CA71" s="33" t="str">
        <f>IFERROR(MID('Data Input'!$A140,BZ71+2,2),"")</f>
        <v/>
      </c>
      <c r="CB71" s="23" t="str">
        <f t="shared" si="59"/>
        <v/>
      </c>
      <c r="CC71" s="32" t="s">
        <v>101</v>
      </c>
      <c r="CD71" s="33" t="e">
        <f>FIND(" "&amp;CC71, 'Data Input'!$A140,BZ71+1)</f>
        <v>#VALUE!</v>
      </c>
      <c r="CE71" s="33" t="str">
        <f>IFERROR(MID('Data Input'!$A140,CD71+2,2),"")</f>
        <v/>
      </c>
      <c r="CF71" s="23" t="str">
        <f t="shared" si="60"/>
        <v/>
      </c>
      <c r="CG71" s="32" t="s">
        <v>101</v>
      </c>
      <c r="CH71" s="33" t="e">
        <f>FIND(" "&amp;CG71, 'Data Input'!$A140,CD71+1)</f>
        <v>#VALUE!</v>
      </c>
      <c r="CI71" s="33" t="str">
        <f>IFERROR(MID('Data Input'!$A140,CH71+2,2),"")</f>
        <v/>
      </c>
      <c r="CJ71" s="23" t="str">
        <f t="shared" si="61"/>
        <v/>
      </c>
      <c r="CK71" s="32" t="s">
        <v>101</v>
      </c>
      <c r="CL71" s="33" t="e">
        <f>FIND(" "&amp;CK71, 'Data Input'!$A140,CH71+1)</f>
        <v>#VALUE!</v>
      </c>
      <c r="CM71" s="33" t="str">
        <f>IFERROR(MID('Data Input'!$A140,CL71+2,2),"")</f>
        <v/>
      </c>
      <c r="CN71" s="23" t="str">
        <f t="shared" si="62"/>
        <v/>
      </c>
      <c r="CO71" s="32" t="s">
        <v>101</v>
      </c>
      <c r="CP71" s="33" t="e">
        <f>FIND(" "&amp;CO71, 'Data Input'!$A140,CL71+1)</f>
        <v>#VALUE!</v>
      </c>
      <c r="CQ71" s="33" t="str">
        <f>IFERROR(MID('Data Input'!$A140,CP71+2,2),"")</f>
        <v/>
      </c>
      <c r="CR71" s="25" t="str">
        <f t="shared" si="63"/>
        <v/>
      </c>
    </row>
    <row r="72" spans="1:96" x14ac:dyDescent="0.15">
      <c r="A72" s="32" t="s">
        <v>104</v>
      </c>
      <c r="B72" s="33" t="e">
        <f>FIND(" "&amp;A72, 'Data Input'!$A142)</f>
        <v>#VALUE!</v>
      </c>
      <c r="C72" s="33" t="str">
        <f>IFERROR(MID('Data Input'!$A142,B72+2,2),"")</f>
        <v/>
      </c>
      <c r="D72" s="23" t="str">
        <f t="shared" si="44"/>
        <v/>
      </c>
      <c r="E72" s="32" t="s">
        <v>104</v>
      </c>
      <c r="F72" s="33" t="e">
        <f>FIND(" "&amp;E72, 'Data Input'!$A142,B72+1)</f>
        <v>#VALUE!</v>
      </c>
      <c r="G72" s="33" t="str">
        <f>IFERROR(MID('Data Input'!$A142,F72+2,2),"")</f>
        <v/>
      </c>
      <c r="H72" s="23" t="str">
        <f t="shared" si="45"/>
        <v/>
      </c>
      <c r="I72" s="32" t="s">
        <v>104</v>
      </c>
      <c r="J72" s="33" t="e">
        <f>FIND(" "&amp;I72, 'Data Input'!$A142,F72+1)</f>
        <v>#VALUE!</v>
      </c>
      <c r="K72" s="33" t="str">
        <f>IFERROR(MID('Data Input'!$A142,J72+2,2),"")</f>
        <v/>
      </c>
      <c r="L72" s="23" t="str">
        <f t="shared" si="46"/>
        <v/>
      </c>
      <c r="M72" s="32" t="s">
        <v>104</v>
      </c>
      <c r="N72" s="33" t="e">
        <f>FIND(" "&amp;M72, 'Data Input'!$A142,J72+1)</f>
        <v>#VALUE!</v>
      </c>
      <c r="O72" s="33" t="str">
        <f>IFERROR(MID('Data Input'!$A142,N72+2,2),"")</f>
        <v/>
      </c>
      <c r="P72" s="23" t="str">
        <f t="shared" si="47"/>
        <v/>
      </c>
      <c r="Q72" s="32" t="s">
        <v>103</v>
      </c>
      <c r="R72" s="33" t="e">
        <f>FIND(" "&amp;Q72, 'Data Input'!$A142,N72+1)</f>
        <v>#VALUE!</v>
      </c>
      <c r="S72" s="33" t="str">
        <f>IFERROR(MID('Data Input'!$A142,R72+2,2),"")</f>
        <v/>
      </c>
      <c r="T72" s="23" t="str">
        <f t="shared" si="64"/>
        <v/>
      </c>
      <c r="U72" s="32" t="s">
        <v>103</v>
      </c>
      <c r="V72" s="33" t="e">
        <f>FIND(" "&amp;U72, 'Data Input'!$A142,R72+1)</f>
        <v>#VALUE!</v>
      </c>
      <c r="W72" s="33" t="str">
        <f>IFERROR(MID('Data Input'!$A142,V72+2,2),"")</f>
        <v/>
      </c>
      <c r="X72" s="39" t="str">
        <f t="shared" si="65"/>
        <v/>
      </c>
      <c r="Y72" s="32" t="s">
        <v>103</v>
      </c>
      <c r="Z72" s="33" t="e">
        <f>FIND(" "&amp;Y72, 'Data Input'!$A142,V72+1)</f>
        <v>#VALUE!</v>
      </c>
      <c r="AA72" s="33" t="str">
        <f>IFERROR(MID('Data Input'!$A142,Z72+2,2),"")</f>
        <v/>
      </c>
      <c r="AB72" s="39" t="str">
        <f t="shared" si="66"/>
        <v/>
      </c>
      <c r="AC72" s="32" t="s">
        <v>103</v>
      </c>
      <c r="AD72" s="33" t="e">
        <f>FIND(" "&amp;AC72, 'Data Input'!$A142,Z72+1)</f>
        <v>#VALUE!</v>
      </c>
      <c r="AE72" s="33" t="str">
        <f>IFERROR(MID('Data Input'!$A142,AD72+2,2),"")</f>
        <v/>
      </c>
      <c r="AF72" s="23" t="str">
        <f t="shared" si="48"/>
        <v/>
      </c>
      <c r="AG72" s="32" t="s">
        <v>102</v>
      </c>
      <c r="AH72" s="33" t="e">
        <f>FIND(" "&amp;AG72, 'Data Input'!$A142,AD72+1)</f>
        <v>#VALUE!</v>
      </c>
      <c r="AI72" s="33" t="str">
        <f>IFERROR(MID('Data Input'!$A142,AH72+2,2),"")</f>
        <v/>
      </c>
      <c r="AJ72" s="26" t="str">
        <f t="shared" si="67"/>
        <v/>
      </c>
      <c r="AK72" s="32" t="s">
        <v>102</v>
      </c>
      <c r="AL72" s="33" t="e">
        <f>FIND(" "&amp;AK72, 'Data Input'!$A142,AH72+1)</f>
        <v>#VALUE!</v>
      </c>
      <c r="AM72" s="33" t="str">
        <f>IFERROR(MID('Data Input'!$A142,AL72+2,2),"")</f>
        <v/>
      </c>
      <c r="AN72" s="26" t="str">
        <f t="shared" si="49"/>
        <v/>
      </c>
      <c r="AO72" s="32" t="s">
        <v>102</v>
      </c>
      <c r="AP72" s="33" t="e">
        <f>FIND(" "&amp;AO72, 'Data Input'!$A142,AL72+1)</f>
        <v>#VALUE!</v>
      </c>
      <c r="AQ72" s="33" t="str">
        <f>IFERROR(MID('Data Input'!$A142,AP72+2,2),"")</f>
        <v/>
      </c>
      <c r="AR72" s="25" t="str">
        <f t="shared" si="50"/>
        <v/>
      </c>
      <c r="AS72" s="32" t="s">
        <v>102</v>
      </c>
      <c r="AT72" s="33" t="e">
        <f>FIND(" "&amp;AS72, 'Data Input'!$A142,AP72+1)</f>
        <v>#VALUE!</v>
      </c>
      <c r="AU72" s="33" t="str">
        <f>IFERROR(MID('Data Input'!$A142,AT72+2,2),"")</f>
        <v/>
      </c>
      <c r="AV72" s="26" t="str">
        <f t="shared" si="51"/>
        <v/>
      </c>
      <c r="AW72" s="32" t="s">
        <v>99</v>
      </c>
      <c r="AX72" s="33" t="e">
        <f>FIND(" "&amp;AW72, 'Data Input'!$A142,AT72+1)</f>
        <v>#VALUE!</v>
      </c>
      <c r="AY72" s="33" t="str">
        <f>IFERROR(MID('Data Input'!$A142,AX72+2,2),"")</f>
        <v/>
      </c>
      <c r="AZ72" s="26" t="str">
        <f t="shared" si="52"/>
        <v/>
      </c>
      <c r="BA72" s="32" t="s">
        <v>99</v>
      </c>
      <c r="BB72" s="33" t="e">
        <f>FIND(" "&amp;BA72, 'Data Input'!$A142,AX72+1)</f>
        <v>#VALUE!</v>
      </c>
      <c r="BC72" s="33" t="str">
        <f>IFERROR(MID('Data Input'!$A142,BB72+2,2),"")</f>
        <v/>
      </c>
      <c r="BD72" s="26" t="str">
        <f t="shared" si="53"/>
        <v/>
      </c>
      <c r="BE72" s="32" t="s">
        <v>99</v>
      </c>
      <c r="BF72" s="33" t="e">
        <f>FIND(" "&amp;BE72, 'Data Input'!$A142,BB72+1)</f>
        <v>#VALUE!</v>
      </c>
      <c r="BG72" s="33" t="str">
        <f>IFERROR(MID('Data Input'!$A142,BF72+2,2),"")</f>
        <v/>
      </c>
      <c r="BH72" s="26" t="str">
        <f t="shared" si="54"/>
        <v/>
      </c>
      <c r="BI72" s="32" t="s">
        <v>99</v>
      </c>
      <c r="BJ72" s="33" t="e">
        <f>FIND(" "&amp;BI72, 'Data Input'!$A142,BF72+1)</f>
        <v>#VALUE!</v>
      </c>
      <c r="BK72" s="33" t="str">
        <f>IFERROR(MID('Data Input'!$A142,BJ72+2,2),"")</f>
        <v/>
      </c>
      <c r="BL72" s="26" t="str">
        <f t="shared" si="55"/>
        <v/>
      </c>
      <c r="BM72" s="32" t="s">
        <v>100</v>
      </c>
      <c r="BN72" s="33" t="e">
        <f>FIND(" "&amp;BM72, 'Data Input'!$A142,BJ72+1)</f>
        <v>#VALUE!</v>
      </c>
      <c r="BO72" s="33" t="str">
        <f>IFERROR(MID('Data Input'!$A142,BN72+2,2),"")</f>
        <v/>
      </c>
      <c r="BP72" s="26" t="str">
        <f t="shared" si="56"/>
        <v/>
      </c>
      <c r="BQ72" s="32" t="s">
        <v>100</v>
      </c>
      <c r="BR72" s="33" t="e">
        <f>FIND(" "&amp;BQ72, 'Data Input'!$A142,BN72+1)</f>
        <v>#VALUE!</v>
      </c>
      <c r="BS72" s="33" t="str">
        <f>IFERROR(MID('Data Input'!$A142,BR72+2,2),"")</f>
        <v/>
      </c>
      <c r="BT72" s="26" t="str">
        <f t="shared" si="57"/>
        <v/>
      </c>
      <c r="BU72" s="32" t="s">
        <v>100</v>
      </c>
      <c r="BV72" s="33" t="e">
        <f>FIND(" "&amp;BU72, 'Data Input'!$A142,BR72+1)</f>
        <v>#VALUE!</v>
      </c>
      <c r="BW72" s="33" t="str">
        <f>IFERROR(MID('Data Input'!$A142,BV72+2,2),"")</f>
        <v/>
      </c>
      <c r="BX72" s="26" t="str">
        <f t="shared" si="58"/>
        <v/>
      </c>
      <c r="BY72" s="32" t="s">
        <v>100</v>
      </c>
      <c r="BZ72" s="33" t="e">
        <f>FIND(" "&amp;BY72, 'Data Input'!$A142,BV72+1)</f>
        <v>#VALUE!</v>
      </c>
      <c r="CA72" s="33" t="str">
        <f>IFERROR(MID('Data Input'!$A142,BZ72+2,2),"")</f>
        <v/>
      </c>
      <c r="CB72" s="23" t="str">
        <f t="shared" si="59"/>
        <v/>
      </c>
      <c r="CC72" s="32" t="s">
        <v>101</v>
      </c>
      <c r="CD72" s="33" t="e">
        <f>FIND(" "&amp;CC72, 'Data Input'!$A142,BZ72+1)</f>
        <v>#VALUE!</v>
      </c>
      <c r="CE72" s="33" t="str">
        <f>IFERROR(MID('Data Input'!$A142,CD72+2,2),"")</f>
        <v/>
      </c>
      <c r="CF72" s="23" t="str">
        <f t="shared" si="60"/>
        <v/>
      </c>
      <c r="CG72" s="32" t="s">
        <v>101</v>
      </c>
      <c r="CH72" s="33" t="e">
        <f>FIND(" "&amp;CG72, 'Data Input'!$A142,CD72+1)</f>
        <v>#VALUE!</v>
      </c>
      <c r="CI72" s="33" t="str">
        <f>IFERROR(MID('Data Input'!$A142,CH72+2,2),"")</f>
        <v/>
      </c>
      <c r="CJ72" s="23" t="str">
        <f t="shared" si="61"/>
        <v/>
      </c>
      <c r="CK72" s="32" t="s">
        <v>101</v>
      </c>
      <c r="CL72" s="33" t="e">
        <f>FIND(" "&amp;CK72, 'Data Input'!$A142,CH72+1)</f>
        <v>#VALUE!</v>
      </c>
      <c r="CM72" s="33" t="str">
        <f>IFERROR(MID('Data Input'!$A142,CL72+2,2),"")</f>
        <v/>
      </c>
      <c r="CN72" s="23" t="str">
        <f t="shared" si="62"/>
        <v/>
      </c>
      <c r="CO72" s="32" t="s">
        <v>101</v>
      </c>
      <c r="CP72" s="33" t="e">
        <f>FIND(" "&amp;CO72, 'Data Input'!$A142,CL72+1)</f>
        <v>#VALUE!</v>
      </c>
      <c r="CQ72" s="33" t="str">
        <f>IFERROR(MID('Data Input'!$A142,CP72+2,2),"")</f>
        <v/>
      </c>
      <c r="CR72" s="25" t="str">
        <f t="shared" si="63"/>
        <v/>
      </c>
    </row>
    <row r="73" spans="1:96" x14ac:dyDescent="0.15">
      <c r="A73" s="32" t="s">
        <v>104</v>
      </c>
      <c r="B73" s="33" t="e">
        <f>FIND(" "&amp;A73, 'Data Input'!$A144)</f>
        <v>#VALUE!</v>
      </c>
      <c r="C73" s="33" t="str">
        <f>IFERROR(MID('Data Input'!$A144,B73+2,2),"")</f>
        <v/>
      </c>
      <c r="D73" s="23" t="str">
        <f t="shared" si="44"/>
        <v/>
      </c>
      <c r="E73" s="32" t="s">
        <v>104</v>
      </c>
      <c r="F73" s="33" t="e">
        <f>FIND(" "&amp;E73, 'Data Input'!$A144,B73+1)</f>
        <v>#VALUE!</v>
      </c>
      <c r="G73" s="33" t="str">
        <f>IFERROR(MID('Data Input'!$A144,F73+2,2),"")</f>
        <v/>
      </c>
      <c r="H73" s="23" t="str">
        <f t="shared" si="45"/>
        <v/>
      </c>
      <c r="I73" s="32" t="s">
        <v>104</v>
      </c>
      <c r="J73" s="33" t="e">
        <f>FIND(" "&amp;I73, 'Data Input'!$A144,F73+1)</f>
        <v>#VALUE!</v>
      </c>
      <c r="K73" s="33" t="str">
        <f>IFERROR(MID('Data Input'!$A144,J73+2,2),"")</f>
        <v/>
      </c>
      <c r="L73" s="23" t="str">
        <f t="shared" si="46"/>
        <v/>
      </c>
      <c r="M73" s="32" t="s">
        <v>104</v>
      </c>
      <c r="N73" s="33" t="e">
        <f>FIND(" "&amp;M73, 'Data Input'!$A144,J73+1)</f>
        <v>#VALUE!</v>
      </c>
      <c r="O73" s="33" t="str">
        <f>IFERROR(MID('Data Input'!$A144,N73+2,2),"")</f>
        <v/>
      </c>
      <c r="P73" s="23" t="str">
        <f t="shared" si="47"/>
        <v/>
      </c>
      <c r="Q73" s="32" t="s">
        <v>103</v>
      </c>
      <c r="R73" s="33" t="e">
        <f>FIND(" "&amp;Q73, 'Data Input'!$A144,N73+1)</f>
        <v>#VALUE!</v>
      </c>
      <c r="S73" s="33" t="str">
        <f>IFERROR(MID('Data Input'!$A144,R73+2,2),"")</f>
        <v/>
      </c>
      <c r="T73" s="23" t="str">
        <f t="shared" si="64"/>
        <v/>
      </c>
      <c r="U73" s="32" t="s">
        <v>103</v>
      </c>
      <c r="V73" s="33" t="e">
        <f>FIND(" "&amp;U73, 'Data Input'!$A144,R73+1)</f>
        <v>#VALUE!</v>
      </c>
      <c r="W73" s="33" t="str">
        <f>IFERROR(MID('Data Input'!$A144,V73+2,2),"")</f>
        <v/>
      </c>
      <c r="X73" s="39" t="str">
        <f t="shared" si="65"/>
        <v/>
      </c>
      <c r="Y73" s="32" t="s">
        <v>103</v>
      </c>
      <c r="Z73" s="33" t="e">
        <f>FIND(" "&amp;Y73, 'Data Input'!$A144,V73+1)</f>
        <v>#VALUE!</v>
      </c>
      <c r="AA73" s="33" t="str">
        <f>IFERROR(MID('Data Input'!$A144,Z73+2,2),"")</f>
        <v/>
      </c>
      <c r="AB73" s="39" t="str">
        <f t="shared" si="66"/>
        <v/>
      </c>
      <c r="AC73" s="32" t="s">
        <v>103</v>
      </c>
      <c r="AD73" s="33" t="e">
        <f>FIND(" "&amp;AC73, 'Data Input'!$A144,Z73+1)</f>
        <v>#VALUE!</v>
      </c>
      <c r="AE73" s="33" t="str">
        <f>IFERROR(MID('Data Input'!$A144,AD73+2,2),"")</f>
        <v/>
      </c>
      <c r="AF73" s="23" t="str">
        <f t="shared" si="48"/>
        <v/>
      </c>
      <c r="AG73" s="32" t="s">
        <v>102</v>
      </c>
      <c r="AH73" s="33" t="e">
        <f>FIND(" "&amp;AG73, 'Data Input'!$A144,AD73+1)</f>
        <v>#VALUE!</v>
      </c>
      <c r="AI73" s="33" t="str">
        <f>IFERROR(MID('Data Input'!$A144,AH73+2,2),"")</f>
        <v/>
      </c>
      <c r="AJ73" s="26" t="str">
        <f t="shared" si="67"/>
        <v/>
      </c>
      <c r="AK73" s="32" t="s">
        <v>102</v>
      </c>
      <c r="AL73" s="33" t="e">
        <f>FIND(" "&amp;AK73, 'Data Input'!$A144,AH73+1)</f>
        <v>#VALUE!</v>
      </c>
      <c r="AM73" s="33" t="str">
        <f>IFERROR(MID('Data Input'!$A144,AL73+2,2),"")</f>
        <v/>
      </c>
      <c r="AN73" s="26" t="str">
        <f t="shared" si="49"/>
        <v/>
      </c>
      <c r="AO73" s="32" t="s">
        <v>102</v>
      </c>
      <c r="AP73" s="33" t="e">
        <f>FIND(" "&amp;AO73, 'Data Input'!$A144,AL73+1)</f>
        <v>#VALUE!</v>
      </c>
      <c r="AQ73" s="33" t="str">
        <f>IFERROR(MID('Data Input'!$A144,AP73+2,2),"")</f>
        <v/>
      </c>
      <c r="AR73" s="25" t="str">
        <f t="shared" si="50"/>
        <v/>
      </c>
      <c r="AS73" s="32" t="s">
        <v>102</v>
      </c>
      <c r="AT73" s="33" t="e">
        <f>FIND(" "&amp;AS73, 'Data Input'!$A144,AP73+1)</f>
        <v>#VALUE!</v>
      </c>
      <c r="AU73" s="33" t="str">
        <f>IFERROR(MID('Data Input'!$A144,AT73+2,2),"")</f>
        <v/>
      </c>
      <c r="AV73" s="26" t="str">
        <f t="shared" si="51"/>
        <v/>
      </c>
      <c r="AW73" s="32" t="s">
        <v>99</v>
      </c>
      <c r="AX73" s="33" t="e">
        <f>FIND(" "&amp;AW73, 'Data Input'!$A144,AT73+1)</f>
        <v>#VALUE!</v>
      </c>
      <c r="AY73" s="33" t="str">
        <f>IFERROR(MID('Data Input'!$A144,AX73+2,2),"")</f>
        <v/>
      </c>
      <c r="AZ73" s="26" t="str">
        <f t="shared" si="52"/>
        <v/>
      </c>
      <c r="BA73" s="32" t="s">
        <v>99</v>
      </c>
      <c r="BB73" s="33" t="e">
        <f>FIND(" "&amp;BA73, 'Data Input'!$A144,AX73+1)</f>
        <v>#VALUE!</v>
      </c>
      <c r="BC73" s="33" t="str">
        <f>IFERROR(MID('Data Input'!$A144,BB73+2,2),"")</f>
        <v/>
      </c>
      <c r="BD73" s="26" t="str">
        <f t="shared" si="53"/>
        <v/>
      </c>
      <c r="BE73" s="32" t="s">
        <v>99</v>
      </c>
      <c r="BF73" s="33" t="e">
        <f>FIND(" "&amp;BE73, 'Data Input'!$A144,BB73+1)</f>
        <v>#VALUE!</v>
      </c>
      <c r="BG73" s="33" t="str">
        <f>IFERROR(MID('Data Input'!$A144,BF73+2,2),"")</f>
        <v/>
      </c>
      <c r="BH73" s="26" t="str">
        <f t="shared" si="54"/>
        <v/>
      </c>
      <c r="BI73" s="32" t="s">
        <v>99</v>
      </c>
      <c r="BJ73" s="33" t="e">
        <f>FIND(" "&amp;BI73, 'Data Input'!$A144,BF73+1)</f>
        <v>#VALUE!</v>
      </c>
      <c r="BK73" s="33" t="str">
        <f>IFERROR(MID('Data Input'!$A144,BJ73+2,2),"")</f>
        <v/>
      </c>
      <c r="BL73" s="26" t="str">
        <f t="shared" si="55"/>
        <v/>
      </c>
      <c r="BM73" s="32" t="s">
        <v>100</v>
      </c>
      <c r="BN73" s="33" t="e">
        <f>FIND(" "&amp;BM73, 'Data Input'!$A144,BJ73+1)</f>
        <v>#VALUE!</v>
      </c>
      <c r="BO73" s="33" t="str">
        <f>IFERROR(MID('Data Input'!$A144,BN73+2,2),"")</f>
        <v/>
      </c>
      <c r="BP73" s="26" t="str">
        <f t="shared" si="56"/>
        <v/>
      </c>
      <c r="BQ73" s="32" t="s">
        <v>100</v>
      </c>
      <c r="BR73" s="33" t="e">
        <f>FIND(" "&amp;BQ73, 'Data Input'!$A144,BN73+1)</f>
        <v>#VALUE!</v>
      </c>
      <c r="BS73" s="33" t="str">
        <f>IFERROR(MID('Data Input'!$A144,BR73+2,2),"")</f>
        <v/>
      </c>
      <c r="BT73" s="26" t="str">
        <f t="shared" si="57"/>
        <v/>
      </c>
      <c r="BU73" s="32" t="s">
        <v>100</v>
      </c>
      <c r="BV73" s="33" t="e">
        <f>FIND(" "&amp;BU73, 'Data Input'!$A144,BR73+1)</f>
        <v>#VALUE!</v>
      </c>
      <c r="BW73" s="33" t="str">
        <f>IFERROR(MID('Data Input'!$A144,BV73+2,2),"")</f>
        <v/>
      </c>
      <c r="BX73" s="26" t="str">
        <f t="shared" si="58"/>
        <v/>
      </c>
      <c r="BY73" s="32" t="s">
        <v>100</v>
      </c>
      <c r="BZ73" s="33" t="e">
        <f>FIND(" "&amp;BY73, 'Data Input'!$A144,BV73+1)</f>
        <v>#VALUE!</v>
      </c>
      <c r="CA73" s="33" t="str">
        <f>IFERROR(MID('Data Input'!$A144,BZ73+2,2),"")</f>
        <v/>
      </c>
      <c r="CB73" s="23" t="str">
        <f t="shared" si="59"/>
        <v/>
      </c>
      <c r="CC73" s="32" t="s">
        <v>101</v>
      </c>
      <c r="CD73" s="33" t="e">
        <f>FIND(" "&amp;CC73, 'Data Input'!$A144,BZ73+1)</f>
        <v>#VALUE!</v>
      </c>
      <c r="CE73" s="33" t="str">
        <f>IFERROR(MID('Data Input'!$A144,CD73+2,2),"")</f>
        <v/>
      </c>
      <c r="CF73" s="23" t="str">
        <f t="shared" si="60"/>
        <v/>
      </c>
      <c r="CG73" s="32" t="s">
        <v>101</v>
      </c>
      <c r="CH73" s="33" t="e">
        <f>FIND(" "&amp;CG73, 'Data Input'!$A144,CD73+1)</f>
        <v>#VALUE!</v>
      </c>
      <c r="CI73" s="33" t="str">
        <f>IFERROR(MID('Data Input'!$A144,CH73+2,2),"")</f>
        <v/>
      </c>
      <c r="CJ73" s="23" t="str">
        <f t="shared" si="61"/>
        <v/>
      </c>
      <c r="CK73" s="32" t="s">
        <v>101</v>
      </c>
      <c r="CL73" s="33" t="e">
        <f>FIND(" "&amp;CK73, 'Data Input'!$A144,CH73+1)</f>
        <v>#VALUE!</v>
      </c>
      <c r="CM73" s="33" t="str">
        <f>IFERROR(MID('Data Input'!$A144,CL73+2,2),"")</f>
        <v/>
      </c>
      <c r="CN73" s="23" t="str">
        <f t="shared" si="62"/>
        <v/>
      </c>
      <c r="CO73" s="32" t="s">
        <v>101</v>
      </c>
      <c r="CP73" s="33" t="e">
        <f>FIND(" "&amp;CO73, 'Data Input'!$A144,CL73+1)</f>
        <v>#VALUE!</v>
      </c>
      <c r="CQ73" s="33" t="str">
        <f>IFERROR(MID('Data Input'!$A144,CP73+2,2),"")</f>
        <v/>
      </c>
      <c r="CR73" s="25" t="str">
        <f t="shared" si="63"/>
        <v/>
      </c>
    </row>
    <row r="74" spans="1:96" x14ac:dyDescent="0.15">
      <c r="A74" s="32" t="s">
        <v>104</v>
      </c>
      <c r="B74" s="33" t="e">
        <f>FIND(" "&amp;A74, 'Data Input'!$A146)</f>
        <v>#VALUE!</v>
      </c>
      <c r="C74" s="33" t="str">
        <f>IFERROR(MID('Data Input'!$A146,B74+2,2),"")</f>
        <v/>
      </c>
      <c r="D74" s="23" t="str">
        <f t="shared" si="44"/>
        <v/>
      </c>
      <c r="E74" s="32" t="s">
        <v>104</v>
      </c>
      <c r="F74" s="33" t="e">
        <f>FIND(" "&amp;E74, 'Data Input'!$A146,B74+1)</f>
        <v>#VALUE!</v>
      </c>
      <c r="G74" s="33" t="str">
        <f>IFERROR(MID('Data Input'!$A146,F74+2,2),"")</f>
        <v/>
      </c>
      <c r="H74" s="23" t="str">
        <f t="shared" si="45"/>
        <v/>
      </c>
      <c r="I74" s="32" t="s">
        <v>104</v>
      </c>
      <c r="J74" s="33" t="e">
        <f>FIND(" "&amp;I74, 'Data Input'!$A146,F74+1)</f>
        <v>#VALUE!</v>
      </c>
      <c r="K74" s="33" t="str">
        <f>IFERROR(MID('Data Input'!$A146,J74+2,2),"")</f>
        <v/>
      </c>
      <c r="L74" s="23" t="str">
        <f t="shared" si="46"/>
        <v/>
      </c>
      <c r="M74" s="32" t="s">
        <v>104</v>
      </c>
      <c r="N74" s="33" t="e">
        <f>FIND(" "&amp;M74, 'Data Input'!$A146,J74+1)</f>
        <v>#VALUE!</v>
      </c>
      <c r="O74" s="33" t="str">
        <f>IFERROR(MID('Data Input'!$A146,N74+2,2),"")</f>
        <v/>
      </c>
      <c r="P74" s="23" t="str">
        <f t="shared" si="47"/>
        <v/>
      </c>
      <c r="Q74" s="32" t="s">
        <v>103</v>
      </c>
      <c r="R74" s="33" t="e">
        <f>FIND(" "&amp;Q74, 'Data Input'!$A146,N74+1)</f>
        <v>#VALUE!</v>
      </c>
      <c r="S74" s="33" t="str">
        <f>IFERROR(MID('Data Input'!$A146,R74+2,2),"")</f>
        <v/>
      </c>
      <c r="T74" s="23" t="str">
        <f t="shared" si="64"/>
        <v/>
      </c>
      <c r="U74" s="32" t="s">
        <v>103</v>
      </c>
      <c r="V74" s="33" t="e">
        <f>FIND(" "&amp;U74, 'Data Input'!$A146,R74+1)</f>
        <v>#VALUE!</v>
      </c>
      <c r="W74" s="33" t="str">
        <f>IFERROR(MID('Data Input'!$A146,V74+2,2),"")</f>
        <v/>
      </c>
      <c r="X74" s="39" t="str">
        <f t="shared" si="65"/>
        <v/>
      </c>
      <c r="Y74" s="32" t="s">
        <v>103</v>
      </c>
      <c r="Z74" s="33" t="e">
        <f>FIND(" "&amp;Y74, 'Data Input'!$A146,V74+1)</f>
        <v>#VALUE!</v>
      </c>
      <c r="AA74" s="33" t="str">
        <f>IFERROR(MID('Data Input'!$A146,Z74+2,2),"")</f>
        <v/>
      </c>
      <c r="AB74" s="39" t="str">
        <f t="shared" si="66"/>
        <v/>
      </c>
      <c r="AC74" s="32" t="s">
        <v>103</v>
      </c>
      <c r="AD74" s="33" t="e">
        <f>FIND(" "&amp;AC74, 'Data Input'!$A146,Z74+1)</f>
        <v>#VALUE!</v>
      </c>
      <c r="AE74" s="33" t="str">
        <f>IFERROR(MID('Data Input'!$A146,AD74+2,2),"")</f>
        <v/>
      </c>
      <c r="AF74" s="23" t="str">
        <f t="shared" si="48"/>
        <v/>
      </c>
      <c r="AG74" s="32" t="s">
        <v>102</v>
      </c>
      <c r="AH74" s="33" t="e">
        <f>FIND(" "&amp;AG74, 'Data Input'!$A146,AD74+1)</f>
        <v>#VALUE!</v>
      </c>
      <c r="AI74" s="33" t="str">
        <f>IFERROR(MID('Data Input'!$A146,AH74+2,2),"")</f>
        <v/>
      </c>
      <c r="AJ74" s="26" t="str">
        <f t="shared" si="67"/>
        <v/>
      </c>
      <c r="AK74" s="32" t="s">
        <v>102</v>
      </c>
      <c r="AL74" s="33" t="e">
        <f>FIND(" "&amp;AK74, 'Data Input'!$A146,AH74+1)</f>
        <v>#VALUE!</v>
      </c>
      <c r="AM74" s="33" t="str">
        <f>IFERROR(MID('Data Input'!$A146,AL74+2,2),"")</f>
        <v/>
      </c>
      <c r="AN74" s="26" t="str">
        <f t="shared" si="49"/>
        <v/>
      </c>
      <c r="AO74" s="32" t="s">
        <v>102</v>
      </c>
      <c r="AP74" s="33" t="e">
        <f>FIND(" "&amp;AO74, 'Data Input'!$A146,AL74+1)</f>
        <v>#VALUE!</v>
      </c>
      <c r="AQ74" s="33" t="str">
        <f>IFERROR(MID('Data Input'!$A146,AP74+2,2),"")</f>
        <v/>
      </c>
      <c r="AR74" s="25" t="str">
        <f t="shared" si="50"/>
        <v/>
      </c>
      <c r="AS74" s="32" t="s">
        <v>102</v>
      </c>
      <c r="AT74" s="33" t="e">
        <f>FIND(" "&amp;AS74, 'Data Input'!$A146,AP74+1)</f>
        <v>#VALUE!</v>
      </c>
      <c r="AU74" s="33" t="str">
        <f>IFERROR(MID('Data Input'!$A146,AT74+2,2),"")</f>
        <v/>
      </c>
      <c r="AV74" s="26" t="str">
        <f t="shared" si="51"/>
        <v/>
      </c>
      <c r="AW74" s="32" t="s">
        <v>99</v>
      </c>
      <c r="AX74" s="33" t="e">
        <f>FIND(" "&amp;AW74, 'Data Input'!$A146,AT74+1)</f>
        <v>#VALUE!</v>
      </c>
      <c r="AY74" s="33" t="str">
        <f>IFERROR(MID('Data Input'!$A146,AX74+2,2),"")</f>
        <v/>
      </c>
      <c r="AZ74" s="26" t="str">
        <f t="shared" si="52"/>
        <v/>
      </c>
      <c r="BA74" s="32" t="s">
        <v>99</v>
      </c>
      <c r="BB74" s="33" t="e">
        <f>FIND(" "&amp;BA74, 'Data Input'!$A146,AX74+1)</f>
        <v>#VALUE!</v>
      </c>
      <c r="BC74" s="33" t="str">
        <f>IFERROR(MID('Data Input'!$A146,BB74+2,2),"")</f>
        <v/>
      </c>
      <c r="BD74" s="26" t="str">
        <f t="shared" si="53"/>
        <v/>
      </c>
      <c r="BE74" s="32" t="s">
        <v>99</v>
      </c>
      <c r="BF74" s="33" t="e">
        <f>FIND(" "&amp;BE74, 'Data Input'!$A146,BB74+1)</f>
        <v>#VALUE!</v>
      </c>
      <c r="BG74" s="33" t="str">
        <f>IFERROR(MID('Data Input'!$A146,BF74+2,2),"")</f>
        <v/>
      </c>
      <c r="BH74" s="26" t="str">
        <f t="shared" si="54"/>
        <v/>
      </c>
      <c r="BI74" s="32" t="s">
        <v>99</v>
      </c>
      <c r="BJ74" s="33" t="e">
        <f>FIND(" "&amp;BI74, 'Data Input'!$A146,BF74+1)</f>
        <v>#VALUE!</v>
      </c>
      <c r="BK74" s="33" t="str">
        <f>IFERROR(MID('Data Input'!$A146,BJ74+2,2),"")</f>
        <v/>
      </c>
      <c r="BL74" s="26" t="str">
        <f t="shared" si="55"/>
        <v/>
      </c>
      <c r="BM74" s="32" t="s">
        <v>100</v>
      </c>
      <c r="BN74" s="33" t="e">
        <f>FIND(" "&amp;BM74, 'Data Input'!$A146,BJ74+1)</f>
        <v>#VALUE!</v>
      </c>
      <c r="BO74" s="33" t="str">
        <f>IFERROR(MID('Data Input'!$A146,BN74+2,2),"")</f>
        <v/>
      </c>
      <c r="BP74" s="26" t="str">
        <f t="shared" si="56"/>
        <v/>
      </c>
      <c r="BQ74" s="32" t="s">
        <v>100</v>
      </c>
      <c r="BR74" s="33" t="e">
        <f>FIND(" "&amp;BQ74, 'Data Input'!$A146,BN74+1)</f>
        <v>#VALUE!</v>
      </c>
      <c r="BS74" s="33" t="str">
        <f>IFERROR(MID('Data Input'!$A146,BR74+2,2),"")</f>
        <v/>
      </c>
      <c r="BT74" s="26" t="str">
        <f t="shared" si="57"/>
        <v/>
      </c>
      <c r="BU74" s="32" t="s">
        <v>100</v>
      </c>
      <c r="BV74" s="33" t="e">
        <f>FIND(" "&amp;BU74, 'Data Input'!$A146,BR74+1)</f>
        <v>#VALUE!</v>
      </c>
      <c r="BW74" s="33" t="str">
        <f>IFERROR(MID('Data Input'!$A146,BV74+2,2),"")</f>
        <v/>
      </c>
      <c r="BX74" s="26" t="str">
        <f t="shared" si="58"/>
        <v/>
      </c>
      <c r="BY74" s="32" t="s">
        <v>100</v>
      </c>
      <c r="BZ74" s="33" t="e">
        <f>FIND(" "&amp;BY74, 'Data Input'!$A146,BV74+1)</f>
        <v>#VALUE!</v>
      </c>
      <c r="CA74" s="33" t="str">
        <f>IFERROR(MID('Data Input'!$A146,BZ74+2,2),"")</f>
        <v/>
      </c>
      <c r="CB74" s="23" t="str">
        <f t="shared" si="59"/>
        <v/>
      </c>
      <c r="CC74" s="32" t="s">
        <v>101</v>
      </c>
      <c r="CD74" s="33" t="e">
        <f>FIND(" "&amp;CC74, 'Data Input'!$A146,BZ74+1)</f>
        <v>#VALUE!</v>
      </c>
      <c r="CE74" s="33" t="str">
        <f>IFERROR(MID('Data Input'!$A146,CD74+2,2),"")</f>
        <v/>
      </c>
      <c r="CF74" s="23" t="str">
        <f t="shared" si="60"/>
        <v/>
      </c>
      <c r="CG74" s="32" t="s">
        <v>101</v>
      </c>
      <c r="CH74" s="33" t="e">
        <f>FIND(" "&amp;CG74, 'Data Input'!$A146,CD74+1)</f>
        <v>#VALUE!</v>
      </c>
      <c r="CI74" s="33" t="str">
        <f>IFERROR(MID('Data Input'!$A146,CH74+2,2),"")</f>
        <v/>
      </c>
      <c r="CJ74" s="23" t="str">
        <f t="shared" si="61"/>
        <v/>
      </c>
      <c r="CK74" s="32" t="s">
        <v>101</v>
      </c>
      <c r="CL74" s="33" t="e">
        <f>FIND(" "&amp;CK74, 'Data Input'!$A146,CH74+1)</f>
        <v>#VALUE!</v>
      </c>
      <c r="CM74" s="33" t="str">
        <f>IFERROR(MID('Data Input'!$A146,CL74+2,2),"")</f>
        <v/>
      </c>
      <c r="CN74" s="23" t="str">
        <f t="shared" si="62"/>
        <v/>
      </c>
      <c r="CO74" s="32" t="s">
        <v>101</v>
      </c>
      <c r="CP74" s="33" t="e">
        <f>FIND(" "&amp;CO74, 'Data Input'!$A146,CL74+1)</f>
        <v>#VALUE!</v>
      </c>
      <c r="CQ74" s="33" t="str">
        <f>IFERROR(MID('Data Input'!$A146,CP74+2,2),"")</f>
        <v/>
      </c>
      <c r="CR74" s="25" t="str">
        <f t="shared" si="63"/>
        <v/>
      </c>
    </row>
    <row r="75" spans="1:96" x14ac:dyDescent="0.15">
      <c r="A75" s="32" t="s">
        <v>104</v>
      </c>
      <c r="B75" s="33" t="e">
        <f>FIND(" "&amp;A75, 'Data Input'!$A148)</f>
        <v>#VALUE!</v>
      </c>
      <c r="C75" s="33" t="str">
        <f>IFERROR(MID('Data Input'!$A148,B75+2,2),"")</f>
        <v/>
      </c>
      <c r="D75" s="23" t="str">
        <f t="shared" si="44"/>
        <v/>
      </c>
      <c r="E75" s="32" t="s">
        <v>104</v>
      </c>
      <c r="F75" s="33" t="e">
        <f>FIND(" "&amp;E75, 'Data Input'!$A148,B75+1)</f>
        <v>#VALUE!</v>
      </c>
      <c r="G75" s="33" t="str">
        <f>IFERROR(MID('Data Input'!$A148,F75+2,2),"")</f>
        <v/>
      </c>
      <c r="H75" s="23" t="str">
        <f t="shared" si="45"/>
        <v/>
      </c>
      <c r="I75" s="32" t="s">
        <v>104</v>
      </c>
      <c r="J75" s="33" t="e">
        <f>FIND(" "&amp;I75, 'Data Input'!$A148,F75+1)</f>
        <v>#VALUE!</v>
      </c>
      <c r="K75" s="33" t="str">
        <f>IFERROR(MID('Data Input'!$A148,J75+2,2),"")</f>
        <v/>
      </c>
      <c r="L75" s="23" t="str">
        <f t="shared" si="46"/>
        <v/>
      </c>
      <c r="M75" s="32" t="s">
        <v>104</v>
      </c>
      <c r="N75" s="33" t="e">
        <f>FIND(" "&amp;M75, 'Data Input'!$A148,J75+1)</f>
        <v>#VALUE!</v>
      </c>
      <c r="O75" s="33" t="str">
        <f>IFERROR(MID('Data Input'!$A148,N75+2,2),"")</f>
        <v/>
      </c>
      <c r="P75" s="23" t="str">
        <f t="shared" si="47"/>
        <v/>
      </c>
      <c r="Q75" s="32" t="s">
        <v>103</v>
      </c>
      <c r="R75" s="33" t="e">
        <f>FIND(" "&amp;Q75, 'Data Input'!$A148,N75+1)</f>
        <v>#VALUE!</v>
      </c>
      <c r="S75" s="33" t="str">
        <f>IFERROR(MID('Data Input'!$A148,R75+2,2),"")</f>
        <v/>
      </c>
      <c r="T75" s="23" t="str">
        <f t="shared" si="64"/>
        <v/>
      </c>
      <c r="U75" s="32" t="s">
        <v>103</v>
      </c>
      <c r="V75" s="33" t="e">
        <f>FIND(" "&amp;U75, 'Data Input'!$A148,R75+1)</f>
        <v>#VALUE!</v>
      </c>
      <c r="W75" s="33" t="str">
        <f>IFERROR(MID('Data Input'!$A148,V75+2,2),"")</f>
        <v/>
      </c>
      <c r="X75" s="39" t="str">
        <f t="shared" si="65"/>
        <v/>
      </c>
      <c r="Y75" s="32" t="s">
        <v>103</v>
      </c>
      <c r="Z75" s="33" t="e">
        <f>FIND(" "&amp;Y75, 'Data Input'!$A148,V75+1)</f>
        <v>#VALUE!</v>
      </c>
      <c r="AA75" s="33" t="str">
        <f>IFERROR(MID('Data Input'!$A148,Z75+2,2),"")</f>
        <v/>
      </c>
      <c r="AB75" s="39" t="str">
        <f t="shared" si="66"/>
        <v/>
      </c>
      <c r="AC75" s="32" t="s">
        <v>103</v>
      </c>
      <c r="AD75" s="33" t="e">
        <f>FIND(" "&amp;AC75, 'Data Input'!$A148,Z75+1)</f>
        <v>#VALUE!</v>
      </c>
      <c r="AE75" s="33" t="str">
        <f>IFERROR(MID('Data Input'!$A148,AD75+2,2),"")</f>
        <v/>
      </c>
      <c r="AF75" s="23" t="str">
        <f t="shared" si="48"/>
        <v/>
      </c>
      <c r="AG75" s="32" t="s">
        <v>102</v>
      </c>
      <c r="AH75" s="33" t="e">
        <f>FIND(" "&amp;AG75, 'Data Input'!$A148,AD75+1)</f>
        <v>#VALUE!</v>
      </c>
      <c r="AI75" s="33" t="str">
        <f>IFERROR(MID('Data Input'!$A148,AH75+2,2),"")</f>
        <v/>
      </c>
      <c r="AJ75" s="26" t="str">
        <f t="shared" si="67"/>
        <v/>
      </c>
      <c r="AK75" s="32" t="s">
        <v>102</v>
      </c>
      <c r="AL75" s="33" t="e">
        <f>FIND(" "&amp;AK75, 'Data Input'!$A148,AH75+1)</f>
        <v>#VALUE!</v>
      </c>
      <c r="AM75" s="33" t="str">
        <f>IFERROR(MID('Data Input'!$A148,AL75+2,2),"")</f>
        <v/>
      </c>
      <c r="AN75" s="26" t="str">
        <f t="shared" si="49"/>
        <v/>
      </c>
      <c r="AO75" s="32" t="s">
        <v>102</v>
      </c>
      <c r="AP75" s="33" t="e">
        <f>FIND(" "&amp;AO75, 'Data Input'!$A148,AL75+1)</f>
        <v>#VALUE!</v>
      </c>
      <c r="AQ75" s="33" t="str">
        <f>IFERROR(MID('Data Input'!$A148,AP75+2,2),"")</f>
        <v/>
      </c>
      <c r="AR75" s="25" t="str">
        <f t="shared" si="50"/>
        <v/>
      </c>
      <c r="AS75" s="32" t="s">
        <v>102</v>
      </c>
      <c r="AT75" s="33" t="e">
        <f>FIND(" "&amp;AS75, 'Data Input'!$A148,AP75+1)</f>
        <v>#VALUE!</v>
      </c>
      <c r="AU75" s="33" t="str">
        <f>IFERROR(MID('Data Input'!$A148,AT75+2,2),"")</f>
        <v/>
      </c>
      <c r="AV75" s="26" t="str">
        <f t="shared" si="51"/>
        <v/>
      </c>
      <c r="AW75" s="32" t="s">
        <v>99</v>
      </c>
      <c r="AX75" s="33" t="e">
        <f>FIND(" "&amp;AW75, 'Data Input'!$A148,AT75+1)</f>
        <v>#VALUE!</v>
      </c>
      <c r="AY75" s="33" t="str">
        <f>IFERROR(MID('Data Input'!$A148,AX75+2,2),"")</f>
        <v/>
      </c>
      <c r="AZ75" s="26" t="str">
        <f t="shared" si="52"/>
        <v/>
      </c>
      <c r="BA75" s="32" t="s">
        <v>99</v>
      </c>
      <c r="BB75" s="33" t="e">
        <f>FIND(" "&amp;BA75, 'Data Input'!$A148,AX75+1)</f>
        <v>#VALUE!</v>
      </c>
      <c r="BC75" s="33" t="str">
        <f>IFERROR(MID('Data Input'!$A148,BB75+2,2),"")</f>
        <v/>
      </c>
      <c r="BD75" s="26" t="str">
        <f t="shared" si="53"/>
        <v/>
      </c>
      <c r="BE75" s="32" t="s">
        <v>99</v>
      </c>
      <c r="BF75" s="33" t="e">
        <f>FIND(" "&amp;BE75, 'Data Input'!$A148,BB75+1)</f>
        <v>#VALUE!</v>
      </c>
      <c r="BG75" s="33" t="str">
        <f>IFERROR(MID('Data Input'!$A148,BF75+2,2),"")</f>
        <v/>
      </c>
      <c r="BH75" s="26" t="str">
        <f t="shared" si="54"/>
        <v/>
      </c>
      <c r="BI75" s="32" t="s">
        <v>99</v>
      </c>
      <c r="BJ75" s="33" t="e">
        <f>FIND(" "&amp;BI75, 'Data Input'!$A148,BF75+1)</f>
        <v>#VALUE!</v>
      </c>
      <c r="BK75" s="33" t="str">
        <f>IFERROR(MID('Data Input'!$A148,BJ75+2,2),"")</f>
        <v/>
      </c>
      <c r="BL75" s="26" t="str">
        <f t="shared" si="55"/>
        <v/>
      </c>
      <c r="BM75" s="32" t="s">
        <v>100</v>
      </c>
      <c r="BN75" s="33" t="e">
        <f>FIND(" "&amp;BM75, 'Data Input'!$A148,BJ75+1)</f>
        <v>#VALUE!</v>
      </c>
      <c r="BO75" s="33" t="str">
        <f>IFERROR(MID('Data Input'!$A148,BN75+2,2),"")</f>
        <v/>
      </c>
      <c r="BP75" s="26" t="str">
        <f t="shared" si="56"/>
        <v/>
      </c>
      <c r="BQ75" s="32" t="s">
        <v>100</v>
      </c>
      <c r="BR75" s="33" t="e">
        <f>FIND(" "&amp;BQ75, 'Data Input'!$A148,BN75+1)</f>
        <v>#VALUE!</v>
      </c>
      <c r="BS75" s="33" t="str">
        <f>IFERROR(MID('Data Input'!$A148,BR75+2,2),"")</f>
        <v/>
      </c>
      <c r="BT75" s="26" t="str">
        <f t="shared" si="57"/>
        <v/>
      </c>
      <c r="BU75" s="32" t="s">
        <v>100</v>
      </c>
      <c r="BV75" s="33" t="e">
        <f>FIND(" "&amp;BU75, 'Data Input'!$A148,BR75+1)</f>
        <v>#VALUE!</v>
      </c>
      <c r="BW75" s="33" t="str">
        <f>IFERROR(MID('Data Input'!$A148,BV75+2,2),"")</f>
        <v/>
      </c>
      <c r="BX75" s="26" t="str">
        <f t="shared" si="58"/>
        <v/>
      </c>
      <c r="BY75" s="32" t="s">
        <v>100</v>
      </c>
      <c r="BZ75" s="33" t="e">
        <f>FIND(" "&amp;BY75, 'Data Input'!$A148,BV75+1)</f>
        <v>#VALUE!</v>
      </c>
      <c r="CA75" s="33" t="str">
        <f>IFERROR(MID('Data Input'!$A148,BZ75+2,2),"")</f>
        <v/>
      </c>
      <c r="CB75" s="23" t="str">
        <f t="shared" si="59"/>
        <v/>
      </c>
      <c r="CC75" s="32" t="s">
        <v>101</v>
      </c>
      <c r="CD75" s="33" t="e">
        <f>FIND(" "&amp;CC75, 'Data Input'!$A148,BZ75+1)</f>
        <v>#VALUE!</v>
      </c>
      <c r="CE75" s="33" t="str">
        <f>IFERROR(MID('Data Input'!$A148,CD75+2,2),"")</f>
        <v/>
      </c>
      <c r="CF75" s="23" t="str">
        <f t="shared" si="60"/>
        <v/>
      </c>
      <c r="CG75" s="32" t="s">
        <v>101</v>
      </c>
      <c r="CH75" s="33" t="e">
        <f>FIND(" "&amp;CG75, 'Data Input'!$A148,CD75+1)</f>
        <v>#VALUE!</v>
      </c>
      <c r="CI75" s="33" t="str">
        <f>IFERROR(MID('Data Input'!$A148,CH75+2,2),"")</f>
        <v/>
      </c>
      <c r="CJ75" s="23" t="str">
        <f t="shared" si="61"/>
        <v/>
      </c>
      <c r="CK75" s="32" t="s">
        <v>101</v>
      </c>
      <c r="CL75" s="33" t="e">
        <f>FIND(" "&amp;CK75, 'Data Input'!$A148,CH75+1)</f>
        <v>#VALUE!</v>
      </c>
      <c r="CM75" s="33" t="str">
        <f>IFERROR(MID('Data Input'!$A148,CL75+2,2),"")</f>
        <v/>
      </c>
      <c r="CN75" s="23" t="str">
        <f t="shared" si="62"/>
        <v/>
      </c>
      <c r="CO75" s="32" t="s">
        <v>101</v>
      </c>
      <c r="CP75" s="33" t="e">
        <f>FIND(" "&amp;CO75, 'Data Input'!$A148,CL75+1)</f>
        <v>#VALUE!</v>
      </c>
      <c r="CQ75" s="33" t="str">
        <f>IFERROR(MID('Data Input'!$A148,CP75+2,2),"")</f>
        <v/>
      </c>
      <c r="CR75" s="25" t="str">
        <f t="shared" si="63"/>
        <v/>
      </c>
    </row>
    <row r="76" spans="1:96" x14ac:dyDescent="0.15">
      <c r="A76" s="32" t="s">
        <v>104</v>
      </c>
      <c r="B76" s="33" t="e">
        <f>FIND(" "&amp;A76, 'Data Input'!$A150)</f>
        <v>#VALUE!</v>
      </c>
      <c r="C76" s="33" t="str">
        <f>IFERROR(MID('Data Input'!$A150,B76+2,2),"")</f>
        <v/>
      </c>
      <c r="D76" s="23" t="str">
        <f t="shared" si="44"/>
        <v/>
      </c>
      <c r="E76" s="32" t="s">
        <v>104</v>
      </c>
      <c r="F76" s="33" t="e">
        <f>FIND(" "&amp;E76, 'Data Input'!$A150,B76+1)</f>
        <v>#VALUE!</v>
      </c>
      <c r="G76" s="33" t="str">
        <f>IFERROR(MID('Data Input'!$A150,F76+2,2),"")</f>
        <v/>
      </c>
      <c r="H76" s="23" t="str">
        <f t="shared" si="45"/>
        <v/>
      </c>
      <c r="I76" s="32" t="s">
        <v>104</v>
      </c>
      <c r="J76" s="33" t="e">
        <f>FIND(" "&amp;I76, 'Data Input'!$A150,F76+1)</f>
        <v>#VALUE!</v>
      </c>
      <c r="K76" s="33" t="str">
        <f>IFERROR(MID('Data Input'!$A150,J76+2,2),"")</f>
        <v/>
      </c>
      <c r="L76" s="23" t="str">
        <f t="shared" si="46"/>
        <v/>
      </c>
      <c r="M76" s="32" t="s">
        <v>104</v>
      </c>
      <c r="N76" s="33" t="e">
        <f>FIND(" "&amp;M76, 'Data Input'!$A150,J76+1)</f>
        <v>#VALUE!</v>
      </c>
      <c r="O76" s="33" t="str">
        <f>IFERROR(MID('Data Input'!$A150,N76+2,2),"")</f>
        <v/>
      </c>
      <c r="P76" s="23" t="str">
        <f t="shared" si="47"/>
        <v/>
      </c>
      <c r="Q76" s="32" t="s">
        <v>103</v>
      </c>
      <c r="R76" s="33" t="e">
        <f>FIND(" "&amp;Q76, 'Data Input'!$A150,N76+1)</f>
        <v>#VALUE!</v>
      </c>
      <c r="S76" s="33" t="str">
        <f>IFERROR(MID('Data Input'!$A150,R76+2,2),"")</f>
        <v/>
      </c>
      <c r="T76" s="23" t="str">
        <f t="shared" si="64"/>
        <v/>
      </c>
      <c r="U76" s="32" t="s">
        <v>103</v>
      </c>
      <c r="V76" s="33" t="e">
        <f>FIND(" "&amp;U76, 'Data Input'!$A150,R76+1)</f>
        <v>#VALUE!</v>
      </c>
      <c r="W76" s="33" t="str">
        <f>IFERROR(MID('Data Input'!$A150,V76+2,2),"")</f>
        <v/>
      </c>
      <c r="X76" s="39" t="str">
        <f t="shared" si="65"/>
        <v/>
      </c>
      <c r="Y76" s="32" t="s">
        <v>103</v>
      </c>
      <c r="Z76" s="33" t="e">
        <f>FIND(" "&amp;Y76, 'Data Input'!$A150,V76+1)</f>
        <v>#VALUE!</v>
      </c>
      <c r="AA76" s="33" t="str">
        <f>IFERROR(MID('Data Input'!$A150,Z76+2,2),"")</f>
        <v/>
      </c>
      <c r="AB76" s="39" t="str">
        <f t="shared" si="66"/>
        <v/>
      </c>
      <c r="AC76" s="32" t="s">
        <v>103</v>
      </c>
      <c r="AD76" s="33" t="e">
        <f>FIND(" "&amp;AC76, 'Data Input'!$A150,Z76+1)</f>
        <v>#VALUE!</v>
      </c>
      <c r="AE76" s="33" t="str">
        <f>IFERROR(MID('Data Input'!$A150,AD76+2,2),"")</f>
        <v/>
      </c>
      <c r="AF76" s="23" t="str">
        <f t="shared" si="48"/>
        <v/>
      </c>
      <c r="AG76" s="32" t="s">
        <v>102</v>
      </c>
      <c r="AH76" s="33" t="e">
        <f>FIND(" "&amp;AG76, 'Data Input'!$A150,AD76+1)</f>
        <v>#VALUE!</v>
      </c>
      <c r="AI76" s="33" t="str">
        <f>IFERROR(MID('Data Input'!$A150,AH76+2,2),"")</f>
        <v/>
      </c>
      <c r="AJ76" s="26" t="str">
        <f t="shared" si="67"/>
        <v/>
      </c>
      <c r="AK76" s="32" t="s">
        <v>102</v>
      </c>
      <c r="AL76" s="33" t="e">
        <f>FIND(" "&amp;AK76, 'Data Input'!$A150,AH76+1)</f>
        <v>#VALUE!</v>
      </c>
      <c r="AM76" s="33" t="str">
        <f>IFERROR(MID('Data Input'!$A150,AL76+2,2),"")</f>
        <v/>
      </c>
      <c r="AN76" s="26" t="str">
        <f t="shared" si="49"/>
        <v/>
      </c>
      <c r="AO76" s="32" t="s">
        <v>102</v>
      </c>
      <c r="AP76" s="33" t="e">
        <f>FIND(" "&amp;AO76, 'Data Input'!$A150,AL76+1)</f>
        <v>#VALUE!</v>
      </c>
      <c r="AQ76" s="33" t="str">
        <f>IFERROR(MID('Data Input'!$A150,AP76+2,2),"")</f>
        <v/>
      </c>
      <c r="AR76" s="25" t="str">
        <f t="shared" si="50"/>
        <v/>
      </c>
      <c r="AS76" s="32" t="s">
        <v>102</v>
      </c>
      <c r="AT76" s="33" t="e">
        <f>FIND(" "&amp;AS76, 'Data Input'!$A150,AP76+1)</f>
        <v>#VALUE!</v>
      </c>
      <c r="AU76" s="33" t="str">
        <f>IFERROR(MID('Data Input'!$A150,AT76+2,2),"")</f>
        <v/>
      </c>
      <c r="AV76" s="26" t="str">
        <f t="shared" si="51"/>
        <v/>
      </c>
      <c r="AW76" s="32" t="s">
        <v>99</v>
      </c>
      <c r="AX76" s="33" t="e">
        <f>FIND(" "&amp;AW76, 'Data Input'!$A150,AT76+1)</f>
        <v>#VALUE!</v>
      </c>
      <c r="AY76" s="33" t="str">
        <f>IFERROR(MID('Data Input'!$A150,AX76+2,2),"")</f>
        <v/>
      </c>
      <c r="AZ76" s="26" t="str">
        <f t="shared" si="52"/>
        <v/>
      </c>
      <c r="BA76" s="32" t="s">
        <v>99</v>
      </c>
      <c r="BB76" s="33" t="e">
        <f>FIND(" "&amp;BA76, 'Data Input'!$A150,AX76+1)</f>
        <v>#VALUE!</v>
      </c>
      <c r="BC76" s="33" t="str">
        <f>IFERROR(MID('Data Input'!$A150,BB76+2,2),"")</f>
        <v/>
      </c>
      <c r="BD76" s="26" t="str">
        <f t="shared" si="53"/>
        <v/>
      </c>
      <c r="BE76" s="32" t="s">
        <v>99</v>
      </c>
      <c r="BF76" s="33" t="e">
        <f>FIND(" "&amp;BE76, 'Data Input'!$A150,BB76+1)</f>
        <v>#VALUE!</v>
      </c>
      <c r="BG76" s="33" t="str">
        <f>IFERROR(MID('Data Input'!$A150,BF76+2,2),"")</f>
        <v/>
      </c>
      <c r="BH76" s="26" t="str">
        <f t="shared" si="54"/>
        <v/>
      </c>
      <c r="BI76" s="32" t="s">
        <v>99</v>
      </c>
      <c r="BJ76" s="33" t="e">
        <f>FIND(" "&amp;BI76, 'Data Input'!$A150,BF76+1)</f>
        <v>#VALUE!</v>
      </c>
      <c r="BK76" s="33" t="str">
        <f>IFERROR(MID('Data Input'!$A150,BJ76+2,2),"")</f>
        <v/>
      </c>
      <c r="BL76" s="26" t="str">
        <f t="shared" si="55"/>
        <v/>
      </c>
      <c r="BM76" s="32" t="s">
        <v>100</v>
      </c>
      <c r="BN76" s="33" t="e">
        <f>FIND(" "&amp;BM76, 'Data Input'!$A150,BJ76+1)</f>
        <v>#VALUE!</v>
      </c>
      <c r="BO76" s="33" t="str">
        <f>IFERROR(MID('Data Input'!$A150,BN76+2,2),"")</f>
        <v/>
      </c>
      <c r="BP76" s="26" t="str">
        <f t="shared" si="56"/>
        <v/>
      </c>
      <c r="BQ76" s="32" t="s">
        <v>100</v>
      </c>
      <c r="BR76" s="33" t="e">
        <f>FIND(" "&amp;BQ76, 'Data Input'!$A150,BN76+1)</f>
        <v>#VALUE!</v>
      </c>
      <c r="BS76" s="33" t="str">
        <f>IFERROR(MID('Data Input'!$A150,BR76+2,2),"")</f>
        <v/>
      </c>
      <c r="BT76" s="26" t="str">
        <f t="shared" si="57"/>
        <v/>
      </c>
      <c r="BU76" s="32" t="s">
        <v>100</v>
      </c>
      <c r="BV76" s="33" t="e">
        <f>FIND(" "&amp;BU76, 'Data Input'!$A150,BR76+1)</f>
        <v>#VALUE!</v>
      </c>
      <c r="BW76" s="33" t="str">
        <f>IFERROR(MID('Data Input'!$A150,BV76+2,2),"")</f>
        <v/>
      </c>
      <c r="BX76" s="26" t="str">
        <f t="shared" si="58"/>
        <v/>
      </c>
      <c r="BY76" s="32" t="s">
        <v>100</v>
      </c>
      <c r="BZ76" s="33" t="e">
        <f>FIND(" "&amp;BY76, 'Data Input'!$A150,BV76+1)</f>
        <v>#VALUE!</v>
      </c>
      <c r="CA76" s="33" t="str">
        <f>IFERROR(MID('Data Input'!$A150,BZ76+2,2),"")</f>
        <v/>
      </c>
      <c r="CB76" s="23" t="str">
        <f t="shared" si="59"/>
        <v/>
      </c>
      <c r="CC76" s="32" t="s">
        <v>101</v>
      </c>
      <c r="CD76" s="33" t="e">
        <f>FIND(" "&amp;CC76, 'Data Input'!$A150,BZ76+1)</f>
        <v>#VALUE!</v>
      </c>
      <c r="CE76" s="33" t="str">
        <f>IFERROR(MID('Data Input'!$A150,CD76+2,2),"")</f>
        <v/>
      </c>
      <c r="CF76" s="23" t="str">
        <f t="shared" si="60"/>
        <v/>
      </c>
      <c r="CG76" s="32" t="s">
        <v>101</v>
      </c>
      <c r="CH76" s="33" t="e">
        <f>FIND(" "&amp;CG76, 'Data Input'!$A150,CD76+1)</f>
        <v>#VALUE!</v>
      </c>
      <c r="CI76" s="33" t="str">
        <f>IFERROR(MID('Data Input'!$A150,CH76+2,2),"")</f>
        <v/>
      </c>
      <c r="CJ76" s="23" t="str">
        <f t="shared" si="61"/>
        <v/>
      </c>
      <c r="CK76" s="32" t="s">
        <v>101</v>
      </c>
      <c r="CL76" s="33" t="e">
        <f>FIND(" "&amp;CK76, 'Data Input'!$A150,CH76+1)</f>
        <v>#VALUE!</v>
      </c>
      <c r="CM76" s="33" t="str">
        <f>IFERROR(MID('Data Input'!$A150,CL76+2,2),"")</f>
        <v/>
      </c>
      <c r="CN76" s="23" t="str">
        <f t="shared" si="62"/>
        <v/>
      </c>
      <c r="CO76" s="32" t="s">
        <v>101</v>
      </c>
      <c r="CP76" s="33" t="e">
        <f>FIND(" "&amp;CO76, 'Data Input'!$A150,CL76+1)</f>
        <v>#VALUE!</v>
      </c>
      <c r="CQ76" s="33" t="str">
        <f>IFERROR(MID('Data Input'!$A150,CP76+2,2),"")</f>
        <v/>
      </c>
      <c r="CR76" s="25" t="str">
        <f t="shared" si="63"/>
        <v/>
      </c>
    </row>
    <row r="77" spans="1:96" x14ac:dyDescent="0.15">
      <c r="A77" s="32" t="s">
        <v>104</v>
      </c>
      <c r="B77" s="33" t="e">
        <f>FIND(" "&amp;A77, 'Data Input'!$A152)</f>
        <v>#VALUE!</v>
      </c>
      <c r="C77" s="33" t="str">
        <f>IFERROR(MID('Data Input'!$A152,B77+2,2),"")</f>
        <v/>
      </c>
      <c r="D77" s="23" t="str">
        <f t="shared" si="44"/>
        <v/>
      </c>
      <c r="E77" s="32" t="s">
        <v>104</v>
      </c>
      <c r="F77" s="33" t="e">
        <f>FIND(" "&amp;E77, 'Data Input'!$A152,B77+1)</f>
        <v>#VALUE!</v>
      </c>
      <c r="G77" s="33" t="str">
        <f>IFERROR(MID('Data Input'!$A152,F77+2,2),"")</f>
        <v/>
      </c>
      <c r="H77" s="23" t="str">
        <f t="shared" si="45"/>
        <v/>
      </c>
      <c r="I77" s="32" t="s">
        <v>104</v>
      </c>
      <c r="J77" s="33" t="e">
        <f>FIND(" "&amp;I77, 'Data Input'!$A152,F77+1)</f>
        <v>#VALUE!</v>
      </c>
      <c r="K77" s="33" t="str">
        <f>IFERROR(MID('Data Input'!$A152,J77+2,2),"")</f>
        <v/>
      </c>
      <c r="L77" s="23" t="str">
        <f t="shared" si="46"/>
        <v/>
      </c>
      <c r="M77" s="32" t="s">
        <v>104</v>
      </c>
      <c r="N77" s="33" t="e">
        <f>FIND(" "&amp;M77, 'Data Input'!$A152,J77+1)</f>
        <v>#VALUE!</v>
      </c>
      <c r="O77" s="33" t="str">
        <f>IFERROR(MID('Data Input'!$A152,N77+2,2),"")</f>
        <v/>
      </c>
      <c r="P77" s="23" t="str">
        <f t="shared" si="47"/>
        <v/>
      </c>
      <c r="Q77" s="32" t="s">
        <v>103</v>
      </c>
      <c r="R77" s="33" t="e">
        <f>FIND(" "&amp;Q77, 'Data Input'!$A152,N77+1)</f>
        <v>#VALUE!</v>
      </c>
      <c r="S77" s="33" t="str">
        <f>IFERROR(MID('Data Input'!$A152,R77+2,2),"")</f>
        <v/>
      </c>
      <c r="T77" s="23" t="str">
        <f t="shared" si="64"/>
        <v/>
      </c>
      <c r="U77" s="32" t="s">
        <v>103</v>
      </c>
      <c r="V77" s="33" t="e">
        <f>FIND(" "&amp;U77, 'Data Input'!$A152,R77+1)</f>
        <v>#VALUE!</v>
      </c>
      <c r="W77" s="33" t="str">
        <f>IFERROR(MID('Data Input'!$A152,V77+2,2),"")</f>
        <v/>
      </c>
      <c r="X77" s="39" t="str">
        <f t="shared" si="65"/>
        <v/>
      </c>
      <c r="Y77" s="32" t="s">
        <v>103</v>
      </c>
      <c r="Z77" s="33" t="e">
        <f>FIND(" "&amp;Y77, 'Data Input'!$A152,V77+1)</f>
        <v>#VALUE!</v>
      </c>
      <c r="AA77" s="33" t="str">
        <f>IFERROR(MID('Data Input'!$A152,Z77+2,2),"")</f>
        <v/>
      </c>
      <c r="AB77" s="39" t="str">
        <f t="shared" si="66"/>
        <v/>
      </c>
      <c r="AC77" s="32" t="s">
        <v>103</v>
      </c>
      <c r="AD77" s="33" t="e">
        <f>FIND(" "&amp;AC77, 'Data Input'!$A152,Z77+1)</f>
        <v>#VALUE!</v>
      </c>
      <c r="AE77" s="33" t="str">
        <f>IFERROR(MID('Data Input'!$A152,AD77+2,2),"")</f>
        <v/>
      </c>
      <c r="AF77" s="23" t="str">
        <f t="shared" si="48"/>
        <v/>
      </c>
      <c r="AG77" s="32" t="s">
        <v>102</v>
      </c>
      <c r="AH77" s="33" t="e">
        <f>FIND(" "&amp;AG77, 'Data Input'!$A152,AD77+1)</f>
        <v>#VALUE!</v>
      </c>
      <c r="AI77" s="33" t="str">
        <f>IFERROR(MID('Data Input'!$A152,AH77+2,2),"")</f>
        <v/>
      </c>
      <c r="AJ77" s="26" t="str">
        <f t="shared" si="67"/>
        <v/>
      </c>
      <c r="AK77" s="32" t="s">
        <v>102</v>
      </c>
      <c r="AL77" s="33" t="e">
        <f>FIND(" "&amp;AK77, 'Data Input'!$A152,AH77+1)</f>
        <v>#VALUE!</v>
      </c>
      <c r="AM77" s="33" t="str">
        <f>IFERROR(MID('Data Input'!$A152,AL77+2,2),"")</f>
        <v/>
      </c>
      <c r="AN77" s="26" t="str">
        <f t="shared" si="49"/>
        <v/>
      </c>
      <c r="AO77" s="32" t="s">
        <v>102</v>
      </c>
      <c r="AP77" s="33" t="e">
        <f>FIND(" "&amp;AO77, 'Data Input'!$A152,AL77+1)</f>
        <v>#VALUE!</v>
      </c>
      <c r="AQ77" s="33" t="str">
        <f>IFERROR(MID('Data Input'!$A152,AP77+2,2),"")</f>
        <v/>
      </c>
      <c r="AR77" s="25" t="str">
        <f t="shared" si="50"/>
        <v/>
      </c>
      <c r="AS77" s="32" t="s">
        <v>102</v>
      </c>
      <c r="AT77" s="33" t="e">
        <f>FIND(" "&amp;AS77, 'Data Input'!$A152,AP77+1)</f>
        <v>#VALUE!</v>
      </c>
      <c r="AU77" s="33" t="str">
        <f>IFERROR(MID('Data Input'!$A152,AT77+2,2),"")</f>
        <v/>
      </c>
      <c r="AV77" s="26" t="str">
        <f t="shared" si="51"/>
        <v/>
      </c>
      <c r="AW77" s="32" t="s">
        <v>99</v>
      </c>
      <c r="AX77" s="33" t="e">
        <f>FIND(" "&amp;AW77, 'Data Input'!$A152,AT77+1)</f>
        <v>#VALUE!</v>
      </c>
      <c r="AY77" s="33" t="str">
        <f>IFERROR(MID('Data Input'!$A152,AX77+2,2),"")</f>
        <v/>
      </c>
      <c r="AZ77" s="26" t="str">
        <f t="shared" si="52"/>
        <v/>
      </c>
      <c r="BA77" s="32" t="s">
        <v>99</v>
      </c>
      <c r="BB77" s="33" t="e">
        <f>FIND(" "&amp;BA77, 'Data Input'!$A152,AX77+1)</f>
        <v>#VALUE!</v>
      </c>
      <c r="BC77" s="33" t="str">
        <f>IFERROR(MID('Data Input'!$A152,BB77+2,2),"")</f>
        <v/>
      </c>
      <c r="BD77" s="26" t="str">
        <f t="shared" si="53"/>
        <v/>
      </c>
      <c r="BE77" s="32" t="s">
        <v>99</v>
      </c>
      <c r="BF77" s="33" t="e">
        <f>FIND(" "&amp;BE77, 'Data Input'!$A152,BB77+1)</f>
        <v>#VALUE!</v>
      </c>
      <c r="BG77" s="33" t="str">
        <f>IFERROR(MID('Data Input'!$A152,BF77+2,2),"")</f>
        <v/>
      </c>
      <c r="BH77" s="26" t="str">
        <f t="shared" si="54"/>
        <v/>
      </c>
      <c r="BI77" s="32" t="s">
        <v>99</v>
      </c>
      <c r="BJ77" s="33" t="e">
        <f>FIND(" "&amp;BI77, 'Data Input'!$A152,BF77+1)</f>
        <v>#VALUE!</v>
      </c>
      <c r="BK77" s="33" t="str">
        <f>IFERROR(MID('Data Input'!$A152,BJ77+2,2),"")</f>
        <v/>
      </c>
      <c r="BL77" s="26" t="str">
        <f t="shared" si="55"/>
        <v/>
      </c>
      <c r="BM77" s="32" t="s">
        <v>100</v>
      </c>
      <c r="BN77" s="33" t="e">
        <f>FIND(" "&amp;BM77, 'Data Input'!$A152,BJ77+1)</f>
        <v>#VALUE!</v>
      </c>
      <c r="BO77" s="33" t="str">
        <f>IFERROR(MID('Data Input'!$A152,BN77+2,2),"")</f>
        <v/>
      </c>
      <c r="BP77" s="26" t="str">
        <f t="shared" si="56"/>
        <v/>
      </c>
      <c r="BQ77" s="32" t="s">
        <v>100</v>
      </c>
      <c r="BR77" s="33" t="e">
        <f>FIND(" "&amp;BQ77, 'Data Input'!$A152,BN77+1)</f>
        <v>#VALUE!</v>
      </c>
      <c r="BS77" s="33" t="str">
        <f>IFERROR(MID('Data Input'!$A152,BR77+2,2),"")</f>
        <v/>
      </c>
      <c r="BT77" s="26" t="str">
        <f t="shared" si="57"/>
        <v/>
      </c>
      <c r="BU77" s="32" t="s">
        <v>100</v>
      </c>
      <c r="BV77" s="33" t="e">
        <f>FIND(" "&amp;BU77, 'Data Input'!$A152,BR77+1)</f>
        <v>#VALUE!</v>
      </c>
      <c r="BW77" s="33" t="str">
        <f>IFERROR(MID('Data Input'!$A152,BV77+2,2),"")</f>
        <v/>
      </c>
      <c r="BX77" s="26" t="str">
        <f t="shared" si="58"/>
        <v/>
      </c>
      <c r="BY77" s="32" t="s">
        <v>100</v>
      </c>
      <c r="BZ77" s="33" t="e">
        <f>FIND(" "&amp;BY77, 'Data Input'!$A152,BV77+1)</f>
        <v>#VALUE!</v>
      </c>
      <c r="CA77" s="33" t="str">
        <f>IFERROR(MID('Data Input'!$A152,BZ77+2,2),"")</f>
        <v/>
      </c>
      <c r="CB77" s="23" t="str">
        <f t="shared" si="59"/>
        <v/>
      </c>
      <c r="CC77" s="32" t="s">
        <v>101</v>
      </c>
      <c r="CD77" s="33" t="e">
        <f>FIND(" "&amp;CC77, 'Data Input'!$A152,BZ77+1)</f>
        <v>#VALUE!</v>
      </c>
      <c r="CE77" s="33" t="str">
        <f>IFERROR(MID('Data Input'!$A152,CD77+2,2),"")</f>
        <v/>
      </c>
      <c r="CF77" s="23" t="str">
        <f t="shared" si="60"/>
        <v/>
      </c>
      <c r="CG77" s="32" t="s">
        <v>101</v>
      </c>
      <c r="CH77" s="33" t="e">
        <f>FIND(" "&amp;CG77, 'Data Input'!$A152,CD77+1)</f>
        <v>#VALUE!</v>
      </c>
      <c r="CI77" s="33" t="str">
        <f>IFERROR(MID('Data Input'!$A152,CH77+2,2),"")</f>
        <v/>
      </c>
      <c r="CJ77" s="23" t="str">
        <f t="shared" si="61"/>
        <v/>
      </c>
      <c r="CK77" s="32" t="s">
        <v>101</v>
      </c>
      <c r="CL77" s="33" t="e">
        <f>FIND(" "&amp;CK77, 'Data Input'!$A152,CH77+1)</f>
        <v>#VALUE!</v>
      </c>
      <c r="CM77" s="33" t="str">
        <f>IFERROR(MID('Data Input'!$A152,CL77+2,2),"")</f>
        <v/>
      </c>
      <c r="CN77" s="23" t="str">
        <f t="shared" si="62"/>
        <v/>
      </c>
      <c r="CO77" s="32" t="s">
        <v>101</v>
      </c>
      <c r="CP77" s="33" t="e">
        <f>FIND(" "&amp;CO77, 'Data Input'!$A152,CL77+1)</f>
        <v>#VALUE!</v>
      </c>
      <c r="CQ77" s="33" t="str">
        <f>IFERROR(MID('Data Input'!$A152,CP77+2,2),"")</f>
        <v/>
      </c>
      <c r="CR77" s="25" t="str">
        <f t="shared" si="63"/>
        <v/>
      </c>
    </row>
    <row r="78" spans="1:96" x14ac:dyDescent="0.15">
      <c r="A78" s="32" t="s">
        <v>104</v>
      </c>
      <c r="B78" s="33" t="e">
        <f>FIND(" "&amp;A78, 'Data Input'!$A154)</f>
        <v>#VALUE!</v>
      </c>
      <c r="C78" s="33" t="str">
        <f>IFERROR(MID('Data Input'!$A154,B78+2,2),"")</f>
        <v/>
      </c>
      <c r="D78" s="23" t="str">
        <f t="shared" si="44"/>
        <v/>
      </c>
      <c r="E78" s="32" t="s">
        <v>104</v>
      </c>
      <c r="F78" s="33" t="e">
        <f>FIND(" "&amp;E78, 'Data Input'!$A154,B78+1)</f>
        <v>#VALUE!</v>
      </c>
      <c r="G78" s="33" t="str">
        <f>IFERROR(MID('Data Input'!$A154,F78+2,2),"")</f>
        <v/>
      </c>
      <c r="H78" s="23" t="str">
        <f t="shared" si="45"/>
        <v/>
      </c>
      <c r="I78" s="32" t="s">
        <v>104</v>
      </c>
      <c r="J78" s="33" t="e">
        <f>FIND(" "&amp;I78, 'Data Input'!$A154,F78+1)</f>
        <v>#VALUE!</v>
      </c>
      <c r="K78" s="33" t="str">
        <f>IFERROR(MID('Data Input'!$A154,J78+2,2),"")</f>
        <v/>
      </c>
      <c r="L78" s="23" t="str">
        <f t="shared" si="46"/>
        <v/>
      </c>
      <c r="M78" s="32" t="s">
        <v>104</v>
      </c>
      <c r="N78" s="33" t="e">
        <f>FIND(" "&amp;M78, 'Data Input'!$A154,J78+1)</f>
        <v>#VALUE!</v>
      </c>
      <c r="O78" s="33" t="str">
        <f>IFERROR(MID('Data Input'!$A154,N78+2,2),"")</f>
        <v/>
      </c>
      <c r="P78" s="23" t="str">
        <f t="shared" si="47"/>
        <v/>
      </c>
      <c r="Q78" s="32" t="s">
        <v>103</v>
      </c>
      <c r="R78" s="33" t="e">
        <f>FIND(" "&amp;Q78, 'Data Input'!$A154,N78+1)</f>
        <v>#VALUE!</v>
      </c>
      <c r="S78" s="33" t="str">
        <f>IFERROR(MID('Data Input'!$A154,R78+2,2),"")</f>
        <v/>
      </c>
      <c r="T78" s="23" t="str">
        <f t="shared" si="64"/>
        <v/>
      </c>
      <c r="U78" s="32" t="s">
        <v>103</v>
      </c>
      <c r="V78" s="33" t="e">
        <f>FIND(" "&amp;U78, 'Data Input'!$A154,R78+1)</f>
        <v>#VALUE!</v>
      </c>
      <c r="W78" s="33" t="str">
        <f>IFERROR(MID('Data Input'!$A154,V78+2,2),"")</f>
        <v/>
      </c>
      <c r="X78" s="39" t="str">
        <f t="shared" si="65"/>
        <v/>
      </c>
      <c r="Y78" s="32" t="s">
        <v>103</v>
      </c>
      <c r="Z78" s="33" t="e">
        <f>FIND(" "&amp;Y78, 'Data Input'!$A154,V78+1)</f>
        <v>#VALUE!</v>
      </c>
      <c r="AA78" s="33" t="str">
        <f>IFERROR(MID('Data Input'!$A154,Z78+2,2),"")</f>
        <v/>
      </c>
      <c r="AB78" s="39" t="str">
        <f t="shared" si="66"/>
        <v/>
      </c>
      <c r="AC78" s="32" t="s">
        <v>103</v>
      </c>
      <c r="AD78" s="33" t="e">
        <f>FIND(" "&amp;AC78, 'Data Input'!$A154,Z78+1)</f>
        <v>#VALUE!</v>
      </c>
      <c r="AE78" s="33" t="str">
        <f>IFERROR(MID('Data Input'!$A154,AD78+2,2),"")</f>
        <v/>
      </c>
      <c r="AF78" s="23" t="str">
        <f t="shared" si="48"/>
        <v/>
      </c>
      <c r="AG78" s="32" t="s">
        <v>102</v>
      </c>
      <c r="AH78" s="33" t="e">
        <f>FIND(" "&amp;AG78, 'Data Input'!$A154,AD78+1)</f>
        <v>#VALUE!</v>
      </c>
      <c r="AI78" s="33" t="str">
        <f>IFERROR(MID('Data Input'!$A154,AH78+2,2),"")</f>
        <v/>
      </c>
      <c r="AJ78" s="26" t="str">
        <f t="shared" si="67"/>
        <v/>
      </c>
      <c r="AK78" s="32" t="s">
        <v>102</v>
      </c>
      <c r="AL78" s="33" t="e">
        <f>FIND(" "&amp;AK78, 'Data Input'!$A154,AH78+1)</f>
        <v>#VALUE!</v>
      </c>
      <c r="AM78" s="33" t="str">
        <f>IFERROR(MID('Data Input'!$A154,AL78+2,2),"")</f>
        <v/>
      </c>
      <c r="AN78" s="26" t="str">
        <f t="shared" si="49"/>
        <v/>
      </c>
      <c r="AO78" s="32" t="s">
        <v>102</v>
      </c>
      <c r="AP78" s="33" t="e">
        <f>FIND(" "&amp;AO78, 'Data Input'!$A154,AL78+1)</f>
        <v>#VALUE!</v>
      </c>
      <c r="AQ78" s="33" t="str">
        <f>IFERROR(MID('Data Input'!$A154,AP78+2,2),"")</f>
        <v/>
      </c>
      <c r="AR78" s="25" t="str">
        <f t="shared" si="50"/>
        <v/>
      </c>
      <c r="AS78" s="32" t="s">
        <v>102</v>
      </c>
      <c r="AT78" s="33" t="e">
        <f>FIND(" "&amp;AS78, 'Data Input'!$A154,AP78+1)</f>
        <v>#VALUE!</v>
      </c>
      <c r="AU78" s="33" t="str">
        <f>IFERROR(MID('Data Input'!$A154,AT78+2,2),"")</f>
        <v/>
      </c>
      <c r="AV78" s="26" t="str">
        <f t="shared" si="51"/>
        <v/>
      </c>
      <c r="AW78" s="32" t="s">
        <v>99</v>
      </c>
      <c r="AX78" s="33" t="e">
        <f>FIND(" "&amp;AW78, 'Data Input'!$A154,AT78+1)</f>
        <v>#VALUE!</v>
      </c>
      <c r="AY78" s="33" t="str">
        <f>IFERROR(MID('Data Input'!$A154,AX78+2,2),"")</f>
        <v/>
      </c>
      <c r="AZ78" s="26" t="str">
        <f t="shared" si="52"/>
        <v/>
      </c>
      <c r="BA78" s="32" t="s">
        <v>99</v>
      </c>
      <c r="BB78" s="33" t="e">
        <f>FIND(" "&amp;BA78, 'Data Input'!$A154,AX78+1)</f>
        <v>#VALUE!</v>
      </c>
      <c r="BC78" s="33" t="str">
        <f>IFERROR(MID('Data Input'!$A154,BB78+2,2),"")</f>
        <v/>
      </c>
      <c r="BD78" s="26" t="str">
        <f t="shared" si="53"/>
        <v/>
      </c>
      <c r="BE78" s="32" t="s">
        <v>99</v>
      </c>
      <c r="BF78" s="33" t="e">
        <f>FIND(" "&amp;BE78, 'Data Input'!$A154,BB78+1)</f>
        <v>#VALUE!</v>
      </c>
      <c r="BG78" s="33" t="str">
        <f>IFERROR(MID('Data Input'!$A154,BF78+2,2),"")</f>
        <v/>
      </c>
      <c r="BH78" s="26" t="str">
        <f t="shared" si="54"/>
        <v/>
      </c>
      <c r="BI78" s="32" t="s">
        <v>99</v>
      </c>
      <c r="BJ78" s="33" t="e">
        <f>FIND(" "&amp;BI78, 'Data Input'!$A154,BF78+1)</f>
        <v>#VALUE!</v>
      </c>
      <c r="BK78" s="33" t="str">
        <f>IFERROR(MID('Data Input'!$A154,BJ78+2,2),"")</f>
        <v/>
      </c>
      <c r="BL78" s="26" t="str">
        <f t="shared" si="55"/>
        <v/>
      </c>
      <c r="BM78" s="32" t="s">
        <v>100</v>
      </c>
      <c r="BN78" s="33" t="e">
        <f>FIND(" "&amp;BM78, 'Data Input'!$A154,BJ78+1)</f>
        <v>#VALUE!</v>
      </c>
      <c r="BO78" s="33" t="str">
        <f>IFERROR(MID('Data Input'!$A154,BN78+2,2),"")</f>
        <v/>
      </c>
      <c r="BP78" s="26" t="str">
        <f t="shared" si="56"/>
        <v/>
      </c>
      <c r="BQ78" s="32" t="s">
        <v>100</v>
      </c>
      <c r="BR78" s="33" t="e">
        <f>FIND(" "&amp;BQ78, 'Data Input'!$A154,BN78+1)</f>
        <v>#VALUE!</v>
      </c>
      <c r="BS78" s="33" t="str">
        <f>IFERROR(MID('Data Input'!$A154,BR78+2,2),"")</f>
        <v/>
      </c>
      <c r="BT78" s="26" t="str">
        <f t="shared" si="57"/>
        <v/>
      </c>
      <c r="BU78" s="32" t="s">
        <v>100</v>
      </c>
      <c r="BV78" s="33" t="e">
        <f>FIND(" "&amp;BU78, 'Data Input'!$A154,BR78+1)</f>
        <v>#VALUE!</v>
      </c>
      <c r="BW78" s="33" t="str">
        <f>IFERROR(MID('Data Input'!$A154,BV78+2,2),"")</f>
        <v/>
      </c>
      <c r="BX78" s="26" t="str">
        <f t="shared" si="58"/>
        <v/>
      </c>
      <c r="BY78" s="32" t="s">
        <v>100</v>
      </c>
      <c r="BZ78" s="33" t="e">
        <f>FIND(" "&amp;BY78, 'Data Input'!$A154,BV78+1)</f>
        <v>#VALUE!</v>
      </c>
      <c r="CA78" s="33" t="str">
        <f>IFERROR(MID('Data Input'!$A154,BZ78+2,2),"")</f>
        <v/>
      </c>
      <c r="CB78" s="23" t="str">
        <f t="shared" si="59"/>
        <v/>
      </c>
      <c r="CC78" s="32" t="s">
        <v>101</v>
      </c>
      <c r="CD78" s="33" t="e">
        <f>FIND(" "&amp;CC78, 'Data Input'!$A154,BZ78+1)</f>
        <v>#VALUE!</v>
      </c>
      <c r="CE78" s="33" t="str">
        <f>IFERROR(MID('Data Input'!$A154,CD78+2,2),"")</f>
        <v/>
      </c>
      <c r="CF78" s="23" t="str">
        <f t="shared" si="60"/>
        <v/>
      </c>
      <c r="CG78" s="32" t="s">
        <v>101</v>
      </c>
      <c r="CH78" s="33" t="e">
        <f>FIND(" "&amp;CG78, 'Data Input'!$A154,CD78+1)</f>
        <v>#VALUE!</v>
      </c>
      <c r="CI78" s="33" t="str">
        <f>IFERROR(MID('Data Input'!$A154,CH78+2,2),"")</f>
        <v/>
      </c>
      <c r="CJ78" s="23" t="str">
        <f t="shared" si="61"/>
        <v/>
      </c>
      <c r="CK78" s="32" t="s">
        <v>101</v>
      </c>
      <c r="CL78" s="33" t="e">
        <f>FIND(" "&amp;CK78, 'Data Input'!$A154,CH78+1)</f>
        <v>#VALUE!</v>
      </c>
      <c r="CM78" s="33" t="str">
        <f>IFERROR(MID('Data Input'!$A154,CL78+2,2),"")</f>
        <v/>
      </c>
      <c r="CN78" s="23" t="str">
        <f t="shared" si="62"/>
        <v/>
      </c>
      <c r="CO78" s="32" t="s">
        <v>101</v>
      </c>
      <c r="CP78" s="33" t="e">
        <f>FIND(" "&amp;CO78, 'Data Input'!$A154,CL78+1)</f>
        <v>#VALUE!</v>
      </c>
      <c r="CQ78" s="33" t="str">
        <f>IFERROR(MID('Data Input'!$A154,CP78+2,2),"")</f>
        <v/>
      </c>
      <c r="CR78" s="25" t="str">
        <f t="shared" si="63"/>
        <v/>
      </c>
    </row>
    <row r="79" spans="1:96" x14ac:dyDescent="0.15">
      <c r="A79" s="32" t="s">
        <v>104</v>
      </c>
      <c r="B79" s="33" t="e">
        <f>FIND(" "&amp;A79, 'Data Input'!$A156)</f>
        <v>#VALUE!</v>
      </c>
      <c r="C79" s="33" t="str">
        <f>IFERROR(MID('Data Input'!$A156,B79+2,2),"")</f>
        <v/>
      </c>
      <c r="D79" s="23" t="str">
        <f t="shared" si="44"/>
        <v/>
      </c>
      <c r="E79" s="32" t="s">
        <v>104</v>
      </c>
      <c r="F79" s="33" t="e">
        <f>FIND(" "&amp;E79, 'Data Input'!$A156,B79+1)</f>
        <v>#VALUE!</v>
      </c>
      <c r="G79" s="33" t="str">
        <f>IFERROR(MID('Data Input'!$A156,F79+2,2),"")</f>
        <v/>
      </c>
      <c r="H79" s="23" t="str">
        <f t="shared" si="45"/>
        <v/>
      </c>
      <c r="I79" s="32" t="s">
        <v>104</v>
      </c>
      <c r="J79" s="33" t="e">
        <f>FIND(" "&amp;I79, 'Data Input'!$A156,F79+1)</f>
        <v>#VALUE!</v>
      </c>
      <c r="K79" s="33" t="str">
        <f>IFERROR(MID('Data Input'!$A156,J79+2,2),"")</f>
        <v/>
      </c>
      <c r="L79" s="23" t="str">
        <f t="shared" si="46"/>
        <v/>
      </c>
      <c r="M79" s="32" t="s">
        <v>104</v>
      </c>
      <c r="N79" s="33" t="e">
        <f>FIND(" "&amp;M79, 'Data Input'!$A156,J79+1)</f>
        <v>#VALUE!</v>
      </c>
      <c r="O79" s="33" t="str">
        <f>IFERROR(MID('Data Input'!$A156,N79+2,2),"")</f>
        <v/>
      </c>
      <c r="P79" s="23" t="str">
        <f t="shared" si="47"/>
        <v/>
      </c>
      <c r="Q79" s="32" t="s">
        <v>103</v>
      </c>
      <c r="R79" s="33" t="e">
        <f>FIND(" "&amp;Q79, 'Data Input'!$A156,N79+1)</f>
        <v>#VALUE!</v>
      </c>
      <c r="S79" s="33" t="str">
        <f>IFERROR(MID('Data Input'!$A156,R79+2,2),"")</f>
        <v/>
      </c>
      <c r="T79" s="23" t="str">
        <f t="shared" si="64"/>
        <v/>
      </c>
      <c r="U79" s="32" t="s">
        <v>103</v>
      </c>
      <c r="V79" s="33" t="e">
        <f>FIND(" "&amp;U79, 'Data Input'!$A156,R79+1)</f>
        <v>#VALUE!</v>
      </c>
      <c r="W79" s="33" t="str">
        <f>IFERROR(MID('Data Input'!$A156,V79+2,2),"")</f>
        <v/>
      </c>
      <c r="X79" s="39" t="str">
        <f t="shared" si="65"/>
        <v/>
      </c>
      <c r="Y79" s="32" t="s">
        <v>103</v>
      </c>
      <c r="Z79" s="33" t="e">
        <f>FIND(" "&amp;Y79, 'Data Input'!$A156,V79+1)</f>
        <v>#VALUE!</v>
      </c>
      <c r="AA79" s="33" t="str">
        <f>IFERROR(MID('Data Input'!$A156,Z79+2,2),"")</f>
        <v/>
      </c>
      <c r="AB79" s="39" t="str">
        <f t="shared" si="66"/>
        <v/>
      </c>
      <c r="AC79" s="32" t="s">
        <v>103</v>
      </c>
      <c r="AD79" s="33" t="e">
        <f>FIND(" "&amp;AC79, 'Data Input'!$A156,Z79+1)</f>
        <v>#VALUE!</v>
      </c>
      <c r="AE79" s="33" t="str">
        <f>IFERROR(MID('Data Input'!$A156,AD79+2,2),"")</f>
        <v/>
      </c>
      <c r="AF79" s="23" t="str">
        <f t="shared" si="48"/>
        <v/>
      </c>
      <c r="AG79" s="32" t="s">
        <v>102</v>
      </c>
      <c r="AH79" s="33" t="e">
        <f>FIND(" "&amp;AG79, 'Data Input'!$A156,AD79+1)</f>
        <v>#VALUE!</v>
      </c>
      <c r="AI79" s="33" t="str">
        <f>IFERROR(MID('Data Input'!$A156,AH79+2,2),"")</f>
        <v/>
      </c>
      <c r="AJ79" s="26" t="str">
        <f t="shared" si="67"/>
        <v/>
      </c>
      <c r="AK79" s="32" t="s">
        <v>102</v>
      </c>
      <c r="AL79" s="33" t="e">
        <f>FIND(" "&amp;AK79, 'Data Input'!$A156,AH79+1)</f>
        <v>#VALUE!</v>
      </c>
      <c r="AM79" s="33" t="str">
        <f>IFERROR(MID('Data Input'!$A156,AL79+2,2),"")</f>
        <v/>
      </c>
      <c r="AN79" s="26" t="str">
        <f t="shared" si="49"/>
        <v/>
      </c>
      <c r="AO79" s="32" t="s">
        <v>102</v>
      </c>
      <c r="AP79" s="33" t="e">
        <f>FIND(" "&amp;AO79, 'Data Input'!$A156,AL79+1)</f>
        <v>#VALUE!</v>
      </c>
      <c r="AQ79" s="33" t="str">
        <f>IFERROR(MID('Data Input'!$A156,AP79+2,2),"")</f>
        <v/>
      </c>
      <c r="AR79" s="25" t="str">
        <f t="shared" si="50"/>
        <v/>
      </c>
      <c r="AS79" s="32" t="s">
        <v>102</v>
      </c>
      <c r="AT79" s="33" t="e">
        <f>FIND(" "&amp;AS79, 'Data Input'!$A156,AP79+1)</f>
        <v>#VALUE!</v>
      </c>
      <c r="AU79" s="33" t="str">
        <f>IFERROR(MID('Data Input'!$A156,AT79+2,2),"")</f>
        <v/>
      </c>
      <c r="AV79" s="26" t="str">
        <f t="shared" si="51"/>
        <v/>
      </c>
      <c r="AW79" s="32" t="s">
        <v>99</v>
      </c>
      <c r="AX79" s="33" t="e">
        <f>FIND(" "&amp;AW79, 'Data Input'!$A156,AT79+1)</f>
        <v>#VALUE!</v>
      </c>
      <c r="AY79" s="33" t="str">
        <f>IFERROR(MID('Data Input'!$A156,AX79+2,2),"")</f>
        <v/>
      </c>
      <c r="AZ79" s="26" t="str">
        <f t="shared" si="52"/>
        <v/>
      </c>
      <c r="BA79" s="32" t="s">
        <v>99</v>
      </c>
      <c r="BB79" s="33" t="e">
        <f>FIND(" "&amp;BA79, 'Data Input'!$A156,AX79+1)</f>
        <v>#VALUE!</v>
      </c>
      <c r="BC79" s="33" t="str">
        <f>IFERROR(MID('Data Input'!$A156,BB79+2,2),"")</f>
        <v/>
      </c>
      <c r="BD79" s="26" t="str">
        <f t="shared" si="53"/>
        <v/>
      </c>
      <c r="BE79" s="32" t="s">
        <v>99</v>
      </c>
      <c r="BF79" s="33" t="e">
        <f>FIND(" "&amp;BE79, 'Data Input'!$A156,BB79+1)</f>
        <v>#VALUE!</v>
      </c>
      <c r="BG79" s="33" t="str">
        <f>IFERROR(MID('Data Input'!$A156,BF79+2,2),"")</f>
        <v/>
      </c>
      <c r="BH79" s="26" t="str">
        <f t="shared" si="54"/>
        <v/>
      </c>
      <c r="BI79" s="32" t="s">
        <v>99</v>
      </c>
      <c r="BJ79" s="33" t="e">
        <f>FIND(" "&amp;BI79, 'Data Input'!$A156,BF79+1)</f>
        <v>#VALUE!</v>
      </c>
      <c r="BK79" s="33" t="str">
        <f>IFERROR(MID('Data Input'!$A156,BJ79+2,2),"")</f>
        <v/>
      </c>
      <c r="BL79" s="26" t="str">
        <f t="shared" si="55"/>
        <v/>
      </c>
      <c r="BM79" s="32" t="s">
        <v>100</v>
      </c>
      <c r="BN79" s="33" t="e">
        <f>FIND(" "&amp;BM79, 'Data Input'!$A156,BJ79+1)</f>
        <v>#VALUE!</v>
      </c>
      <c r="BO79" s="33" t="str">
        <f>IFERROR(MID('Data Input'!$A156,BN79+2,2),"")</f>
        <v/>
      </c>
      <c r="BP79" s="26" t="str">
        <f t="shared" si="56"/>
        <v/>
      </c>
      <c r="BQ79" s="32" t="s">
        <v>100</v>
      </c>
      <c r="BR79" s="33" t="e">
        <f>FIND(" "&amp;BQ79, 'Data Input'!$A156,BN79+1)</f>
        <v>#VALUE!</v>
      </c>
      <c r="BS79" s="33" t="str">
        <f>IFERROR(MID('Data Input'!$A156,BR79+2,2),"")</f>
        <v/>
      </c>
      <c r="BT79" s="26" t="str">
        <f t="shared" si="57"/>
        <v/>
      </c>
      <c r="BU79" s="32" t="s">
        <v>100</v>
      </c>
      <c r="BV79" s="33" t="e">
        <f>FIND(" "&amp;BU79, 'Data Input'!$A156,BR79+1)</f>
        <v>#VALUE!</v>
      </c>
      <c r="BW79" s="33" t="str">
        <f>IFERROR(MID('Data Input'!$A156,BV79+2,2),"")</f>
        <v/>
      </c>
      <c r="BX79" s="26" t="str">
        <f t="shared" si="58"/>
        <v/>
      </c>
      <c r="BY79" s="32" t="s">
        <v>100</v>
      </c>
      <c r="BZ79" s="33" t="e">
        <f>FIND(" "&amp;BY79, 'Data Input'!$A156,BV79+1)</f>
        <v>#VALUE!</v>
      </c>
      <c r="CA79" s="33" t="str">
        <f>IFERROR(MID('Data Input'!$A156,BZ79+2,2),"")</f>
        <v/>
      </c>
      <c r="CB79" s="23" t="str">
        <f t="shared" si="59"/>
        <v/>
      </c>
      <c r="CC79" s="32" t="s">
        <v>101</v>
      </c>
      <c r="CD79" s="33" t="e">
        <f>FIND(" "&amp;CC79, 'Data Input'!$A156,BZ79+1)</f>
        <v>#VALUE!</v>
      </c>
      <c r="CE79" s="33" t="str">
        <f>IFERROR(MID('Data Input'!$A156,CD79+2,2),"")</f>
        <v/>
      </c>
      <c r="CF79" s="23" t="str">
        <f t="shared" si="60"/>
        <v/>
      </c>
      <c r="CG79" s="32" t="s">
        <v>101</v>
      </c>
      <c r="CH79" s="33" t="e">
        <f>FIND(" "&amp;CG79, 'Data Input'!$A156,CD79+1)</f>
        <v>#VALUE!</v>
      </c>
      <c r="CI79" s="33" t="str">
        <f>IFERROR(MID('Data Input'!$A156,CH79+2,2),"")</f>
        <v/>
      </c>
      <c r="CJ79" s="23" t="str">
        <f t="shared" si="61"/>
        <v/>
      </c>
      <c r="CK79" s="32" t="s">
        <v>101</v>
      </c>
      <c r="CL79" s="33" t="e">
        <f>FIND(" "&amp;CK79, 'Data Input'!$A156,CH79+1)</f>
        <v>#VALUE!</v>
      </c>
      <c r="CM79" s="33" t="str">
        <f>IFERROR(MID('Data Input'!$A156,CL79+2,2),"")</f>
        <v/>
      </c>
      <c r="CN79" s="23" t="str">
        <f t="shared" si="62"/>
        <v/>
      </c>
      <c r="CO79" s="32" t="s">
        <v>101</v>
      </c>
      <c r="CP79" s="33" t="e">
        <f>FIND(" "&amp;CO79, 'Data Input'!$A156,CL79+1)</f>
        <v>#VALUE!</v>
      </c>
      <c r="CQ79" s="33" t="str">
        <f>IFERROR(MID('Data Input'!$A156,CP79+2,2),"")</f>
        <v/>
      </c>
      <c r="CR79" s="25" t="str">
        <f t="shared" si="63"/>
        <v/>
      </c>
    </row>
    <row r="80" spans="1:96" x14ac:dyDescent="0.15">
      <c r="A80" s="32" t="s">
        <v>104</v>
      </c>
      <c r="B80" s="33" t="e">
        <f>FIND(" "&amp;A80, 'Data Input'!$A158)</f>
        <v>#VALUE!</v>
      </c>
      <c r="C80" s="33" t="str">
        <f>IFERROR(MID('Data Input'!$A158,B80+2,2),"")</f>
        <v/>
      </c>
      <c r="D80" s="40" t="str">
        <f t="shared" si="44"/>
        <v/>
      </c>
      <c r="E80" s="32" t="s">
        <v>104</v>
      </c>
      <c r="F80" s="33" t="e">
        <f>FIND(" "&amp;E80, 'Data Input'!$A158,B80+1)</f>
        <v>#VALUE!</v>
      </c>
      <c r="G80" s="33" t="str">
        <f>IFERROR(MID('Data Input'!$A158,F80+2,2),"")</f>
        <v/>
      </c>
      <c r="H80" s="40" t="str">
        <f t="shared" si="45"/>
        <v/>
      </c>
      <c r="I80" s="32" t="s">
        <v>104</v>
      </c>
      <c r="J80" s="33" t="e">
        <f>FIND(" "&amp;I80, 'Data Input'!$A158,F80+1)</f>
        <v>#VALUE!</v>
      </c>
      <c r="K80" s="33" t="str">
        <f>IFERROR(MID('Data Input'!$A158,J80+2,2),"")</f>
        <v/>
      </c>
      <c r="L80" s="40" t="str">
        <f t="shared" si="46"/>
        <v/>
      </c>
      <c r="M80" s="32" t="s">
        <v>104</v>
      </c>
      <c r="N80" s="33" t="e">
        <f>FIND(" "&amp;M80, 'Data Input'!$A158,J80+1)</f>
        <v>#VALUE!</v>
      </c>
      <c r="O80" s="33" t="str">
        <f>IFERROR(MID('Data Input'!$A158,N80+2,2),"")</f>
        <v/>
      </c>
      <c r="P80" s="40" t="str">
        <f t="shared" si="47"/>
        <v/>
      </c>
      <c r="Q80" s="32" t="s">
        <v>103</v>
      </c>
      <c r="R80" s="33" t="e">
        <f>FIND(" "&amp;Q80, 'Data Input'!$A158,N80+1)</f>
        <v>#VALUE!</v>
      </c>
      <c r="S80" s="33" t="str">
        <f>IFERROR(MID('Data Input'!$A158,R80+2,2),"")</f>
        <v/>
      </c>
      <c r="T80" s="40" t="str">
        <f t="shared" si="64"/>
        <v/>
      </c>
      <c r="U80" s="32" t="s">
        <v>103</v>
      </c>
      <c r="V80" s="33" t="e">
        <f>FIND(" "&amp;U80, 'Data Input'!$A158,R80+1)</f>
        <v>#VALUE!</v>
      </c>
      <c r="W80" s="33" t="str">
        <f>IFERROR(MID('Data Input'!$A158,V80+2,2),"")</f>
        <v/>
      </c>
      <c r="X80" s="41" t="str">
        <f t="shared" si="65"/>
        <v/>
      </c>
      <c r="Y80" s="32" t="s">
        <v>103</v>
      </c>
      <c r="Z80" s="33" t="e">
        <f>FIND(" "&amp;Y80, 'Data Input'!$A158,V80+1)</f>
        <v>#VALUE!</v>
      </c>
      <c r="AA80" s="33" t="str">
        <f>IFERROR(MID('Data Input'!$A158,Z80+2,2),"")</f>
        <v/>
      </c>
      <c r="AB80" s="39" t="str">
        <f>IFERROR(10*(99-AA80),"")</f>
        <v/>
      </c>
      <c r="AC80" s="32" t="s">
        <v>103</v>
      </c>
      <c r="AD80" s="33" t="e">
        <f>FIND(" "&amp;AC80, 'Data Input'!$A158,Z80+1)</f>
        <v>#VALUE!</v>
      </c>
      <c r="AE80" s="33" t="str">
        <f>IFERROR(MID('Data Input'!$A158,AD80+2,2),"")</f>
        <v/>
      </c>
      <c r="AF80" s="40" t="str">
        <f t="shared" si="48"/>
        <v/>
      </c>
      <c r="AG80" s="32" t="s">
        <v>102</v>
      </c>
      <c r="AH80" s="33" t="e">
        <f>FIND(" "&amp;AG80, 'Data Input'!$A158,AD80+1)</f>
        <v>#VALUE!</v>
      </c>
      <c r="AI80" s="33" t="str">
        <f>IFERROR(MID('Data Input'!$A158,AH80+2,2),"")</f>
        <v/>
      </c>
      <c r="AJ80" s="26" t="str">
        <f t="shared" si="67"/>
        <v/>
      </c>
      <c r="AK80" s="32" t="s">
        <v>102</v>
      </c>
      <c r="AL80" s="33" t="e">
        <f>FIND(" "&amp;AK80, 'Data Input'!$A158,AH80+1)</f>
        <v>#VALUE!</v>
      </c>
      <c r="AM80" s="33" t="str">
        <f>IFERROR(MID('Data Input'!$A158,AL80+2,2),"")</f>
        <v/>
      </c>
      <c r="AN80" s="42" t="str">
        <f t="shared" si="49"/>
        <v/>
      </c>
      <c r="AO80" s="32" t="s">
        <v>102</v>
      </c>
      <c r="AP80" s="33" t="e">
        <f>FIND(" "&amp;AO80, 'Data Input'!$A158,AL80+1)</f>
        <v>#VALUE!</v>
      </c>
      <c r="AQ80" s="33" t="str">
        <f>IFERROR(MID('Data Input'!$A158,AP80+2,2),"")</f>
        <v/>
      </c>
      <c r="AR80" s="43" t="str">
        <f t="shared" si="50"/>
        <v/>
      </c>
      <c r="AS80" s="32" t="s">
        <v>102</v>
      </c>
      <c r="AT80" s="33" t="e">
        <f>FIND(" "&amp;AS80, 'Data Input'!$A158,AP80+1)</f>
        <v>#VALUE!</v>
      </c>
      <c r="AU80" s="33" t="str">
        <f>IFERROR(MID('Data Input'!$A158,AT80+2,2),"")</f>
        <v/>
      </c>
      <c r="AV80" s="42" t="str">
        <f t="shared" si="51"/>
        <v/>
      </c>
      <c r="AW80" s="32" t="s">
        <v>99</v>
      </c>
      <c r="AX80" s="33" t="e">
        <f>FIND(" "&amp;AW80, 'Data Input'!$A158,AT80+1)</f>
        <v>#VALUE!</v>
      </c>
      <c r="AY80" s="33" t="str">
        <f>IFERROR(MID('Data Input'!$A158,AX80+2,2),"")</f>
        <v/>
      </c>
      <c r="AZ80" s="42" t="str">
        <f t="shared" si="52"/>
        <v/>
      </c>
      <c r="BA80" s="32" t="s">
        <v>99</v>
      </c>
      <c r="BB80" s="33" t="e">
        <f>FIND(" "&amp;BA80, 'Data Input'!$A158,AX80+1)</f>
        <v>#VALUE!</v>
      </c>
      <c r="BC80" s="33" t="str">
        <f>IFERROR(MID('Data Input'!$A158,BB80+2,2),"")</f>
        <v/>
      </c>
      <c r="BD80" s="42" t="str">
        <f t="shared" si="53"/>
        <v/>
      </c>
      <c r="BE80" s="32" t="s">
        <v>99</v>
      </c>
      <c r="BF80" s="33" t="e">
        <f>FIND(" "&amp;BE80, 'Data Input'!$A158,BB80+1)</f>
        <v>#VALUE!</v>
      </c>
      <c r="BG80" s="33" t="str">
        <f>IFERROR(MID('Data Input'!$A158,BF80+2,2),"")</f>
        <v/>
      </c>
      <c r="BH80" s="42" t="str">
        <f t="shared" si="54"/>
        <v/>
      </c>
      <c r="BI80" s="32" t="s">
        <v>99</v>
      </c>
      <c r="BJ80" s="33" t="e">
        <f>FIND(" "&amp;BI80, 'Data Input'!$A158,BF80+1)</f>
        <v>#VALUE!</v>
      </c>
      <c r="BK80" s="33" t="str">
        <f>IFERROR(MID('Data Input'!$A158,BJ80+2,2),"")</f>
        <v/>
      </c>
      <c r="BL80" s="42" t="str">
        <f t="shared" si="55"/>
        <v/>
      </c>
      <c r="BM80" s="32" t="s">
        <v>100</v>
      </c>
      <c r="BN80" s="33" t="e">
        <f>FIND(" "&amp;BM80, 'Data Input'!$A158,BJ80+1)</f>
        <v>#VALUE!</v>
      </c>
      <c r="BO80" s="33" t="str">
        <f>IFERROR(MID('Data Input'!$A158,BN80+2,2),"")</f>
        <v/>
      </c>
      <c r="BP80" s="42" t="str">
        <f t="shared" si="56"/>
        <v/>
      </c>
      <c r="BQ80" s="32" t="s">
        <v>100</v>
      </c>
      <c r="BR80" s="33" t="e">
        <f>FIND(" "&amp;BQ80, 'Data Input'!$A158,BN80+1)</f>
        <v>#VALUE!</v>
      </c>
      <c r="BS80" s="33" t="str">
        <f>IFERROR(MID('Data Input'!$A158,BR80+2,2),"")</f>
        <v/>
      </c>
      <c r="BT80" s="42" t="str">
        <f t="shared" si="57"/>
        <v/>
      </c>
      <c r="BU80" s="32" t="s">
        <v>100</v>
      </c>
      <c r="BV80" s="33" t="e">
        <f>FIND(" "&amp;BU80, 'Data Input'!$A158,BR80+1)</f>
        <v>#VALUE!</v>
      </c>
      <c r="BW80" s="33" t="str">
        <f>IFERROR(MID('Data Input'!$A158,BV80+2,2),"")</f>
        <v/>
      </c>
      <c r="BX80" s="42" t="str">
        <f t="shared" si="58"/>
        <v/>
      </c>
      <c r="BY80" s="32" t="s">
        <v>100</v>
      </c>
      <c r="BZ80" s="33" t="e">
        <f>FIND(" "&amp;BY80, 'Data Input'!$A158,BV80+1)</f>
        <v>#VALUE!</v>
      </c>
      <c r="CA80" s="33" t="str">
        <f>IFERROR(MID('Data Input'!$A158,BZ80+2,2),"")</f>
        <v/>
      </c>
      <c r="CB80" s="40" t="str">
        <f t="shared" si="59"/>
        <v/>
      </c>
      <c r="CC80" s="32" t="s">
        <v>101</v>
      </c>
      <c r="CD80" s="33" t="e">
        <f>FIND(" "&amp;CC80, 'Data Input'!$A158,BZ80+1)</f>
        <v>#VALUE!</v>
      </c>
      <c r="CE80" s="33" t="str">
        <f>IFERROR(MID('Data Input'!$A158,CD80+2,2),"")</f>
        <v/>
      </c>
      <c r="CF80" s="40" t="str">
        <f t="shared" si="60"/>
        <v/>
      </c>
      <c r="CG80" s="32" t="s">
        <v>101</v>
      </c>
      <c r="CH80" s="33" t="e">
        <f>FIND(" "&amp;CG80, 'Data Input'!$A158,CD80+1)</f>
        <v>#VALUE!</v>
      </c>
      <c r="CI80" s="33" t="str">
        <f>IFERROR(MID('Data Input'!$A158,CH80+2,2),"")</f>
        <v/>
      </c>
      <c r="CJ80" s="40" t="str">
        <f t="shared" si="61"/>
        <v/>
      </c>
      <c r="CK80" s="32" t="s">
        <v>101</v>
      </c>
      <c r="CL80" s="33" t="e">
        <f>FIND(" "&amp;CK80, 'Data Input'!$A158,CH80+1)</f>
        <v>#VALUE!</v>
      </c>
      <c r="CM80" s="33" t="str">
        <f>IFERROR(MID('Data Input'!$A158,CL80+2,2),"")</f>
        <v/>
      </c>
      <c r="CN80" s="40" t="str">
        <f t="shared" si="62"/>
        <v/>
      </c>
      <c r="CO80" s="32" t="s">
        <v>101</v>
      </c>
      <c r="CP80" s="33" t="e">
        <f>FIND(" "&amp;CO80, 'Data Input'!$A158,CL80+1)</f>
        <v>#VALUE!</v>
      </c>
      <c r="CQ80" s="33" t="str">
        <f>IFERROR(MID('Data Input'!$A158,CP80+2,2),"")</f>
        <v/>
      </c>
      <c r="CR80" s="43" t="str">
        <f t="shared" si="63"/>
        <v/>
      </c>
    </row>
    <row r="81" spans="1:96" x14ac:dyDescent="0.15">
      <c r="A81" s="32"/>
      <c r="D81" s="44"/>
      <c r="E81" s="32"/>
      <c r="H81" s="44"/>
      <c r="I81" s="32"/>
      <c r="L81" s="44"/>
      <c r="M81" s="32"/>
      <c r="P81" s="44"/>
      <c r="Q81" s="32"/>
      <c r="T81" s="44"/>
      <c r="U81" s="32"/>
      <c r="X81" s="45"/>
      <c r="Y81" s="32"/>
      <c r="AB81" s="44"/>
      <c r="AC81" s="32"/>
      <c r="AF81" s="44"/>
      <c r="AG81" s="32"/>
      <c r="AJ81" s="46"/>
      <c r="AK81" s="32"/>
      <c r="AN81" s="46"/>
      <c r="AO81" s="32"/>
      <c r="AR81" s="45"/>
      <c r="AS81" s="32"/>
      <c r="AV81" s="46"/>
      <c r="AW81" s="32"/>
      <c r="AZ81" s="46"/>
      <c r="BA81" s="32"/>
      <c r="BD81" s="46"/>
      <c r="BE81" s="32"/>
      <c r="BH81" s="46"/>
      <c r="BI81" s="32"/>
      <c r="BL81" s="46"/>
      <c r="BM81" s="32"/>
      <c r="BP81" s="46"/>
      <c r="BQ81" s="32"/>
      <c r="BT81" s="46"/>
      <c r="BU81" s="32"/>
      <c r="BX81" s="46"/>
      <c r="BY81" s="32"/>
      <c r="CB81" s="44"/>
      <c r="CC81" s="32"/>
      <c r="CF81" s="44"/>
      <c r="CG81" s="32"/>
      <c r="CJ81" s="44"/>
      <c r="CK81" s="32"/>
      <c r="CN81" s="44"/>
      <c r="CO81" s="32"/>
      <c r="CR81" s="45"/>
    </row>
    <row r="82" spans="1:96" x14ac:dyDescent="0.15">
      <c r="A82" s="32"/>
      <c r="D82" s="44"/>
      <c r="E82" s="32"/>
      <c r="H82" s="44"/>
      <c r="I82" s="32"/>
      <c r="L82" s="44"/>
      <c r="M82" s="32"/>
      <c r="P82" s="44"/>
      <c r="Q82" s="32"/>
      <c r="T82" s="44"/>
      <c r="U82" s="32"/>
      <c r="X82" s="45"/>
      <c r="Y82" s="32"/>
      <c r="AB82" s="44"/>
      <c r="AC82" s="32"/>
      <c r="AF82" s="44"/>
      <c r="AG82" s="32"/>
      <c r="AJ82" s="46"/>
      <c r="AK82" s="32"/>
      <c r="AN82" s="46"/>
      <c r="AO82" s="32"/>
      <c r="AR82" s="45"/>
      <c r="AS82" s="32"/>
      <c r="AV82" s="46"/>
      <c r="AW82" s="32"/>
      <c r="AZ82" s="46"/>
      <c r="BA82" s="32"/>
      <c r="BD82" s="46"/>
      <c r="BE82" s="32"/>
      <c r="BH82" s="46"/>
      <c r="BI82" s="32"/>
      <c r="BL82" s="46"/>
      <c r="BM82" s="32"/>
      <c r="BP82" s="46"/>
      <c r="BQ82" s="32"/>
      <c r="BT82" s="46"/>
      <c r="BU82" s="32"/>
      <c r="BX82" s="46"/>
      <c r="BY82" s="32"/>
      <c r="CB82" s="44"/>
      <c r="CC82" s="32"/>
      <c r="CF82" s="44"/>
      <c r="CG82" s="32"/>
      <c r="CJ82" s="44"/>
      <c r="CK82" s="32"/>
      <c r="CN82" s="44"/>
      <c r="CO82" s="32"/>
      <c r="CR82" s="45"/>
    </row>
    <row r="83" spans="1:96" x14ac:dyDescent="0.15">
      <c r="A83" s="32"/>
      <c r="D83" s="44"/>
      <c r="E83" s="32"/>
      <c r="H83" s="44"/>
      <c r="I83" s="32"/>
      <c r="L83" s="44"/>
      <c r="M83" s="32"/>
      <c r="P83" s="44"/>
      <c r="Q83" s="32"/>
      <c r="T83" s="44"/>
      <c r="U83" s="32"/>
      <c r="X83" s="45"/>
      <c r="Y83" s="32"/>
      <c r="AB83" s="44"/>
      <c r="AC83" s="32"/>
      <c r="AF83" s="44"/>
      <c r="AG83" s="32"/>
      <c r="AJ83" s="46"/>
      <c r="AK83" s="32"/>
      <c r="AN83" s="46"/>
      <c r="AO83" s="32"/>
      <c r="AR83" s="45"/>
      <c r="AS83" s="32"/>
      <c r="AV83" s="46"/>
      <c r="AW83" s="32"/>
      <c r="AZ83" s="46"/>
      <c r="BA83" s="32"/>
      <c r="BD83" s="46"/>
      <c r="BE83" s="32"/>
      <c r="BH83" s="46"/>
      <c r="BI83" s="32"/>
      <c r="BL83" s="46"/>
      <c r="BM83" s="32"/>
      <c r="BP83" s="46"/>
      <c r="BQ83" s="32"/>
      <c r="BT83" s="46"/>
      <c r="BU83" s="32"/>
      <c r="BX83" s="46"/>
      <c r="BY83" s="32"/>
      <c r="CB83" s="44"/>
      <c r="CC83" s="32"/>
      <c r="CF83" s="44"/>
      <c r="CG83" s="32"/>
      <c r="CJ83" s="44"/>
      <c r="CK83" s="32"/>
      <c r="CN83" s="44"/>
      <c r="CO83" s="32"/>
      <c r="CR83" s="45"/>
    </row>
    <row r="84" spans="1:96" x14ac:dyDescent="0.15">
      <c r="A84" s="32"/>
      <c r="D84" s="44"/>
      <c r="E84" s="32"/>
      <c r="H84" s="44"/>
      <c r="I84" s="32"/>
      <c r="L84" s="44"/>
      <c r="M84" s="32"/>
      <c r="P84" s="44"/>
      <c r="Q84" s="32"/>
      <c r="T84" s="44"/>
      <c r="U84" s="32"/>
      <c r="X84" s="45"/>
      <c r="Y84" s="32"/>
      <c r="AB84" s="44"/>
      <c r="AC84" s="32"/>
      <c r="AF84" s="44"/>
      <c r="AG84" s="32"/>
      <c r="AJ84" s="46"/>
      <c r="AK84" s="32"/>
      <c r="AN84" s="46"/>
      <c r="AO84" s="32"/>
      <c r="AR84" s="45"/>
      <c r="AS84" s="32"/>
      <c r="AV84" s="46"/>
      <c r="AW84" s="32"/>
      <c r="AZ84" s="46"/>
      <c r="BA84" s="32"/>
      <c r="BD84" s="46"/>
      <c r="BE84" s="32"/>
      <c r="BH84" s="46"/>
      <c r="BI84" s="32"/>
      <c r="BL84" s="46"/>
      <c r="BM84" s="32"/>
      <c r="BP84" s="46"/>
      <c r="BQ84" s="32"/>
      <c r="BT84" s="46"/>
      <c r="BU84" s="32"/>
      <c r="BX84" s="46"/>
      <c r="BY84" s="32"/>
      <c r="CB84" s="44"/>
      <c r="CC84" s="32"/>
      <c r="CF84" s="44"/>
      <c r="CG84" s="32"/>
      <c r="CJ84" s="44"/>
      <c r="CK84" s="32"/>
      <c r="CN84" s="44"/>
      <c r="CO84" s="32"/>
      <c r="CR84" s="45"/>
    </row>
    <row r="85" spans="1:96" x14ac:dyDescent="0.15">
      <c r="A85" s="32"/>
      <c r="D85" s="44"/>
      <c r="E85" s="32"/>
      <c r="H85" s="44"/>
      <c r="I85" s="32"/>
      <c r="L85" s="44"/>
      <c r="M85" s="32"/>
      <c r="P85" s="44"/>
      <c r="Q85" s="32"/>
      <c r="T85" s="44"/>
      <c r="U85" s="32"/>
      <c r="X85" s="45"/>
      <c r="Y85" s="32"/>
      <c r="AB85" s="44"/>
      <c r="AC85" s="32"/>
      <c r="AF85" s="44"/>
      <c r="AG85" s="32"/>
      <c r="AJ85" s="46"/>
      <c r="AK85" s="32"/>
      <c r="AN85" s="46"/>
      <c r="AO85" s="32"/>
      <c r="AR85" s="45"/>
      <c r="AS85" s="32"/>
      <c r="AV85" s="46"/>
      <c r="AW85" s="32"/>
      <c r="AZ85" s="46"/>
      <c r="BA85" s="32"/>
      <c r="BD85" s="46"/>
      <c r="BE85" s="32"/>
      <c r="BH85" s="46"/>
      <c r="BI85" s="32"/>
      <c r="BL85" s="46"/>
      <c r="BM85" s="32"/>
      <c r="BP85" s="46"/>
      <c r="BQ85" s="32"/>
      <c r="BT85" s="46"/>
      <c r="BU85" s="32"/>
      <c r="BX85" s="46"/>
      <c r="BY85" s="32"/>
      <c r="CB85" s="44"/>
      <c r="CC85" s="32"/>
      <c r="CF85" s="44"/>
      <c r="CG85" s="32"/>
      <c r="CJ85" s="44"/>
      <c r="CK85" s="32"/>
      <c r="CN85" s="44"/>
      <c r="CO85" s="32"/>
      <c r="CR85" s="45"/>
    </row>
    <row r="86" spans="1:96" x14ac:dyDescent="0.15">
      <c r="A86" s="32"/>
      <c r="D86" s="44"/>
      <c r="E86" s="32"/>
      <c r="H86" s="44"/>
      <c r="I86" s="32"/>
      <c r="L86" s="44"/>
      <c r="M86" s="32"/>
      <c r="P86" s="44"/>
      <c r="Q86" s="32"/>
      <c r="T86" s="44"/>
      <c r="U86" s="32"/>
      <c r="X86" s="45"/>
      <c r="Y86" s="32"/>
      <c r="AB86" s="44"/>
      <c r="AC86" s="32"/>
      <c r="AF86" s="44"/>
      <c r="AG86" s="32"/>
      <c r="AJ86" s="46"/>
      <c r="AK86" s="32"/>
      <c r="AN86" s="46"/>
      <c r="AO86" s="32"/>
      <c r="AR86" s="45"/>
      <c r="AS86" s="32"/>
      <c r="AV86" s="46"/>
      <c r="AW86" s="32"/>
      <c r="AZ86" s="46"/>
      <c r="BA86" s="32"/>
      <c r="BD86" s="46"/>
      <c r="BE86" s="32"/>
      <c r="BH86" s="46"/>
      <c r="BI86" s="32"/>
      <c r="BL86" s="46"/>
      <c r="BM86" s="32"/>
      <c r="BP86" s="46"/>
      <c r="BQ86" s="32"/>
      <c r="BT86" s="46"/>
      <c r="BU86" s="32"/>
      <c r="BX86" s="46"/>
      <c r="BY86" s="32"/>
      <c r="CB86" s="44"/>
      <c r="CC86" s="32"/>
      <c r="CF86" s="44"/>
      <c r="CG86" s="32"/>
      <c r="CJ86" s="44"/>
      <c r="CK86" s="32"/>
      <c r="CN86" s="44"/>
      <c r="CO86" s="32"/>
      <c r="CR86" s="45"/>
    </row>
    <row r="87" spans="1:96" x14ac:dyDescent="0.15">
      <c r="A87" s="32"/>
      <c r="D87" s="44"/>
      <c r="E87" s="32"/>
      <c r="H87" s="44"/>
      <c r="I87" s="32"/>
      <c r="L87" s="44"/>
      <c r="M87" s="32"/>
      <c r="P87" s="44"/>
      <c r="Q87" s="32"/>
      <c r="T87" s="44"/>
      <c r="U87" s="32"/>
      <c r="X87" s="45"/>
      <c r="Y87" s="32"/>
      <c r="AB87" s="44"/>
      <c r="AC87" s="32"/>
      <c r="AF87" s="44"/>
      <c r="AG87" s="32"/>
      <c r="AJ87" s="46"/>
      <c r="AK87" s="32"/>
      <c r="AN87" s="46"/>
      <c r="AO87" s="32"/>
      <c r="AR87" s="45"/>
      <c r="AS87" s="32"/>
      <c r="AV87" s="46"/>
      <c r="AW87" s="32"/>
      <c r="AZ87" s="46"/>
      <c r="BA87" s="32"/>
      <c r="BD87" s="46"/>
      <c r="BE87" s="32"/>
      <c r="BH87" s="46"/>
      <c r="BI87" s="32"/>
      <c r="BL87" s="46"/>
      <c r="BM87" s="32"/>
      <c r="BP87" s="46"/>
      <c r="BQ87" s="32"/>
      <c r="BT87" s="46"/>
      <c r="BU87" s="32"/>
      <c r="BX87" s="46"/>
      <c r="BY87" s="32"/>
      <c r="CB87" s="44"/>
      <c r="CC87" s="32"/>
      <c r="CF87" s="44"/>
      <c r="CG87" s="32"/>
      <c r="CJ87" s="44"/>
      <c r="CK87" s="32"/>
      <c r="CN87" s="44"/>
      <c r="CO87" s="32"/>
      <c r="CR87" s="45"/>
    </row>
    <row r="88" spans="1:96" x14ac:dyDescent="0.15">
      <c r="A88" s="32"/>
      <c r="D88" s="44"/>
      <c r="E88" s="32"/>
      <c r="H88" s="44"/>
      <c r="I88" s="32"/>
      <c r="L88" s="44"/>
      <c r="M88" s="32"/>
      <c r="P88" s="44"/>
      <c r="Q88" s="32"/>
      <c r="T88" s="44"/>
      <c r="U88" s="32"/>
      <c r="X88" s="45"/>
      <c r="Y88" s="32"/>
      <c r="AB88" s="44"/>
      <c r="AC88" s="32"/>
      <c r="AF88" s="44"/>
      <c r="AG88" s="32"/>
      <c r="AJ88" s="46"/>
      <c r="AK88" s="32"/>
      <c r="AN88" s="46"/>
      <c r="AO88" s="32"/>
      <c r="AR88" s="45"/>
      <c r="AS88" s="32"/>
      <c r="AV88" s="46"/>
      <c r="AW88" s="32"/>
      <c r="AZ88" s="46"/>
      <c r="BA88" s="32"/>
      <c r="BD88" s="46"/>
      <c r="BE88" s="32"/>
      <c r="BH88" s="46"/>
      <c r="BI88" s="32"/>
      <c r="BL88" s="46"/>
      <c r="BM88" s="32"/>
      <c r="BP88" s="46"/>
      <c r="BQ88" s="32"/>
      <c r="BT88" s="46"/>
      <c r="BU88" s="32"/>
      <c r="BX88" s="46"/>
      <c r="BY88" s="32"/>
      <c r="CB88" s="44"/>
      <c r="CC88" s="32"/>
      <c r="CF88" s="44"/>
      <c r="CG88" s="32"/>
      <c r="CJ88" s="44"/>
      <c r="CK88" s="32"/>
      <c r="CN88" s="44"/>
      <c r="CO88" s="32"/>
      <c r="CR88" s="45"/>
    </row>
    <row r="89" spans="1:96" x14ac:dyDescent="0.15">
      <c r="A89" s="32"/>
      <c r="D89" s="44"/>
      <c r="E89" s="32"/>
      <c r="H89" s="44"/>
      <c r="I89" s="32"/>
      <c r="L89" s="44"/>
      <c r="M89" s="32"/>
      <c r="P89" s="44"/>
      <c r="Q89" s="32"/>
      <c r="T89" s="44"/>
      <c r="U89" s="32"/>
      <c r="X89" s="45"/>
      <c r="Y89" s="32"/>
      <c r="AB89" s="44"/>
      <c r="AC89" s="32"/>
      <c r="AF89" s="44"/>
      <c r="AG89" s="32"/>
      <c r="AJ89" s="46"/>
      <c r="AK89" s="32"/>
      <c r="AN89" s="46"/>
      <c r="AO89" s="32"/>
      <c r="AR89" s="45"/>
      <c r="AS89" s="32"/>
      <c r="AV89" s="46"/>
      <c r="AW89" s="32"/>
      <c r="AZ89" s="46"/>
      <c r="BA89" s="32"/>
      <c r="BD89" s="46"/>
      <c r="BE89" s="32"/>
      <c r="BH89" s="46"/>
      <c r="BI89" s="32"/>
      <c r="BL89" s="46"/>
      <c r="BM89" s="32"/>
      <c r="BP89" s="46"/>
      <c r="BQ89" s="32"/>
      <c r="BT89" s="46"/>
      <c r="BU89" s="32"/>
      <c r="BX89" s="46"/>
      <c r="BY89" s="32"/>
      <c r="CB89" s="44"/>
      <c r="CC89" s="32"/>
      <c r="CF89" s="44"/>
      <c r="CG89" s="32"/>
      <c r="CJ89" s="44"/>
      <c r="CK89" s="32"/>
      <c r="CN89" s="44"/>
      <c r="CO89" s="32"/>
      <c r="CR89" s="45"/>
    </row>
    <row r="90" spans="1:96" x14ac:dyDescent="0.15">
      <c r="A90" s="32"/>
      <c r="D90" s="44"/>
      <c r="E90" s="32"/>
      <c r="H90" s="44"/>
      <c r="I90" s="32"/>
      <c r="L90" s="44"/>
      <c r="M90" s="32"/>
      <c r="P90" s="44"/>
      <c r="Q90" s="32"/>
      <c r="T90" s="44"/>
      <c r="U90" s="32"/>
      <c r="X90" s="45"/>
      <c r="Y90" s="32"/>
      <c r="AB90" s="44"/>
      <c r="AC90" s="32"/>
      <c r="AF90" s="44"/>
      <c r="AG90" s="32"/>
      <c r="AJ90" s="46"/>
      <c r="AK90" s="32"/>
      <c r="AN90" s="46"/>
      <c r="AO90" s="32"/>
      <c r="AR90" s="45"/>
      <c r="AS90" s="32"/>
      <c r="AV90" s="46"/>
      <c r="AW90" s="32"/>
      <c r="AZ90" s="46"/>
      <c r="BA90" s="32"/>
      <c r="BD90" s="46"/>
      <c r="BE90" s="32"/>
      <c r="BH90" s="46"/>
      <c r="BI90" s="32"/>
      <c r="BL90" s="46"/>
      <c r="BM90" s="32"/>
      <c r="BP90" s="46"/>
      <c r="BQ90" s="32"/>
      <c r="BT90" s="46"/>
      <c r="BU90" s="32"/>
      <c r="BX90" s="46"/>
      <c r="BY90" s="32"/>
      <c r="CB90" s="44"/>
      <c r="CC90" s="32"/>
      <c r="CF90" s="44"/>
      <c r="CG90" s="32"/>
      <c r="CJ90" s="44"/>
      <c r="CK90" s="32"/>
      <c r="CN90" s="44"/>
      <c r="CO90" s="32"/>
      <c r="CR90" s="45"/>
    </row>
    <row r="91" spans="1:96" x14ac:dyDescent="0.15">
      <c r="A91" s="32"/>
      <c r="D91" s="44"/>
      <c r="E91" s="32"/>
      <c r="H91" s="44"/>
      <c r="I91" s="32"/>
      <c r="L91" s="44"/>
      <c r="M91" s="32"/>
      <c r="P91" s="44"/>
      <c r="Q91" s="32"/>
      <c r="T91" s="44"/>
      <c r="U91" s="32"/>
      <c r="X91" s="45"/>
      <c r="Y91" s="32"/>
      <c r="AB91" s="44"/>
      <c r="AC91" s="32"/>
      <c r="AF91" s="44"/>
      <c r="AG91" s="32"/>
      <c r="AJ91" s="46"/>
      <c r="AK91" s="32"/>
      <c r="AN91" s="46"/>
      <c r="AO91" s="32"/>
      <c r="AR91" s="45"/>
      <c r="AS91" s="32"/>
      <c r="AV91" s="46"/>
      <c r="AW91" s="32"/>
      <c r="AZ91" s="46"/>
      <c r="BA91" s="32"/>
      <c r="BD91" s="46"/>
      <c r="BE91" s="32"/>
      <c r="BH91" s="46"/>
      <c r="BI91" s="32"/>
      <c r="BL91" s="46"/>
      <c r="BM91" s="32"/>
      <c r="BP91" s="46"/>
      <c r="BQ91" s="32"/>
      <c r="BT91" s="46"/>
      <c r="BU91" s="32"/>
      <c r="BX91" s="46"/>
      <c r="BY91" s="32"/>
      <c r="CB91" s="44"/>
      <c r="CC91" s="32"/>
      <c r="CF91" s="44"/>
      <c r="CG91" s="32"/>
      <c r="CJ91" s="44"/>
      <c r="CK91" s="32"/>
      <c r="CN91" s="44"/>
      <c r="CO91" s="32"/>
      <c r="CR91" s="45"/>
    </row>
    <row r="92" spans="1:96" x14ac:dyDescent="0.15">
      <c r="A92" s="32"/>
      <c r="D92" s="44"/>
      <c r="E92" s="32"/>
      <c r="H92" s="44"/>
      <c r="I92" s="32"/>
      <c r="L92" s="44"/>
      <c r="M92" s="32"/>
      <c r="P92" s="44"/>
      <c r="Q92" s="32"/>
      <c r="T92" s="44"/>
      <c r="U92" s="32"/>
      <c r="X92" s="45"/>
      <c r="Y92" s="32"/>
      <c r="AB92" s="44"/>
      <c r="AC92" s="32"/>
      <c r="AF92" s="44"/>
      <c r="AG92" s="32"/>
      <c r="AJ92" s="46"/>
      <c r="AK92" s="32"/>
      <c r="AN92" s="46"/>
      <c r="AO92" s="32"/>
      <c r="AR92" s="45"/>
      <c r="AS92" s="32"/>
      <c r="AV92" s="46"/>
      <c r="AW92" s="32"/>
      <c r="AZ92" s="46"/>
      <c r="BA92" s="32"/>
      <c r="BD92" s="46"/>
      <c r="BE92" s="32"/>
      <c r="BH92" s="46"/>
      <c r="BI92" s="32"/>
      <c r="BL92" s="46"/>
      <c r="BM92" s="32"/>
      <c r="BP92" s="46"/>
      <c r="BQ92" s="32"/>
      <c r="BT92" s="46"/>
      <c r="BU92" s="32"/>
      <c r="BX92" s="46"/>
      <c r="BY92" s="32"/>
      <c r="CB92" s="44"/>
      <c r="CC92" s="32"/>
      <c r="CF92" s="44"/>
      <c r="CG92" s="32"/>
      <c r="CJ92" s="44"/>
      <c r="CK92" s="32"/>
      <c r="CN92" s="44"/>
      <c r="CO92" s="32"/>
      <c r="CR92" s="45"/>
    </row>
    <row r="93" spans="1:96" x14ac:dyDescent="0.15">
      <c r="A93" s="32"/>
      <c r="D93" s="44"/>
      <c r="E93" s="32"/>
      <c r="H93" s="44"/>
      <c r="I93" s="32"/>
      <c r="L93" s="44"/>
      <c r="M93" s="32"/>
      <c r="P93" s="44"/>
      <c r="Q93" s="32"/>
      <c r="T93" s="44"/>
      <c r="U93" s="32"/>
      <c r="X93" s="45"/>
      <c r="Y93" s="32"/>
      <c r="AB93" s="44"/>
      <c r="AC93" s="32"/>
      <c r="AF93" s="44"/>
      <c r="AG93" s="32"/>
      <c r="AJ93" s="46"/>
      <c r="AK93" s="32"/>
      <c r="AN93" s="46"/>
      <c r="AO93" s="32"/>
      <c r="AR93" s="45"/>
      <c r="AS93" s="32"/>
      <c r="AV93" s="46"/>
      <c r="AW93" s="32"/>
      <c r="AZ93" s="46"/>
      <c r="BA93" s="32"/>
      <c r="BD93" s="46"/>
      <c r="BE93" s="32"/>
      <c r="BH93" s="46"/>
      <c r="BI93" s="32"/>
      <c r="BL93" s="46"/>
      <c r="BM93" s="32"/>
      <c r="BP93" s="46"/>
      <c r="BQ93" s="32"/>
      <c r="BT93" s="46"/>
      <c r="BU93" s="32"/>
      <c r="BX93" s="46"/>
      <c r="BY93" s="32"/>
      <c r="CB93" s="44"/>
      <c r="CC93" s="32"/>
      <c r="CF93" s="44"/>
      <c r="CG93" s="32"/>
      <c r="CJ93" s="44"/>
      <c r="CK93" s="32"/>
      <c r="CN93" s="44"/>
      <c r="CO93" s="32"/>
      <c r="CR93" s="45"/>
    </row>
    <row r="94" spans="1:96" x14ac:dyDescent="0.15">
      <c r="A94" s="32"/>
      <c r="D94" s="44"/>
      <c r="E94" s="32"/>
      <c r="H94" s="44"/>
      <c r="I94" s="32"/>
      <c r="L94" s="44"/>
      <c r="M94" s="32"/>
      <c r="P94" s="44"/>
      <c r="Q94" s="32"/>
      <c r="T94" s="44"/>
      <c r="U94" s="32"/>
      <c r="X94" s="45"/>
      <c r="Y94" s="32"/>
      <c r="AB94" s="44"/>
      <c r="AC94" s="32"/>
      <c r="AF94" s="44"/>
      <c r="AG94" s="32"/>
      <c r="AJ94" s="46"/>
      <c r="AK94" s="32"/>
      <c r="AN94" s="46"/>
      <c r="AO94" s="32"/>
      <c r="AR94" s="45"/>
      <c r="AS94" s="32"/>
      <c r="AV94" s="46"/>
      <c r="AW94" s="32"/>
      <c r="AZ94" s="46"/>
      <c r="BA94" s="32"/>
      <c r="BD94" s="46"/>
      <c r="BE94" s="32"/>
      <c r="BH94" s="46"/>
      <c r="BI94" s="32"/>
      <c r="BL94" s="46"/>
      <c r="BM94" s="32"/>
      <c r="BP94" s="46"/>
      <c r="BQ94" s="32"/>
      <c r="BT94" s="46"/>
      <c r="BU94" s="32"/>
      <c r="BX94" s="46"/>
      <c r="BY94" s="32"/>
      <c r="CB94" s="44"/>
      <c r="CC94" s="32"/>
      <c r="CF94" s="44"/>
      <c r="CG94" s="32"/>
      <c r="CJ94" s="44"/>
      <c r="CK94" s="32"/>
      <c r="CN94" s="44"/>
      <c r="CO94" s="32"/>
      <c r="CR94" s="45"/>
    </row>
    <row r="95" spans="1:96" x14ac:dyDescent="0.15">
      <c r="A95" s="32"/>
      <c r="D95" s="44"/>
      <c r="E95" s="32"/>
      <c r="H95" s="44"/>
      <c r="I95" s="32"/>
      <c r="L95" s="44"/>
      <c r="M95" s="32"/>
      <c r="P95" s="44"/>
      <c r="Q95" s="32"/>
      <c r="T95" s="44"/>
      <c r="U95" s="32"/>
      <c r="X95" s="45"/>
      <c r="Y95" s="32"/>
      <c r="AB95" s="44"/>
      <c r="AC95" s="32"/>
      <c r="AF95" s="44"/>
      <c r="AG95" s="32"/>
      <c r="AJ95" s="46"/>
      <c r="AK95" s="32"/>
      <c r="AN95" s="46"/>
      <c r="AO95" s="32"/>
      <c r="AR95" s="45"/>
      <c r="AS95" s="32"/>
      <c r="AV95" s="46"/>
      <c r="AW95" s="32"/>
      <c r="AZ95" s="46"/>
      <c r="BA95" s="32"/>
      <c r="BD95" s="46"/>
      <c r="BE95" s="32"/>
      <c r="BH95" s="46"/>
      <c r="BI95" s="32"/>
      <c r="BL95" s="46"/>
      <c r="BM95" s="32"/>
      <c r="BP95" s="46"/>
      <c r="BQ95" s="32"/>
      <c r="BT95" s="46"/>
      <c r="BU95" s="32"/>
      <c r="BX95" s="46"/>
      <c r="BY95" s="32"/>
      <c r="CB95" s="44"/>
      <c r="CC95" s="32"/>
      <c r="CF95" s="44"/>
      <c r="CG95" s="32"/>
      <c r="CJ95" s="44"/>
      <c r="CK95" s="32"/>
      <c r="CN95" s="44"/>
      <c r="CO95" s="32"/>
      <c r="CR95" s="45"/>
    </row>
    <row r="96" spans="1:96" x14ac:dyDescent="0.15">
      <c r="A96" s="32"/>
      <c r="D96" s="44"/>
      <c r="E96" s="32"/>
      <c r="H96" s="44"/>
      <c r="I96" s="32"/>
      <c r="L96" s="44"/>
      <c r="M96" s="32"/>
      <c r="P96" s="44"/>
      <c r="Q96" s="32"/>
      <c r="T96" s="44"/>
      <c r="U96" s="32"/>
      <c r="X96" s="45"/>
      <c r="Y96" s="32"/>
      <c r="AB96" s="44"/>
      <c r="AC96" s="32"/>
      <c r="AF96" s="44"/>
      <c r="AG96" s="32"/>
      <c r="AJ96" s="46"/>
      <c r="AK96" s="32"/>
      <c r="AN96" s="46"/>
      <c r="AO96" s="32"/>
      <c r="AR96" s="45"/>
      <c r="AS96" s="32"/>
      <c r="AV96" s="46"/>
      <c r="AW96" s="32"/>
      <c r="AZ96" s="46"/>
      <c r="BA96" s="32"/>
      <c r="BD96" s="46"/>
      <c r="BE96" s="32"/>
      <c r="BH96" s="46"/>
      <c r="BI96" s="32"/>
      <c r="BL96" s="46"/>
      <c r="BM96" s="32"/>
      <c r="BP96" s="46"/>
      <c r="BQ96" s="32"/>
      <c r="BT96" s="46"/>
      <c r="BU96" s="32"/>
      <c r="BX96" s="46"/>
      <c r="BY96" s="32"/>
      <c r="CB96" s="44"/>
      <c r="CC96" s="32"/>
      <c r="CF96" s="44"/>
      <c r="CG96" s="32"/>
      <c r="CJ96" s="44"/>
      <c r="CK96" s="32"/>
      <c r="CN96" s="44"/>
      <c r="CO96" s="32"/>
      <c r="CR96" s="45"/>
    </row>
    <row r="97" spans="1:96" x14ac:dyDescent="0.15">
      <c r="A97" s="32"/>
      <c r="D97" s="44"/>
      <c r="E97" s="32"/>
      <c r="H97" s="44"/>
      <c r="I97" s="32"/>
      <c r="L97" s="44"/>
      <c r="M97" s="32"/>
      <c r="P97" s="44"/>
      <c r="Q97" s="32"/>
      <c r="T97" s="44"/>
      <c r="U97" s="32"/>
      <c r="X97" s="45"/>
      <c r="Y97" s="32"/>
      <c r="AB97" s="44"/>
      <c r="AC97" s="32"/>
      <c r="AF97" s="44"/>
      <c r="AG97" s="32"/>
      <c r="AJ97" s="46"/>
      <c r="AK97" s="32"/>
      <c r="AN97" s="46"/>
      <c r="AO97" s="32"/>
      <c r="AR97" s="45"/>
      <c r="AS97" s="32"/>
      <c r="AV97" s="46"/>
      <c r="AW97" s="32"/>
      <c r="AZ97" s="46"/>
      <c r="BA97" s="32"/>
      <c r="BD97" s="46"/>
      <c r="BE97" s="32"/>
      <c r="BH97" s="46"/>
      <c r="BI97" s="32"/>
      <c r="BL97" s="46"/>
      <c r="BM97" s="32"/>
      <c r="BP97" s="46"/>
      <c r="BQ97" s="32"/>
      <c r="BT97" s="46"/>
      <c r="BU97" s="32"/>
      <c r="BX97" s="46"/>
      <c r="BY97" s="32"/>
      <c r="CB97" s="44"/>
      <c r="CC97" s="32"/>
      <c r="CF97" s="44"/>
      <c r="CG97" s="32"/>
      <c r="CJ97" s="44"/>
      <c r="CK97" s="32"/>
      <c r="CN97" s="44"/>
      <c r="CO97" s="32"/>
      <c r="CR97" s="45"/>
    </row>
    <row r="98" spans="1:96" x14ac:dyDescent="0.15">
      <c r="A98" s="32"/>
      <c r="D98" s="44"/>
      <c r="E98" s="32"/>
      <c r="H98" s="44"/>
      <c r="I98" s="32"/>
      <c r="L98" s="44"/>
      <c r="M98" s="32"/>
      <c r="P98" s="44"/>
      <c r="Q98" s="32"/>
      <c r="T98" s="44"/>
      <c r="U98" s="32"/>
      <c r="X98" s="45"/>
      <c r="Y98" s="32"/>
      <c r="AB98" s="44"/>
      <c r="AC98" s="32"/>
      <c r="AF98" s="44"/>
      <c r="AG98" s="32"/>
      <c r="AJ98" s="46"/>
      <c r="AK98" s="32"/>
      <c r="AN98" s="46"/>
      <c r="AO98" s="32"/>
      <c r="AR98" s="45"/>
      <c r="AS98" s="32"/>
      <c r="AV98" s="46"/>
      <c r="AW98" s="32"/>
      <c r="AZ98" s="46"/>
      <c r="BA98" s="32"/>
      <c r="BD98" s="46"/>
      <c r="BE98" s="32"/>
      <c r="BH98" s="46"/>
      <c r="BI98" s="32"/>
      <c r="BL98" s="46"/>
      <c r="BM98" s="32"/>
      <c r="BP98" s="46"/>
      <c r="BQ98" s="32"/>
      <c r="BT98" s="46"/>
      <c r="BU98" s="32"/>
      <c r="BX98" s="46"/>
      <c r="BY98" s="32"/>
      <c r="CB98" s="44"/>
      <c r="CC98" s="32"/>
      <c r="CF98" s="44"/>
      <c r="CG98" s="32"/>
      <c r="CJ98" s="44"/>
      <c r="CK98" s="32"/>
      <c r="CN98" s="44"/>
      <c r="CO98" s="32"/>
      <c r="CR98" s="45"/>
    </row>
    <row r="99" spans="1:96" x14ac:dyDescent="0.15">
      <c r="A99" s="32"/>
      <c r="D99" s="44"/>
      <c r="E99" s="32"/>
      <c r="H99" s="44"/>
      <c r="I99" s="32"/>
      <c r="L99" s="44"/>
      <c r="M99" s="32"/>
      <c r="P99" s="44"/>
      <c r="Q99" s="32"/>
      <c r="T99" s="44"/>
      <c r="U99" s="32"/>
      <c r="X99" s="45"/>
      <c r="Y99" s="32"/>
      <c r="AB99" s="44"/>
      <c r="AC99" s="32"/>
      <c r="AF99" s="44"/>
      <c r="AG99" s="32"/>
      <c r="AJ99" s="46"/>
      <c r="AK99" s="32"/>
      <c r="AN99" s="46"/>
      <c r="AO99" s="32"/>
      <c r="AR99" s="45"/>
      <c r="AS99" s="32"/>
      <c r="AV99" s="46"/>
      <c r="AW99" s="32"/>
      <c r="AZ99" s="46"/>
      <c r="BA99" s="32"/>
      <c r="BD99" s="46"/>
      <c r="BE99" s="32"/>
      <c r="BH99" s="46"/>
      <c r="BI99" s="32"/>
      <c r="BL99" s="46"/>
      <c r="BM99" s="32"/>
      <c r="BP99" s="46"/>
      <c r="BQ99" s="32"/>
      <c r="BT99" s="46"/>
      <c r="BU99" s="32"/>
      <c r="BX99" s="46"/>
      <c r="BY99" s="32"/>
      <c r="CB99" s="44"/>
      <c r="CC99" s="32"/>
      <c r="CF99" s="44"/>
      <c r="CG99" s="32"/>
      <c r="CJ99" s="44"/>
      <c r="CK99" s="32"/>
      <c r="CN99" s="44"/>
      <c r="CO99" s="32"/>
      <c r="CR99" s="45"/>
    </row>
    <row r="100" spans="1:96" x14ac:dyDescent="0.15">
      <c r="A100" s="32"/>
      <c r="D100" s="44"/>
      <c r="E100" s="32"/>
      <c r="H100" s="44"/>
      <c r="I100" s="32"/>
      <c r="L100" s="44"/>
      <c r="M100" s="32"/>
      <c r="P100" s="44"/>
      <c r="Q100" s="32"/>
      <c r="T100" s="44"/>
      <c r="U100" s="32"/>
      <c r="X100" s="45"/>
      <c r="Y100" s="32"/>
      <c r="AB100" s="44"/>
      <c r="AC100" s="32"/>
      <c r="AF100" s="44"/>
      <c r="AG100" s="32"/>
      <c r="AJ100" s="46"/>
      <c r="AK100" s="32"/>
      <c r="AN100" s="46"/>
      <c r="AO100" s="32"/>
      <c r="AR100" s="45"/>
      <c r="AS100" s="32"/>
      <c r="AV100" s="46"/>
      <c r="AW100" s="32"/>
      <c r="AZ100" s="46"/>
      <c r="BA100" s="32"/>
      <c r="BD100" s="46"/>
      <c r="BE100" s="32"/>
      <c r="BH100" s="46"/>
      <c r="BI100" s="32"/>
      <c r="BL100" s="46"/>
      <c r="BM100" s="32"/>
      <c r="BP100" s="46"/>
      <c r="BQ100" s="32"/>
      <c r="BT100" s="46"/>
      <c r="BU100" s="32"/>
      <c r="BX100" s="46"/>
      <c r="BY100" s="32"/>
      <c r="CB100" s="44"/>
      <c r="CC100" s="32"/>
      <c r="CF100" s="44"/>
      <c r="CG100" s="32"/>
      <c r="CJ100" s="44"/>
      <c r="CK100" s="32"/>
      <c r="CN100" s="44"/>
      <c r="CO100" s="32"/>
      <c r="CR100" s="45"/>
    </row>
    <row r="101" spans="1:96" x14ac:dyDescent="0.15">
      <c r="A101" s="32"/>
      <c r="D101" s="44"/>
      <c r="E101" s="32"/>
      <c r="H101" s="44"/>
      <c r="I101" s="32"/>
      <c r="L101" s="44"/>
      <c r="M101" s="32"/>
      <c r="P101" s="44"/>
      <c r="Q101" s="32"/>
      <c r="T101" s="44"/>
      <c r="U101" s="32"/>
      <c r="X101" s="45"/>
      <c r="Y101" s="32"/>
      <c r="AB101" s="44"/>
      <c r="AC101" s="32"/>
      <c r="AF101" s="44"/>
      <c r="AG101" s="32"/>
      <c r="AJ101" s="46"/>
      <c r="AK101" s="32"/>
      <c r="AN101" s="46"/>
      <c r="AO101" s="32"/>
      <c r="AR101" s="45"/>
      <c r="AS101" s="32"/>
      <c r="AV101" s="46"/>
      <c r="AW101" s="32"/>
      <c r="AZ101" s="46"/>
      <c r="BA101" s="32"/>
      <c r="BD101" s="46"/>
      <c r="BE101" s="32"/>
      <c r="BH101" s="46"/>
      <c r="BI101" s="32"/>
      <c r="BL101" s="46"/>
      <c r="BM101" s="32"/>
      <c r="BP101" s="46"/>
      <c r="BQ101" s="32"/>
      <c r="BT101" s="46"/>
      <c r="BU101" s="32"/>
      <c r="BX101" s="46"/>
      <c r="BY101" s="32"/>
      <c r="CB101" s="44"/>
      <c r="CC101" s="32"/>
      <c r="CF101" s="44"/>
      <c r="CG101" s="32"/>
      <c r="CJ101" s="44"/>
      <c r="CK101" s="32"/>
      <c r="CN101" s="44"/>
      <c r="CO101" s="32"/>
      <c r="CR101" s="45"/>
    </row>
    <row r="102" spans="1:96" x14ac:dyDescent="0.15">
      <c r="A102" s="32"/>
      <c r="D102" s="44"/>
      <c r="E102" s="32"/>
      <c r="H102" s="44"/>
      <c r="I102" s="32"/>
      <c r="L102" s="44"/>
      <c r="M102" s="32"/>
      <c r="P102" s="44"/>
      <c r="Q102" s="32"/>
      <c r="T102" s="44"/>
      <c r="U102" s="32"/>
      <c r="X102" s="45"/>
      <c r="Y102" s="32"/>
      <c r="AB102" s="44"/>
      <c r="AC102" s="32"/>
      <c r="AF102" s="44"/>
      <c r="AG102" s="32"/>
      <c r="AJ102" s="46"/>
      <c r="AK102" s="32"/>
      <c r="AN102" s="46"/>
      <c r="AO102" s="32"/>
      <c r="AR102" s="45"/>
      <c r="AS102" s="32"/>
      <c r="AV102" s="46"/>
      <c r="AW102" s="32"/>
      <c r="AZ102" s="46"/>
      <c r="BA102" s="32"/>
      <c r="BD102" s="46"/>
      <c r="BE102" s="32"/>
      <c r="BH102" s="46"/>
      <c r="BI102" s="32"/>
      <c r="BL102" s="46"/>
      <c r="BM102" s="32"/>
      <c r="BP102" s="46"/>
      <c r="BQ102" s="32"/>
      <c r="BT102" s="46"/>
      <c r="BU102" s="32"/>
      <c r="BX102" s="46"/>
      <c r="BY102" s="32"/>
      <c r="CB102" s="44"/>
      <c r="CC102" s="32"/>
      <c r="CF102" s="44"/>
      <c r="CG102" s="32"/>
      <c r="CJ102" s="44"/>
      <c r="CK102" s="32"/>
      <c r="CN102" s="44"/>
      <c r="CO102" s="32"/>
      <c r="CR102" s="45"/>
    </row>
    <row r="103" spans="1:96" x14ac:dyDescent="0.15">
      <c r="A103" s="32"/>
      <c r="D103" s="44"/>
      <c r="E103" s="32"/>
      <c r="H103" s="44"/>
      <c r="I103" s="32"/>
      <c r="L103" s="44"/>
      <c r="M103" s="32"/>
      <c r="P103" s="44"/>
      <c r="Q103" s="32"/>
      <c r="T103" s="44"/>
      <c r="U103" s="32"/>
      <c r="X103" s="45"/>
      <c r="Y103" s="32"/>
      <c r="AB103" s="44"/>
      <c r="AC103" s="32"/>
      <c r="AF103" s="44"/>
      <c r="AG103" s="32"/>
      <c r="AJ103" s="46"/>
      <c r="AK103" s="32"/>
      <c r="AN103" s="46"/>
      <c r="AO103" s="32"/>
      <c r="AR103" s="45"/>
      <c r="AS103" s="32"/>
      <c r="AV103" s="46"/>
      <c r="AW103" s="32"/>
      <c r="AZ103" s="46"/>
      <c r="BA103" s="32"/>
      <c r="BD103" s="46"/>
      <c r="BE103" s="32"/>
      <c r="BH103" s="46"/>
      <c r="BI103" s="32"/>
      <c r="BL103" s="46"/>
      <c r="BM103" s="32"/>
      <c r="BP103" s="46"/>
      <c r="BQ103" s="32"/>
      <c r="BT103" s="46"/>
      <c r="BU103" s="32"/>
      <c r="BX103" s="46"/>
      <c r="BY103" s="32"/>
      <c r="CB103" s="44"/>
      <c r="CC103" s="32"/>
      <c r="CF103" s="44"/>
      <c r="CG103" s="32"/>
      <c r="CJ103" s="44"/>
      <c r="CK103" s="32"/>
      <c r="CN103" s="44"/>
      <c r="CO103" s="32"/>
      <c r="CR103" s="45"/>
    </row>
    <row r="104" spans="1:96" x14ac:dyDescent="0.15">
      <c r="A104" s="32"/>
      <c r="D104" s="44"/>
      <c r="E104" s="32"/>
      <c r="H104" s="44"/>
      <c r="I104" s="32"/>
      <c r="L104" s="44"/>
      <c r="M104" s="32"/>
      <c r="P104" s="44"/>
      <c r="Q104" s="32"/>
      <c r="T104" s="44"/>
      <c r="U104" s="32"/>
      <c r="X104" s="45"/>
      <c r="Y104" s="32"/>
      <c r="AB104" s="44"/>
      <c r="AC104" s="32"/>
      <c r="AF104" s="44"/>
      <c r="AG104" s="32"/>
      <c r="AJ104" s="46"/>
      <c r="AK104" s="32"/>
      <c r="AN104" s="46"/>
      <c r="AO104" s="32"/>
      <c r="AR104" s="45"/>
      <c r="AS104" s="32"/>
      <c r="AV104" s="46"/>
      <c r="AW104" s="32"/>
      <c r="AZ104" s="46"/>
      <c r="BA104" s="32"/>
      <c r="BD104" s="46"/>
      <c r="BE104" s="32"/>
      <c r="BH104" s="46"/>
      <c r="BI104" s="32"/>
      <c r="BL104" s="46"/>
      <c r="BM104" s="32"/>
      <c r="BP104" s="46"/>
      <c r="BQ104" s="32"/>
      <c r="BT104" s="46"/>
      <c r="BU104" s="32"/>
      <c r="BX104" s="46"/>
      <c r="BY104" s="32"/>
      <c r="CB104" s="44"/>
      <c r="CC104" s="32"/>
      <c r="CF104" s="44"/>
      <c r="CG104" s="32"/>
      <c r="CJ104" s="44"/>
      <c r="CK104" s="32"/>
      <c r="CN104" s="44"/>
      <c r="CO104" s="32"/>
      <c r="CR104" s="45"/>
    </row>
    <row r="105" spans="1:96" x14ac:dyDescent="0.15">
      <c r="A105" s="32"/>
      <c r="D105" s="44"/>
      <c r="E105" s="32"/>
      <c r="H105" s="44"/>
      <c r="I105" s="32"/>
      <c r="L105" s="44"/>
      <c r="M105" s="32"/>
      <c r="P105" s="44"/>
      <c r="Q105" s="32"/>
      <c r="T105" s="44"/>
      <c r="U105" s="32"/>
      <c r="X105" s="45"/>
      <c r="Y105" s="32"/>
      <c r="AB105" s="44"/>
      <c r="AC105" s="32"/>
      <c r="AF105" s="44"/>
      <c r="AG105" s="32"/>
      <c r="AJ105" s="46"/>
      <c r="AK105" s="32"/>
      <c r="AN105" s="46"/>
      <c r="AO105" s="32"/>
      <c r="AR105" s="45"/>
      <c r="AS105" s="32"/>
      <c r="AV105" s="46"/>
      <c r="AW105" s="32"/>
      <c r="AZ105" s="46"/>
      <c r="BA105" s="32"/>
      <c r="BD105" s="46"/>
      <c r="BE105" s="32"/>
      <c r="BH105" s="46"/>
      <c r="BI105" s="32"/>
      <c r="BL105" s="46"/>
      <c r="BM105" s="32"/>
      <c r="BP105" s="46"/>
      <c r="BQ105" s="32"/>
      <c r="BT105" s="46"/>
      <c r="BU105" s="32"/>
      <c r="BX105" s="46"/>
      <c r="BY105" s="32"/>
      <c r="CB105" s="44"/>
      <c r="CC105" s="32"/>
      <c r="CF105" s="44"/>
      <c r="CG105" s="32"/>
      <c r="CJ105" s="44"/>
      <c r="CK105" s="32"/>
      <c r="CN105" s="44"/>
      <c r="CO105" s="32"/>
      <c r="CR105" s="45"/>
    </row>
    <row r="106" spans="1:96" x14ac:dyDescent="0.15">
      <c r="A106" s="32"/>
      <c r="D106" s="44"/>
      <c r="E106" s="32"/>
      <c r="H106" s="44"/>
      <c r="I106" s="32"/>
      <c r="L106" s="44"/>
      <c r="M106" s="32"/>
      <c r="P106" s="44"/>
      <c r="Q106" s="32"/>
      <c r="T106" s="44"/>
      <c r="U106" s="32"/>
      <c r="X106" s="45"/>
      <c r="Y106" s="32"/>
      <c r="AB106" s="44"/>
      <c r="AC106" s="32"/>
      <c r="AF106" s="44"/>
      <c r="AG106" s="32"/>
      <c r="AJ106" s="46"/>
      <c r="AK106" s="32"/>
      <c r="AN106" s="46"/>
      <c r="AO106" s="32"/>
      <c r="AR106" s="45"/>
      <c r="AS106" s="32"/>
      <c r="AV106" s="46"/>
      <c r="AW106" s="32"/>
      <c r="AZ106" s="46"/>
      <c r="BA106" s="32"/>
      <c r="BD106" s="46"/>
      <c r="BE106" s="32"/>
      <c r="BH106" s="46"/>
      <c r="BI106" s="32"/>
      <c r="BL106" s="46"/>
      <c r="BM106" s="32"/>
      <c r="BP106" s="46"/>
      <c r="BQ106" s="32"/>
      <c r="BT106" s="46"/>
      <c r="BU106" s="32"/>
      <c r="BX106" s="46"/>
      <c r="BY106" s="32"/>
      <c r="CB106" s="44"/>
      <c r="CC106" s="32"/>
      <c r="CF106" s="44"/>
      <c r="CG106" s="32"/>
      <c r="CJ106" s="44"/>
      <c r="CK106" s="32"/>
      <c r="CN106" s="44"/>
      <c r="CO106" s="32"/>
      <c r="CR106" s="45"/>
    </row>
    <row r="107" spans="1:96" x14ac:dyDescent="0.15">
      <c r="A107" s="32"/>
      <c r="D107" s="44"/>
      <c r="E107" s="32"/>
      <c r="H107" s="44"/>
      <c r="I107" s="32"/>
      <c r="L107" s="44"/>
      <c r="M107" s="32"/>
      <c r="P107" s="44"/>
      <c r="Q107" s="32"/>
      <c r="T107" s="44"/>
      <c r="U107" s="32"/>
      <c r="X107" s="45"/>
      <c r="Y107" s="32"/>
      <c r="AB107" s="44"/>
      <c r="AC107" s="32"/>
      <c r="AF107" s="44"/>
      <c r="AG107" s="32"/>
      <c r="AJ107" s="46"/>
      <c r="AK107" s="32"/>
      <c r="AN107" s="46"/>
      <c r="AO107" s="32"/>
      <c r="AR107" s="45"/>
      <c r="AS107" s="32"/>
      <c r="AV107" s="46"/>
      <c r="AW107" s="32"/>
      <c r="AZ107" s="46"/>
      <c r="BA107" s="32"/>
      <c r="BD107" s="46"/>
      <c r="BE107" s="32"/>
      <c r="BH107" s="46"/>
      <c r="BI107" s="32"/>
      <c r="BL107" s="46"/>
      <c r="BM107" s="32"/>
      <c r="BP107" s="46"/>
      <c r="BQ107" s="32"/>
      <c r="BT107" s="46"/>
      <c r="BU107" s="32"/>
      <c r="BX107" s="46"/>
      <c r="BY107" s="32"/>
      <c r="CB107" s="44"/>
      <c r="CC107" s="32"/>
      <c r="CF107" s="44"/>
      <c r="CG107" s="32"/>
      <c r="CJ107" s="44"/>
      <c r="CK107" s="32"/>
      <c r="CN107" s="44"/>
      <c r="CO107" s="32"/>
      <c r="CR107" s="45"/>
    </row>
    <row r="108" spans="1:96" x14ac:dyDescent="0.15">
      <c r="A108" s="32"/>
      <c r="D108" s="44"/>
      <c r="E108" s="32"/>
      <c r="H108" s="44"/>
      <c r="I108" s="32"/>
      <c r="L108" s="44"/>
      <c r="M108" s="32"/>
      <c r="P108" s="44"/>
      <c r="Q108" s="32"/>
      <c r="T108" s="44"/>
      <c r="U108" s="32"/>
      <c r="X108" s="45"/>
      <c r="Y108" s="32"/>
      <c r="AB108" s="44"/>
      <c r="AC108" s="32"/>
      <c r="AF108" s="44"/>
      <c r="AG108" s="32"/>
      <c r="AJ108" s="46"/>
      <c r="AK108" s="32"/>
      <c r="AN108" s="46"/>
      <c r="AO108" s="32"/>
      <c r="AR108" s="45"/>
      <c r="AS108" s="32"/>
      <c r="AV108" s="46"/>
      <c r="AW108" s="32"/>
      <c r="AZ108" s="46"/>
      <c r="BA108" s="32"/>
      <c r="BD108" s="46"/>
      <c r="BE108" s="32"/>
      <c r="BH108" s="46"/>
      <c r="BI108" s="32"/>
      <c r="BL108" s="46"/>
      <c r="BM108" s="32"/>
      <c r="BP108" s="46"/>
      <c r="BQ108" s="32"/>
      <c r="BT108" s="46"/>
      <c r="BU108" s="32"/>
      <c r="BX108" s="46"/>
      <c r="BY108" s="32"/>
      <c r="CB108" s="44"/>
      <c r="CC108" s="32"/>
      <c r="CF108" s="44"/>
      <c r="CG108" s="32"/>
      <c r="CJ108" s="44"/>
      <c r="CK108" s="32"/>
      <c r="CN108" s="44"/>
      <c r="CO108" s="32"/>
      <c r="CR108" s="45"/>
    </row>
    <row r="109" spans="1:96" x14ac:dyDescent="0.15">
      <c r="A109" s="32"/>
      <c r="D109" s="44"/>
      <c r="E109" s="32"/>
      <c r="H109" s="44"/>
      <c r="I109" s="32"/>
      <c r="L109" s="44"/>
      <c r="M109" s="32"/>
      <c r="P109" s="44"/>
      <c r="Q109" s="32"/>
      <c r="T109" s="44"/>
      <c r="U109" s="32"/>
      <c r="X109" s="45"/>
      <c r="Y109" s="32"/>
      <c r="AB109" s="44"/>
      <c r="AC109" s="32"/>
      <c r="AF109" s="44"/>
      <c r="AG109" s="32"/>
      <c r="AJ109" s="46"/>
      <c r="AK109" s="32"/>
      <c r="AN109" s="46"/>
      <c r="AO109" s="32"/>
      <c r="AR109" s="45"/>
      <c r="AS109" s="32"/>
      <c r="AV109" s="46"/>
      <c r="AW109" s="32"/>
      <c r="AZ109" s="46"/>
      <c r="BA109" s="32"/>
      <c r="BD109" s="46"/>
      <c r="BE109" s="32"/>
      <c r="BH109" s="46"/>
      <c r="BI109" s="32"/>
      <c r="BL109" s="46"/>
      <c r="BM109" s="32"/>
      <c r="BP109" s="46"/>
      <c r="BQ109" s="32"/>
      <c r="BT109" s="46"/>
      <c r="BU109" s="32"/>
      <c r="BX109" s="46"/>
      <c r="BY109" s="32"/>
      <c r="CB109" s="44"/>
      <c r="CC109" s="32"/>
      <c r="CF109" s="44"/>
      <c r="CG109" s="32"/>
      <c r="CJ109" s="44"/>
      <c r="CK109" s="32"/>
      <c r="CN109" s="44"/>
      <c r="CO109" s="32"/>
      <c r="CR109" s="45"/>
    </row>
    <row r="110" spans="1:96" x14ac:dyDescent="0.15">
      <c r="A110" s="32"/>
      <c r="D110" s="44"/>
      <c r="E110" s="32"/>
      <c r="H110" s="44"/>
      <c r="I110" s="32"/>
      <c r="L110" s="44"/>
      <c r="M110" s="32"/>
      <c r="P110" s="44"/>
      <c r="Q110" s="32"/>
      <c r="T110" s="44"/>
      <c r="U110" s="32"/>
      <c r="X110" s="45"/>
      <c r="Y110" s="32"/>
      <c r="AB110" s="44"/>
      <c r="AC110" s="32"/>
      <c r="AF110" s="44"/>
      <c r="AG110" s="32"/>
      <c r="AJ110" s="46"/>
      <c r="AK110" s="32"/>
      <c r="AN110" s="46"/>
      <c r="AO110" s="32"/>
      <c r="AR110" s="45"/>
      <c r="AS110" s="32"/>
      <c r="AV110" s="46"/>
      <c r="AW110" s="32"/>
      <c r="AZ110" s="46"/>
      <c r="BA110" s="32"/>
      <c r="BD110" s="46"/>
      <c r="BE110" s="32"/>
      <c r="BH110" s="46"/>
      <c r="BI110" s="32"/>
      <c r="BL110" s="46"/>
      <c r="BM110" s="32"/>
      <c r="BP110" s="46"/>
      <c r="BQ110" s="32"/>
      <c r="BT110" s="46"/>
      <c r="BU110" s="32"/>
      <c r="BX110" s="46"/>
      <c r="BY110" s="32"/>
      <c r="CB110" s="44"/>
      <c r="CC110" s="32"/>
      <c r="CF110" s="44"/>
      <c r="CG110" s="32"/>
      <c r="CJ110" s="44"/>
      <c r="CK110" s="32"/>
      <c r="CN110" s="44"/>
      <c r="CO110" s="32"/>
      <c r="CR110" s="45"/>
    </row>
    <row r="111" spans="1:96" x14ac:dyDescent="0.15">
      <c r="A111" s="32"/>
      <c r="D111" s="44"/>
      <c r="E111" s="32"/>
      <c r="H111" s="44"/>
      <c r="I111" s="32"/>
      <c r="L111" s="44"/>
      <c r="M111" s="32"/>
      <c r="P111" s="44"/>
      <c r="Q111" s="32"/>
      <c r="T111" s="44"/>
      <c r="U111" s="32"/>
      <c r="X111" s="45"/>
      <c r="Y111" s="32"/>
      <c r="AB111" s="44"/>
      <c r="AC111" s="32"/>
      <c r="AF111" s="44"/>
      <c r="AG111" s="32"/>
      <c r="AJ111" s="46"/>
      <c r="AK111" s="32"/>
      <c r="AN111" s="46"/>
      <c r="AO111" s="32"/>
      <c r="AR111" s="45"/>
      <c r="AS111" s="32"/>
      <c r="AV111" s="46"/>
      <c r="AW111" s="32"/>
      <c r="AZ111" s="46"/>
      <c r="BA111" s="32"/>
      <c r="BD111" s="46"/>
      <c r="BE111" s="32"/>
      <c r="BH111" s="46"/>
      <c r="BI111" s="32"/>
      <c r="BL111" s="46"/>
      <c r="BM111" s="32"/>
      <c r="BP111" s="46"/>
      <c r="BQ111" s="32"/>
      <c r="BT111" s="46"/>
      <c r="BU111" s="32"/>
      <c r="BX111" s="46"/>
      <c r="BY111" s="32"/>
      <c r="CB111" s="44"/>
      <c r="CC111" s="32"/>
      <c r="CF111" s="44"/>
      <c r="CG111" s="32"/>
      <c r="CJ111" s="44"/>
      <c r="CK111" s="32"/>
      <c r="CN111" s="44"/>
      <c r="CO111" s="32"/>
      <c r="CR111" s="45"/>
    </row>
    <row r="112" spans="1:96" x14ac:dyDescent="0.15">
      <c r="A112" s="32"/>
      <c r="D112" s="44"/>
      <c r="E112" s="32"/>
      <c r="H112" s="44"/>
      <c r="I112" s="32"/>
      <c r="L112" s="44"/>
      <c r="M112" s="32"/>
      <c r="P112" s="44"/>
      <c r="Q112" s="32"/>
      <c r="T112" s="44"/>
      <c r="U112" s="32"/>
      <c r="X112" s="45"/>
      <c r="Y112" s="32"/>
      <c r="AB112" s="44"/>
      <c r="AC112" s="32"/>
      <c r="AF112" s="44"/>
      <c r="AG112" s="32"/>
      <c r="AJ112" s="46"/>
      <c r="AK112" s="32"/>
      <c r="AN112" s="46"/>
      <c r="AO112" s="32"/>
      <c r="AR112" s="45"/>
      <c r="AS112" s="32"/>
      <c r="AV112" s="46"/>
      <c r="AW112" s="32"/>
      <c r="AZ112" s="46"/>
      <c r="BA112" s="32"/>
      <c r="BD112" s="46"/>
      <c r="BE112" s="32"/>
      <c r="BH112" s="46"/>
      <c r="BI112" s="32"/>
      <c r="BL112" s="46"/>
      <c r="BM112" s="32"/>
      <c r="BP112" s="46"/>
      <c r="BQ112" s="32"/>
      <c r="BT112" s="46"/>
      <c r="BU112" s="32"/>
      <c r="BX112" s="46"/>
      <c r="BY112" s="32"/>
      <c r="CB112" s="44"/>
      <c r="CC112" s="32"/>
      <c r="CF112" s="44"/>
      <c r="CG112" s="32"/>
      <c r="CJ112" s="44"/>
      <c r="CK112" s="32"/>
      <c r="CN112" s="44"/>
      <c r="CO112" s="32"/>
      <c r="CR112" s="45"/>
    </row>
    <row r="113" spans="1:96" x14ac:dyDescent="0.15">
      <c r="A113" s="32"/>
      <c r="D113" s="44"/>
      <c r="E113" s="32"/>
      <c r="H113" s="44"/>
      <c r="I113" s="32"/>
      <c r="L113" s="44"/>
      <c r="M113" s="32"/>
      <c r="P113" s="44"/>
      <c r="Q113" s="32"/>
      <c r="T113" s="44"/>
      <c r="U113" s="32"/>
      <c r="X113" s="45"/>
      <c r="Y113" s="32"/>
      <c r="AB113" s="44"/>
      <c r="AC113" s="32"/>
      <c r="AF113" s="44"/>
      <c r="AG113" s="32"/>
      <c r="AJ113" s="46"/>
      <c r="AK113" s="32"/>
      <c r="AN113" s="46"/>
      <c r="AO113" s="32"/>
      <c r="AR113" s="45"/>
      <c r="AS113" s="32"/>
      <c r="AV113" s="46"/>
      <c r="AW113" s="32"/>
      <c r="AZ113" s="46"/>
      <c r="BA113" s="32"/>
      <c r="BD113" s="46"/>
      <c r="BE113" s="32"/>
      <c r="BH113" s="46"/>
      <c r="BI113" s="32"/>
      <c r="BL113" s="46"/>
      <c r="BM113" s="32"/>
      <c r="BP113" s="46"/>
      <c r="BQ113" s="32"/>
      <c r="BT113" s="46"/>
      <c r="BU113" s="32"/>
      <c r="BX113" s="46"/>
      <c r="BY113" s="32"/>
      <c r="CB113" s="44"/>
      <c r="CC113" s="32"/>
      <c r="CF113" s="44"/>
      <c r="CG113" s="32"/>
      <c r="CJ113" s="44"/>
      <c r="CK113" s="32"/>
      <c r="CN113" s="44"/>
      <c r="CO113" s="32"/>
      <c r="CR113" s="45"/>
    </row>
    <row r="114" spans="1:96" x14ac:dyDescent="0.15">
      <c r="A114" s="32"/>
      <c r="D114" s="44"/>
      <c r="E114" s="32"/>
      <c r="H114" s="44"/>
      <c r="I114" s="32"/>
      <c r="L114" s="44"/>
      <c r="M114" s="32"/>
      <c r="P114" s="44"/>
      <c r="Q114" s="32"/>
      <c r="T114" s="44"/>
      <c r="U114" s="32"/>
      <c r="X114" s="45"/>
      <c r="Y114" s="32"/>
      <c r="AB114" s="44"/>
      <c r="AC114" s="32"/>
      <c r="AF114" s="44"/>
      <c r="AG114" s="32"/>
      <c r="AJ114" s="46"/>
      <c r="AK114" s="32"/>
      <c r="AN114" s="46"/>
      <c r="AO114" s="32"/>
      <c r="AR114" s="45"/>
      <c r="AS114" s="32"/>
      <c r="AV114" s="46"/>
      <c r="AW114" s="32"/>
      <c r="AZ114" s="46"/>
      <c r="BA114" s="32"/>
      <c r="BD114" s="46"/>
      <c r="BE114" s="32"/>
      <c r="BH114" s="46"/>
      <c r="BI114" s="32"/>
      <c r="BL114" s="46"/>
      <c r="BM114" s="32"/>
      <c r="BP114" s="46"/>
      <c r="BQ114" s="32"/>
      <c r="BT114" s="46"/>
      <c r="BU114" s="32"/>
      <c r="BX114" s="46"/>
      <c r="BY114" s="32"/>
      <c r="CB114" s="44"/>
      <c r="CC114" s="32"/>
      <c r="CF114" s="44"/>
      <c r="CG114" s="32"/>
      <c r="CJ114" s="44"/>
      <c r="CK114" s="32"/>
      <c r="CN114" s="44"/>
      <c r="CO114" s="32"/>
      <c r="CR114" s="45"/>
    </row>
    <row r="115" spans="1:96" x14ac:dyDescent="0.15">
      <c r="A115" s="32"/>
      <c r="D115" s="44"/>
      <c r="E115" s="32"/>
      <c r="H115" s="44"/>
      <c r="I115" s="32"/>
      <c r="L115" s="44"/>
      <c r="M115" s="32"/>
      <c r="P115" s="44"/>
      <c r="Q115" s="32"/>
      <c r="T115" s="44"/>
      <c r="U115" s="32"/>
      <c r="X115" s="45"/>
      <c r="Y115" s="32"/>
      <c r="AB115" s="44"/>
      <c r="AC115" s="32"/>
      <c r="AF115" s="44"/>
      <c r="AG115" s="32"/>
      <c r="AJ115" s="46"/>
      <c r="AK115" s="32"/>
      <c r="AN115" s="46"/>
      <c r="AO115" s="32"/>
      <c r="AR115" s="45"/>
      <c r="AS115" s="32"/>
      <c r="AV115" s="46"/>
      <c r="AW115" s="32"/>
      <c r="AZ115" s="46"/>
      <c r="BA115" s="32"/>
      <c r="BD115" s="46"/>
      <c r="BE115" s="32"/>
      <c r="BH115" s="46"/>
      <c r="BI115" s="32"/>
      <c r="BL115" s="46"/>
      <c r="BM115" s="32"/>
      <c r="BP115" s="46"/>
      <c r="BQ115" s="32"/>
      <c r="BT115" s="46"/>
      <c r="BU115" s="32"/>
      <c r="BX115" s="46"/>
      <c r="BY115" s="32"/>
      <c r="CB115" s="44"/>
      <c r="CC115" s="32"/>
      <c r="CF115" s="44"/>
      <c r="CG115" s="32"/>
      <c r="CJ115" s="44"/>
      <c r="CK115" s="32"/>
      <c r="CN115" s="44"/>
      <c r="CO115" s="32"/>
      <c r="CR115" s="45"/>
    </row>
    <row r="116" spans="1:96" x14ac:dyDescent="0.15">
      <c r="A116" s="32"/>
      <c r="D116" s="44"/>
      <c r="E116" s="32"/>
      <c r="H116" s="44"/>
      <c r="I116" s="32"/>
      <c r="L116" s="44"/>
      <c r="M116" s="32"/>
      <c r="P116" s="44"/>
      <c r="Q116" s="32"/>
      <c r="T116" s="44"/>
      <c r="U116" s="32"/>
      <c r="X116" s="45"/>
      <c r="Y116" s="32"/>
      <c r="AB116" s="44"/>
      <c r="AC116" s="32"/>
      <c r="AF116" s="44"/>
      <c r="AG116" s="32"/>
      <c r="AJ116" s="46"/>
      <c r="AK116" s="32"/>
      <c r="AN116" s="46"/>
      <c r="AO116" s="32"/>
      <c r="AR116" s="45"/>
      <c r="AS116" s="32"/>
      <c r="AV116" s="46"/>
      <c r="AW116" s="32"/>
      <c r="AZ116" s="46"/>
      <c r="BA116" s="32"/>
      <c r="BD116" s="46"/>
      <c r="BE116" s="32"/>
      <c r="BH116" s="46"/>
      <c r="BI116" s="32"/>
      <c r="BL116" s="46"/>
      <c r="BM116" s="32"/>
      <c r="BP116" s="46"/>
      <c r="BQ116" s="32"/>
      <c r="BT116" s="46"/>
      <c r="BU116" s="32"/>
      <c r="BX116" s="46"/>
      <c r="BY116" s="32"/>
      <c r="CB116" s="44"/>
      <c r="CC116" s="32"/>
      <c r="CF116" s="44"/>
      <c r="CG116" s="32"/>
      <c r="CJ116" s="44"/>
      <c r="CK116" s="32"/>
      <c r="CN116" s="44"/>
      <c r="CO116" s="32"/>
      <c r="CR116" s="45"/>
    </row>
    <row r="117" spans="1:96" x14ac:dyDescent="0.15">
      <c r="A117" s="32"/>
      <c r="D117" s="44"/>
      <c r="E117" s="32"/>
      <c r="H117" s="44"/>
      <c r="I117" s="32"/>
      <c r="L117" s="44"/>
      <c r="M117" s="32"/>
      <c r="P117" s="44"/>
      <c r="Q117" s="32"/>
      <c r="T117" s="44"/>
      <c r="U117" s="32"/>
      <c r="X117" s="45"/>
      <c r="Y117" s="32"/>
      <c r="AB117" s="44"/>
      <c r="AC117" s="32"/>
      <c r="AF117" s="44"/>
      <c r="AG117" s="32"/>
      <c r="AJ117" s="46"/>
      <c r="AK117" s="32"/>
      <c r="AN117" s="46"/>
      <c r="AO117" s="32"/>
      <c r="AR117" s="45"/>
      <c r="AS117" s="32"/>
      <c r="AV117" s="46"/>
      <c r="AW117" s="32"/>
      <c r="AZ117" s="46"/>
      <c r="BA117" s="32"/>
      <c r="BD117" s="46"/>
      <c r="BE117" s="32"/>
      <c r="BH117" s="46"/>
      <c r="BI117" s="32"/>
      <c r="BL117" s="46"/>
      <c r="BM117" s="32"/>
      <c r="BP117" s="46"/>
      <c r="BQ117" s="32"/>
      <c r="BT117" s="46"/>
      <c r="BU117" s="32"/>
      <c r="BX117" s="46"/>
      <c r="BY117" s="32"/>
      <c r="CB117" s="44"/>
      <c r="CC117" s="32"/>
      <c r="CF117" s="44"/>
      <c r="CG117" s="32"/>
      <c r="CJ117" s="44"/>
      <c r="CK117" s="32"/>
      <c r="CN117" s="44"/>
      <c r="CO117" s="32"/>
      <c r="CR117" s="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39"/>
  <sheetViews>
    <sheetView workbookViewId="0">
      <selection activeCell="C30" sqref="C30"/>
    </sheetView>
  </sheetViews>
  <sheetFormatPr baseColWidth="10" defaultColWidth="8.6640625" defaultRowHeight="13" x14ac:dyDescent="0.15"/>
  <cols>
    <col min="1" max="1" width="16.5" customWidth="1"/>
    <col min="2" max="2" width="28.1640625" customWidth="1"/>
    <col min="3" max="3" width="12.5" customWidth="1"/>
    <col min="4" max="5" width="14.5" customWidth="1"/>
  </cols>
  <sheetData>
    <row r="1" spans="1:16" ht="18" x14ac:dyDescent="0.2">
      <c r="A1" s="11" t="s">
        <v>98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18" x14ac:dyDescent="0.2">
      <c r="A2" s="14">
        <v>37430</v>
      </c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x14ac:dyDescent="0.15">
      <c r="A3" s="13" t="s">
        <v>96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x14ac:dyDescent="0.15">
      <c r="A4" s="12"/>
      <c r="B4" s="12"/>
      <c r="C4" s="12"/>
      <c r="D4" s="12"/>
      <c r="E4" s="16" t="s">
        <v>70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x14ac:dyDescent="0.15">
      <c r="A5" s="15" t="s">
        <v>2</v>
      </c>
      <c r="B5" s="15" t="s">
        <v>0</v>
      </c>
      <c r="C5" s="1" t="s">
        <v>1</v>
      </c>
      <c r="D5" s="18" t="s">
        <v>3</v>
      </c>
      <c r="E5" s="15" t="s">
        <v>3</v>
      </c>
      <c r="F5" s="15" t="s">
        <v>71</v>
      </c>
      <c r="G5" s="16" t="s">
        <v>97</v>
      </c>
      <c r="H5" s="17"/>
      <c r="I5" s="17"/>
      <c r="J5" s="17"/>
      <c r="K5" s="17"/>
      <c r="L5" s="17"/>
      <c r="M5" s="17"/>
      <c r="N5" s="17"/>
      <c r="O5" s="17"/>
      <c r="P5" s="17"/>
    </row>
    <row r="6" spans="1:16" x14ac:dyDescent="0.15">
      <c r="A6" s="21" t="s">
        <v>4</v>
      </c>
      <c r="B6" s="22" t="s">
        <v>28</v>
      </c>
      <c r="C6" s="32" t="str">
        <f ca="1">IFERROR(INDIRECT("TLM!C"&amp;$L$33),"")</f>
        <v>1A</v>
      </c>
      <c r="D6" s="23" t="str">
        <f ca="1">IFERROR(C6*29.5,"")</f>
        <v/>
      </c>
      <c r="E6" s="22">
        <v>0</v>
      </c>
      <c r="F6" s="22" t="s">
        <v>52</v>
      </c>
      <c r="G6" s="22" t="s">
        <v>66</v>
      </c>
      <c r="H6" s="22"/>
      <c r="I6" s="22"/>
      <c r="J6" s="22"/>
      <c r="K6" s="22"/>
      <c r="L6" s="22"/>
      <c r="M6" s="22"/>
      <c r="N6" s="22"/>
      <c r="O6" s="22"/>
      <c r="P6" s="22"/>
    </row>
    <row r="7" spans="1:16" x14ac:dyDescent="0.15">
      <c r="A7" s="21" t="s">
        <v>5</v>
      </c>
      <c r="B7" s="24" t="s">
        <v>29</v>
      </c>
      <c r="C7" s="32" t="str">
        <f ca="1">IFERROR(INDIRECT("TLM!G"&amp;$L$33),"")</f>
        <v>1B</v>
      </c>
      <c r="D7" s="23" t="str">
        <f ca="1">IFERROR(1970-(20*C7),"")</f>
        <v/>
      </c>
      <c r="E7" s="22">
        <v>450</v>
      </c>
      <c r="F7" s="22" t="s">
        <v>52</v>
      </c>
      <c r="G7" s="22" t="s">
        <v>68</v>
      </c>
      <c r="H7" s="22"/>
      <c r="I7" s="22"/>
      <c r="J7" s="22"/>
      <c r="K7" s="22"/>
      <c r="L7" s="22"/>
      <c r="M7" s="22"/>
      <c r="N7" s="22"/>
      <c r="O7" s="22"/>
      <c r="P7" s="22"/>
    </row>
    <row r="8" spans="1:16" x14ac:dyDescent="0.15">
      <c r="A8" s="21" t="s">
        <v>6</v>
      </c>
      <c r="B8" s="27" t="s">
        <v>30</v>
      </c>
      <c r="C8" s="32" t="str">
        <f ca="1">IFERROR(INDIRECT("TLM!K"&amp;$L$33),"")</f>
        <v>1C</v>
      </c>
      <c r="D8" s="23" t="str">
        <f ca="1">IFERROR(B21970-(20*C8),"")</f>
        <v/>
      </c>
      <c r="E8" s="22">
        <v>690</v>
      </c>
      <c r="F8" s="22" t="s">
        <v>52</v>
      </c>
      <c r="G8" s="22" t="s">
        <v>68</v>
      </c>
      <c r="H8" s="22"/>
      <c r="I8" s="22"/>
      <c r="J8" s="22"/>
      <c r="K8" s="22"/>
      <c r="L8" s="22"/>
      <c r="M8" s="22"/>
      <c r="N8" s="22"/>
      <c r="O8" s="22"/>
      <c r="P8" s="22"/>
    </row>
    <row r="9" spans="1:16" x14ac:dyDescent="0.15">
      <c r="A9" s="21" t="s">
        <v>7</v>
      </c>
      <c r="B9" s="27" t="s">
        <v>31</v>
      </c>
      <c r="C9" s="32" t="str">
        <f ca="1">IFERROR(INDIRECT("TLM!O"&amp;$L$33),"")</f>
        <v>1D</v>
      </c>
      <c r="D9" s="23" t="str">
        <f ca="1">IFERROR(B21970-(20*C9),"")</f>
        <v/>
      </c>
      <c r="E9" s="22">
        <v>410</v>
      </c>
      <c r="F9" s="22" t="s">
        <v>52</v>
      </c>
      <c r="G9" s="22" t="s">
        <v>68</v>
      </c>
      <c r="H9" s="22"/>
      <c r="I9" s="22"/>
      <c r="J9" s="22"/>
      <c r="K9" s="22"/>
      <c r="L9" s="22"/>
      <c r="M9" s="22"/>
      <c r="N9" s="22"/>
      <c r="O9" s="22"/>
      <c r="P9" s="22"/>
    </row>
    <row r="10" spans="1:16" x14ac:dyDescent="0.15">
      <c r="A10" s="21" t="s">
        <v>8</v>
      </c>
      <c r="B10" s="24" t="s">
        <v>32</v>
      </c>
      <c r="C10" s="33" t="str">
        <f ca="1">IFERROR(INDIRECT("TLM!S"&amp;$L$33),"")</f>
        <v>2A</v>
      </c>
      <c r="D10" s="23" t="str">
        <f ca="1">IFERROR(1970-(20*C10),"")</f>
        <v/>
      </c>
      <c r="E10" s="22">
        <v>370</v>
      </c>
      <c r="F10" s="22" t="s">
        <v>52</v>
      </c>
      <c r="G10" s="22" t="s">
        <v>68</v>
      </c>
      <c r="H10" s="22"/>
      <c r="I10" s="22"/>
      <c r="J10" s="22"/>
      <c r="K10" s="22"/>
      <c r="L10" s="22"/>
      <c r="M10" s="22"/>
      <c r="N10" s="22"/>
      <c r="O10" s="22"/>
      <c r="P10" s="22"/>
    </row>
    <row r="11" spans="1:16" x14ac:dyDescent="0.15">
      <c r="A11" s="21" t="s">
        <v>9</v>
      </c>
      <c r="B11" s="28" t="s">
        <v>48</v>
      </c>
      <c r="C11" s="33" t="str">
        <f ca="1">IFERROR(INDIRECT("TLM!W"&amp;$L$33),"")</f>
        <v>2B</v>
      </c>
      <c r="D11" s="25" t="str">
        <f ca="1">IFERROR(8*(1-0.01*C11)^2,"")</f>
        <v/>
      </c>
      <c r="E11" s="22">
        <v>1.1599999999999999</v>
      </c>
      <c r="F11" s="22" t="s">
        <v>53</v>
      </c>
      <c r="G11" s="22" t="s">
        <v>67</v>
      </c>
      <c r="H11" s="22"/>
      <c r="I11" s="22"/>
      <c r="J11" s="22"/>
      <c r="K11" s="22"/>
      <c r="L11" s="22"/>
      <c r="M11" s="22"/>
      <c r="N11" s="22"/>
      <c r="O11" s="22"/>
      <c r="P11" s="22"/>
    </row>
    <row r="12" spans="1:16" x14ac:dyDescent="0.15">
      <c r="A12" s="21" t="s">
        <v>10</v>
      </c>
      <c r="B12" s="28" t="s">
        <v>33</v>
      </c>
      <c r="C12" s="33" t="str">
        <f ca="1">IFERROR(INDIRECT("TLM!AA"&amp;$L$33),"")</f>
        <v>2C</v>
      </c>
      <c r="D12" s="23" t="str">
        <f ca="1">IFERROR(15.16*C12,"")</f>
        <v/>
      </c>
      <c r="E12" s="22">
        <v>0</v>
      </c>
      <c r="F12" s="22" t="s">
        <v>54</v>
      </c>
      <c r="G12" s="22" t="s">
        <v>65</v>
      </c>
      <c r="H12" s="22"/>
      <c r="I12" s="22"/>
      <c r="J12" s="22"/>
      <c r="K12" s="22"/>
      <c r="L12" s="22"/>
      <c r="M12" s="22"/>
      <c r="N12" s="22"/>
      <c r="O12" s="22"/>
      <c r="P12" s="22"/>
    </row>
    <row r="13" spans="1:16" x14ac:dyDescent="0.15">
      <c r="A13" s="21" t="s">
        <v>11</v>
      </c>
      <c r="B13" s="28" t="s">
        <v>34</v>
      </c>
      <c r="C13" s="33" t="str">
        <f ca="1">IFERROR(INDIRECT("TLM!AE"&amp;$L$33),"")</f>
        <v>2D</v>
      </c>
      <c r="D13" s="23" t="str">
        <f ca="1">IFERROR(40*(C13-50),"")</f>
        <v/>
      </c>
      <c r="E13" s="22">
        <v>160</v>
      </c>
      <c r="F13" s="22" t="s">
        <v>52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16" x14ac:dyDescent="0.15">
      <c r="A14" s="21" t="s">
        <v>12</v>
      </c>
      <c r="B14" s="28" t="s">
        <v>35</v>
      </c>
      <c r="C14" s="33" t="str">
        <f ca="1">IFERROR(INDIRECT("TLM!AI"&amp;$L$33),"")</f>
        <v>3A</v>
      </c>
      <c r="D14" s="26" t="str">
        <f ca="1">IFERROR(0.1*C14+6.4,"")</f>
        <v/>
      </c>
      <c r="E14" s="22">
        <v>13.9</v>
      </c>
      <c r="F14" s="22" t="s">
        <v>55</v>
      </c>
      <c r="G14" s="22" t="s">
        <v>69</v>
      </c>
      <c r="H14" s="22"/>
      <c r="I14" s="22"/>
      <c r="J14" s="22"/>
      <c r="K14" s="22"/>
      <c r="L14" s="22"/>
      <c r="M14" s="22"/>
      <c r="N14" s="22"/>
      <c r="O14" s="22"/>
      <c r="P14" s="22"/>
    </row>
    <row r="15" spans="1:16" x14ac:dyDescent="0.15">
      <c r="A15" s="21" t="s">
        <v>13</v>
      </c>
      <c r="B15" s="28" t="s">
        <v>36</v>
      </c>
      <c r="C15" s="33" t="str">
        <f ca="1">IFERROR(INDIRECT("TLM!AM"&amp;$L$33),"")</f>
        <v>3B</v>
      </c>
      <c r="D15" s="26" t="str">
        <f ca="1">IFERROR(0.1*C15,"")</f>
        <v/>
      </c>
      <c r="E15" s="22">
        <v>5.8</v>
      </c>
      <c r="F15" s="22" t="s">
        <v>55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1:16" x14ac:dyDescent="0.15">
      <c r="A16" s="21" t="s">
        <v>14</v>
      </c>
      <c r="B16" s="28" t="s">
        <v>37</v>
      </c>
      <c r="C16" s="33" t="str">
        <f ca="1">IFERROR(INDIRECT("TLM!AQ"&amp;$L$33),"")</f>
        <v>3C</v>
      </c>
      <c r="D16" s="25" t="str">
        <f ca="1">IFERROR(0.15*C16,"")</f>
        <v/>
      </c>
      <c r="E16" s="22">
        <v>4.6500000000000004</v>
      </c>
      <c r="F16" s="22" t="s">
        <v>55</v>
      </c>
      <c r="G16" s="22" t="s">
        <v>56</v>
      </c>
      <c r="H16" s="22"/>
      <c r="I16" s="22"/>
      <c r="J16" s="22"/>
      <c r="K16" s="22"/>
      <c r="L16" s="22"/>
      <c r="M16" s="22"/>
      <c r="N16" s="22"/>
      <c r="O16" s="22"/>
      <c r="P16" s="22"/>
    </row>
    <row r="17" spans="1:16" x14ac:dyDescent="0.15">
      <c r="A17" s="21" t="s">
        <v>15</v>
      </c>
      <c r="B17" s="28" t="s">
        <v>38</v>
      </c>
      <c r="C17" s="33" t="str">
        <f ca="1">IFERROR(INDIRECT("TLM!AU"&amp;$L$33),"")</f>
        <v>3D</v>
      </c>
      <c r="D17" s="26" t="str">
        <f t="shared" ref="D17:D22" ca="1" si="0">IFERROR(95.8-1.48*C17,"")</f>
        <v/>
      </c>
      <c r="E17" s="22">
        <v>15.9</v>
      </c>
      <c r="F17" s="22" t="s">
        <v>57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1:16" x14ac:dyDescent="0.15">
      <c r="A18" s="21" t="s">
        <v>16</v>
      </c>
      <c r="B18" s="28" t="s">
        <v>39</v>
      </c>
      <c r="C18" s="33" t="str">
        <f ca="1">IFERROR(INDIRECT("TLM!AY"&amp;$L$33),"")</f>
        <v>4A</v>
      </c>
      <c r="D18" s="26" t="str">
        <f t="shared" ca="1" si="0"/>
        <v/>
      </c>
      <c r="E18" s="22">
        <v>14.4</v>
      </c>
      <c r="F18" s="22" t="s">
        <v>57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16" x14ac:dyDescent="0.15">
      <c r="A19" s="21" t="s">
        <v>17</v>
      </c>
      <c r="B19" s="28" t="s">
        <v>40</v>
      </c>
      <c r="C19" s="33" t="str">
        <f ca="1">IFERROR(INDIRECT("TLM!BC"&amp;$L$33),"")</f>
        <v>4B</v>
      </c>
      <c r="D19" s="26" t="str">
        <f t="shared" ca="1" si="0"/>
        <v/>
      </c>
      <c r="E19" s="22">
        <v>15.9</v>
      </c>
      <c r="F19" s="22" t="s">
        <v>57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1:16" x14ac:dyDescent="0.15">
      <c r="A20" s="21" t="s">
        <v>18</v>
      </c>
      <c r="B20" s="27" t="s">
        <v>41</v>
      </c>
      <c r="C20" s="33" t="str">
        <f ca="1">IFERROR(INDIRECT("TLM!BG"&amp;$L$33),"")</f>
        <v>4C</v>
      </c>
      <c r="D20" s="26" t="str">
        <f t="shared" ca="1" si="0"/>
        <v/>
      </c>
      <c r="E20" s="22">
        <v>5.5</v>
      </c>
      <c r="F20" s="22" t="s">
        <v>57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x14ac:dyDescent="0.15">
      <c r="A21" s="21" t="s">
        <v>19</v>
      </c>
      <c r="B21" s="27" t="s">
        <v>42</v>
      </c>
      <c r="C21" s="33" t="str">
        <f ca="1">IFERROR(INDIRECT("TLM!BK"&amp;$L$33),"")</f>
        <v>4D</v>
      </c>
      <c r="D21" s="26" t="str">
        <f t="shared" ca="1" si="0"/>
        <v/>
      </c>
      <c r="E21" s="22">
        <v>8.5</v>
      </c>
      <c r="F21" s="22" t="s">
        <v>57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x14ac:dyDescent="0.15">
      <c r="A22" s="21" t="s">
        <v>20</v>
      </c>
      <c r="B22" s="28" t="s">
        <v>43</v>
      </c>
      <c r="C22" s="33" t="str">
        <f ca="1">IFERROR(INDIRECT("TLM!BO"&amp;$L$33),"")</f>
        <v>5A</v>
      </c>
      <c r="D22" s="26" t="str">
        <f t="shared" ca="1" si="0"/>
        <v/>
      </c>
      <c r="E22" s="22">
        <v>35.1</v>
      </c>
      <c r="F22" s="22" t="s">
        <v>57</v>
      </c>
      <c r="G22" s="22" t="s">
        <v>59</v>
      </c>
      <c r="H22" s="22"/>
      <c r="I22" s="22"/>
      <c r="J22" s="22"/>
      <c r="K22" s="22"/>
      <c r="L22" s="22"/>
      <c r="M22" s="22"/>
      <c r="N22" s="22"/>
      <c r="O22" s="22"/>
      <c r="P22" s="22"/>
    </row>
    <row r="23" spans="1:16" x14ac:dyDescent="0.15">
      <c r="A23" s="21" t="s">
        <v>21</v>
      </c>
      <c r="B23" s="28" t="s">
        <v>44</v>
      </c>
      <c r="C23" s="33" t="str">
        <f ca="1">IFERROR(INDIRECT("TLM!BS"&amp;$L$33),"")</f>
        <v>5B</v>
      </c>
      <c r="D23" s="26" t="str">
        <f ca="1">IFERROR(11.67*C23,"")</f>
        <v/>
      </c>
      <c r="E23" s="22">
        <v>11.6</v>
      </c>
      <c r="F23" s="22" t="s">
        <v>52</v>
      </c>
      <c r="G23" s="22" t="s">
        <v>58</v>
      </c>
      <c r="H23" s="22"/>
      <c r="I23" s="22"/>
      <c r="J23" s="22"/>
      <c r="K23" s="22"/>
      <c r="L23" s="22"/>
      <c r="M23" s="22"/>
      <c r="N23" s="22"/>
      <c r="O23" s="22"/>
      <c r="P23" s="22"/>
    </row>
    <row r="24" spans="1:16" x14ac:dyDescent="0.15">
      <c r="A24" s="21" t="s">
        <v>22</v>
      </c>
      <c r="B24" s="28" t="s">
        <v>45</v>
      </c>
      <c r="C24" s="33" t="str">
        <f ca="1">IFERROR(INDIRECT("TLM!BW"&amp;$L$33),"")</f>
        <v>5C</v>
      </c>
      <c r="D24" s="26" t="str">
        <f ca="1">IFERROR(95.8-1.48*C24,"")</f>
        <v/>
      </c>
      <c r="E24" s="22">
        <v>18.8</v>
      </c>
      <c r="F24" s="22" t="s">
        <v>57</v>
      </c>
      <c r="G24" s="22" t="s">
        <v>60</v>
      </c>
      <c r="H24" s="22"/>
      <c r="I24" s="22"/>
      <c r="J24" s="22"/>
      <c r="K24" s="22"/>
      <c r="L24" s="22"/>
      <c r="M24" s="22"/>
      <c r="N24" s="22"/>
      <c r="O24" s="22"/>
      <c r="P24" s="22"/>
    </row>
    <row r="25" spans="1:16" x14ac:dyDescent="0.15">
      <c r="A25" s="21" t="s">
        <v>23</v>
      </c>
      <c r="B25" s="28" t="s">
        <v>46</v>
      </c>
      <c r="C25" s="33" t="str">
        <f ca="1">IFERROR(INDIRECT("TLM!CA"&amp;$L$33),"")</f>
        <v>5D</v>
      </c>
      <c r="D25" s="23" t="str">
        <f ca="1">IFERROR(11+0.82*C25,"")</f>
        <v/>
      </c>
      <c r="E25" s="22">
        <v>35</v>
      </c>
      <c r="F25" s="22" t="s">
        <v>52</v>
      </c>
      <c r="G25" s="22" t="s">
        <v>60</v>
      </c>
      <c r="H25" s="22"/>
      <c r="I25" s="22"/>
      <c r="J25" s="22"/>
      <c r="K25" s="22"/>
      <c r="L25" s="22"/>
      <c r="M25" s="22"/>
      <c r="N25" s="22"/>
      <c r="O25" s="22"/>
      <c r="P25" s="22"/>
    </row>
    <row r="26" spans="1:16" x14ac:dyDescent="0.15">
      <c r="A26" s="21" t="s">
        <v>24</v>
      </c>
      <c r="B26" s="28" t="s">
        <v>47</v>
      </c>
      <c r="C26" s="33" t="str">
        <f ca="1">IFERROR(INDIRECT("TLM!CE"&amp;$L$33),"")</f>
        <v>6A</v>
      </c>
      <c r="D26" s="23" t="str">
        <f ca="1">IFERROR(C26^2/1.56,"")</f>
        <v/>
      </c>
      <c r="E26" s="22">
        <v>0</v>
      </c>
      <c r="F26" s="22" t="s">
        <v>52</v>
      </c>
      <c r="G26" s="22" t="s">
        <v>61</v>
      </c>
      <c r="H26" s="22"/>
      <c r="I26" s="22"/>
      <c r="J26" s="22"/>
      <c r="K26" s="22"/>
      <c r="L26" s="22"/>
      <c r="M26" s="22"/>
      <c r="N26" s="22"/>
      <c r="O26" s="22"/>
      <c r="P26" s="22"/>
    </row>
    <row r="27" spans="1:16" x14ac:dyDescent="0.15">
      <c r="A27" s="21" t="s">
        <v>25</v>
      </c>
      <c r="B27" s="28" t="s">
        <v>49</v>
      </c>
      <c r="C27" s="33" t="str">
        <f ca="1">IFERROR(INDIRECT("TLM!CI"&amp;$L$33),"")</f>
        <v>6B</v>
      </c>
      <c r="D27" s="23" t="str">
        <f ca="1">IFERROR(0.1*C27^2+35,"")</f>
        <v/>
      </c>
      <c r="E27" s="22">
        <v>0</v>
      </c>
      <c r="F27" s="22" t="s">
        <v>52</v>
      </c>
      <c r="G27" s="22" t="s">
        <v>62</v>
      </c>
      <c r="H27" s="22"/>
      <c r="I27" s="22"/>
      <c r="J27" s="22"/>
      <c r="K27" s="22"/>
      <c r="L27" s="22"/>
      <c r="M27" s="22"/>
      <c r="N27" s="22"/>
      <c r="O27" s="22"/>
      <c r="P27" s="22"/>
    </row>
    <row r="28" spans="1:16" x14ac:dyDescent="0.15">
      <c r="A28" s="21" t="s">
        <v>26</v>
      </c>
      <c r="B28" s="28" t="s">
        <v>50</v>
      </c>
      <c r="C28" s="33" t="str">
        <f ca="1">IFERROR(INDIRECT("TLM!CM"&amp;$L$33),"")</f>
        <v>6C</v>
      </c>
      <c r="D28" s="23" t="str">
        <f ca="1">IFERROR(0.041*C28^2,"")</f>
        <v/>
      </c>
      <c r="E28" s="22">
        <v>0</v>
      </c>
      <c r="F28" s="22" t="s">
        <v>52</v>
      </c>
      <c r="G28" s="22" t="s">
        <v>63</v>
      </c>
      <c r="H28" s="22"/>
      <c r="I28" s="22"/>
      <c r="J28" s="22"/>
      <c r="K28" s="22"/>
      <c r="L28" s="22"/>
      <c r="M28" s="22"/>
      <c r="N28" s="22"/>
      <c r="O28" s="22"/>
      <c r="P28" s="22"/>
    </row>
    <row r="29" spans="1:16" x14ac:dyDescent="0.15">
      <c r="A29" s="21" t="s">
        <v>27</v>
      </c>
      <c r="B29" s="28" t="s">
        <v>51</v>
      </c>
      <c r="C29" s="33" t="str">
        <f ca="1">IFERROR(INDIRECT("TLM!CQ"&amp;$L$33),"")</f>
        <v>6D</v>
      </c>
      <c r="D29" s="25" t="str">
        <f ca="1">IFERROR(0.01*C29,"")</f>
        <v/>
      </c>
      <c r="E29" s="22">
        <v>0.51</v>
      </c>
      <c r="F29" s="22" t="s">
        <v>55</v>
      </c>
      <c r="G29" s="22" t="s">
        <v>64</v>
      </c>
      <c r="H29" s="22"/>
      <c r="I29" s="22"/>
      <c r="J29" s="22"/>
      <c r="K29" s="22"/>
      <c r="L29" s="22"/>
      <c r="M29" s="22"/>
      <c r="N29" s="22"/>
      <c r="O29" s="22"/>
      <c r="P29" s="22"/>
    </row>
    <row r="32" spans="1:16" ht="14" thickBot="1" x14ac:dyDescent="0.2"/>
    <row r="33" spans="3:12" ht="14" thickBot="1" x14ac:dyDescent="0.2">
      <c r="K33" s="34" t="s">
        <v>116</v>
      </c>
      <c r="L33" s="35">
        <v>1</v>
      </c>
    </row>
    <row r="34" spans="3:12" x14ac:dyDescent="0.15">
      <c r="C34" s="2" t="s">
        <v>72</v>
      </c>
      <c r="D34" s="3" t="s">
        <v>73</v>
      </c>
      <c r="E34" s="3" t="s">
        <v>74</v>
      </c>
      <c r="F34" s="4" t="s">
        <v>75</v>
      </c>
    </row>
    <row r="35" spans="3:12" x14ac:dyDescent="0.15">
      <c r="C35" s="5" t="s">
        <v>76</v>
      </c>
      <c r="D35" s="6" t="s">
        <v>77</v>
      </c>
      <c r="E35" s="6" t="s">
        <v>78</v>
      </c>
      <c r="F35" s="7" t="s">
        <v>79</v>
      </c>
    </row>
    <row r="36" spans="3:12" x14ac:dyDescent="0.15">
      <c r="C36" s="5" t="s">
        <v>80</v>
      </c>
      <c r="D36" s="6" t="s">
        <v>82</v>
      </c>
      <c r="E36" s="6" t="s">
        <v>81</v>
      </c>
      <c r="F36" s="7" t="s">
        <v>83</v>
      </c>
    </row>
    <row r="37" spans="3:12" x14ac:dyDescent="0.15">
      <c r="C37" s="5" t="s">
        <v>84</v>
      </c>
      <c r="D37" s="6" t="s">
        <v>85</v>
      </c>
      <c r="E37" s="6" t="s">
        <v>86</v>
      </c>
      <c r="F37" s="7" t="s">
        <v>87</v>
      </c>
    </row>
    <row r="38" spans="3:12" x14ac:dyDescent="0.15">
      <c r="C38" s="5" t="s">
        <v>88</v>
      </c>
      <c r="D38" s="6" t="s">
        <v>89</v>
      </c>
      <c r="E38" s="6" t="s">
        <v>90</v>
      </c>
      <c r="F38" s="7" t="s">
        <v>91</v>
      </c>
    </row>
    <row r="39" spans="3:12" ht="14" thickBot="1" x14ac:dyDescent="0.2">
      <c r="C39" s="8" t="s">
        <v>92</v>
      </c>
      <c r="D39" s="9" t="s">
        <v>93</v>
      </c>
      <c r="E39" s="9" t="s">
        <v>94</v>
      </c>
      <c r="F39" s="10" t="s">
        <v>95</v>
      </c>
    </row>
  </sheetData>
  <phoneticPr fontId="0" type="noConversion"/>
  <pageMargins left="0.75" right="0.75" top="1" bottom="1" header="0.5" footer="0.5"/>
  <pageSetup scale="62" orientation="landscape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190"/>
  <sheetViews>
    <sheetView workbookViewId="0">
      <selection activeCell="E37" sqref="E37"/>
    </sheetView>
  </sheetViews>
  <sheetFormatPr baseColWidth="10" defaultColWidth="8.83203125" defaultRowHeight="13" x14ac:dyDescent="0.15"/>
  <cols>
    <col min="1" max="1" width="102.5" customWidth="1"/>
  </cols>
  <sheetData>
    <row r="1" spans="1:1" x14ac:dyDescent="0.15">
      <c r="A1" t="s">
        <v>121</v>
      </c>
    </row>
    <row r="2" spans="1:1" x14ac:dyDescent="0.15">
      <c r="A2" t="s">
        <v>122</v>
      </c>
    </row>
    <row r="3" spans="1:1" x14ac:dyDescent="0.15">
      <c r="A3" t="s">
        <v>123</v>
      </c>
    </row>
    <row r="4" spans="1:1" x14ac:dyDescent="0.15">
      <c r="A4" t="s">
        <v>124</v>
      </c>
    </row>
    <row r="5" spans="1:1" x14ac:dyDescent="0.15">
      <c r="A5" t="s">
        <v>125</v>
      </c>
    </row>
    <row r="6" spans="1:1" x14ac:dyDescent="0.15">
      <c r="A6" t="s">
        <v>126</v>
      </c>
    </row>
    <row r="7" spans="1:1" x14ac:dyDescent="0.15">
      <c r="A7" t="s">
        <v>127</v>
      </c>
    </row>
    <row r="8" spans="1:1" x14ac:dyDescent="0.15">
      <c r="A8" t="s">
        <v>126</v>
      </c>
    </row>
    <row r="9" spans="1:1" x14ac:dyDescent="0.15">
      <c r="A9" t="s">
        <v>128</v>
      </c>
    </row>
    <row r="10" spans="1:1" x14ac:dyDescent="0.15">
      <c r="A10" t="s">
        <v>129</v>
      </c>
    </row>
    <row r="11" spans="1:1" x14ac:dyDescent="0.15">
      <c r="A11" t="s">
        <v>130</v>
      </c>
    </row>
    <row r="12" spans="1:1" x14ac:dyDescent="0.15">
      <c r="A12" t="s">
        <v>131</v>
      </c>
    </row>
    <row r="13" spans="1:1" x14ac:dyDescent="0.15">
      <c r="A13" t="s">
        <v>132</v>
      </c>
    </row>
    <row r="14" spans="1:1" x14ac:dyDescent="0.15">
      <c r="A14" t="s">
        <v>129</v>
      </c>
    </row>
    <row r="15" spans="1:1" x14ac:dyDescent="0.15">
      <c r="A15" t="s">
        <v>133</v>
      </c>
    </row>
    <row r="16" spans="1:1" x14ac:dyDescent="0.15">
      <c r="A16" t="s">
        <v>134</v>
      </c>
    </row>
    <row r="17" spans="1:1" x14ac:dyDescent="0.15">
      <c r="A17" t="s">
        <v>135</v>
      </c>
    </row>
    <row r="18" spans="1:1" x14ac:dyDescent="0.15">
      <c r="A18" t="s">
        <v>136</v>
      </c>
    </row>
    <row r="19" spans="1:1" x14ac:dyDescent="0.15">
      <c r="A19" t="s">
        <v>137</v>
      </c>
    </row>
    <row r="20" spans="1:1" x14ac:dyDescent="0.15">
      <c r="A20" t="s">
        <v>138</v>
      </c>
    </row>
    <row r="21" spans="1:1" x14ac:dyDescent="0.15">
      <c r="A21" t="s">
        <v>139</v>
      </c>
    </row>
    <row r="22" spans="1:1" x14ac:dyDescent="0.15">
      <c r="A22" t="s">
        <v>140</v>
      </c>
    </row>
    <row r="23" spans="1:1" x14ac:dyDescent="0.15">
      <c r="A23" t="s">
        <v>141</v>
      </c>
    </row>
    <row r="24" spans="1:1" x14ac:dyDescent="0.15">
      <c r="A24" t="s">
        <v>142</v>
      </c>
    </row>
    <row r="25" spans="1:1" x14ac:dyDescent="0.15">
      <c r="A25" t="s">
        <v>143</v>
      </c>
    </row>
    <row r="26" spans="1:1" x14ac:dyDescent="0.15">
      <c r="A26" t="s">
        <v>144</v>
      </c>
    </row>
    <row r="27" spans="1:1" x14ac:dyDescent="0.15">
      <c r="A27" t="s">
        <v>145</v>
      </c>
    </row>
    <row r="28" spans="1:1" x14ac:dyDescent="0.15">
      <c r="A28" t="s">
        <v>146</v>
      </c>
    </row>
    <row r="29" spans="1:1" x14ac:dyDescent="0.15">
      <c r="A29" t="s">
        <v>147</v>
      </c>
    </row>
    <row r="30" spans="1:1" x14ac:dyDescent="0.15">
      <c r="A30" t="s">
        <v>148</v>
      </c>
    </row>
    <row r="31" spans="1:1" x14ac:dyDescent="0.15">
      <c r="A31" t="s">
        <v>149</v>
      </c>
    </row>
    <row r="32" spans="1:1" x14ac:dyDescent="0.15">
      <c r="A32" t="s">
        <v>150</v>
      </c>
    </row>
    <row r="33" spans="1:1" x14ac:dyDescent="0.15">
      <c r="A33" t="s">
        <v>151</v>
      </c>
    </row>
    <row r="34" spans="1:1" x14ac:dyDescent="0.15">
      <c r="A34" t="s">
        <v>152</v>
      </c>
    </row>
    <row r="35" spans="1:1" x14ac:dyDescent="0.15">
      <c r="A35" t="s">
        <v>153</v>
      </c>
    </row>
    <row r="36" spans="1:1" x14ac:dyDescent="0.15">
      <c r="A36" t="s">
        <v>154</v>
      </c>
    </row>
    <row r="37" spans="1:1" x14ac:dyDescent="0.15">
      <c r="A37" t="s">
        <v>155</v>
      </c>
    </row>
    <row r="38" spans="1:1" x14ac:dyDescent="0.15">
      <c r="A38" t="s">
        <v>156</v>
      </c>
    </row>
    <row r="39" spans="1:1" x14ac:dyDescent="0.15">
      <c r="A39" t="s">
        <v>157</v>
      </c>
    </row>
    <row r="40" spans="1:1" x14ac:dyDescent="0.15">
      <c r="A40" t="s">
        <v>158</v>
      </c>
    </row>
    <row r="41" spans="1:1" x14ac:dyDescent="0.15">
      <c r="A41" t="s">
        <v>159</v>
      </c>
    </row>
    <row r="42" spans="1:1" x14ac:dyDescent="0.15">
      <c r="A42" t="s">
        <v>160</v>
      </c>
    </row>
    <row r="43" spans="1:1" x14ac:dyDescent="0.15">
      <c r="A43" t="s">
        <v>161</v>
      </c>
    </row>
    <row r="44" spans="1:1" x14ac:dyDescent="0.15">
      <c r="A44" t="s">
        <v>162</v>
      </c>
    </row>
    <row r="45" spans="1:1" x14ac:dyDescent="0.15">
      <c r="A45" t="s">
        <v>163</v>
      </c>
    </row>
    <row r="46" spans="1:1" x14ac:dyDescent="0.15">
      <c r="A46" t="s">
        <v>164</v>
      </c>
    </row>
    <row r="47" spans="1:1" x14ac:dyDescent="0.15">
      <c r="A47" t="s">
        <v>165</v>
      </c>
    </row>
    <row r="48" spans="1:1" x14ac:dyDescent="0.15">
      <c r="A48" t="s">
        <v>166</v>
      </c>
    </row>
    <row r="49" spans="1:1" x14ac:dyDescent="0.15">
      <c r="A49" t="s">
        <v>167</v>
      </c>
    </row>
    <row r="50" spans="1:1" x14ac:dyDescent="0.15">
      <c r="A50" t="s">
        <v>168</v>
      </c>
    </row>
    <row r="51" spans="1:1" x14ac:dyDescent="0.15">
      <c r="A51" t="s">
        <v>169</v>
      </c>
    </row>
    <row r="52" spans="1:1" x14ac:dyDescent="0.15">
      <c r="A52" t="s">
        <v>170</v>
      </c>
    </row>
    <row r="53" spans="1:1" x14ac:dyDescent="0.15">
      <c r="A53" t="s">
        <v>171</v>
      </c>
    </row>
    <row r="54" spans="1:1" x14ac:dyDescent="0.15">
      <c r="A54" t="s">
        <v>172</v>
      </c>
    </row>
    <row r="55" spans="1:1" x14ac:dyDescent="0.15">
      <c r="A55" t="s">
        <v>173</v>
      </c>
    </row>
    <row r="56" spans="1:1" x14ac:dyDescent="0.15">
      <c r="A56" t="s">
        <v>174</v>
      </c>
    </row>
    <row r="57" spans="1:1" x14ac:dyDescent="0.15">
      <c r="A57" t="s">
        <v>175</v>
      </c>
    </row>
    <row r="58" spans="1:1" x14ac:dyDescent="0.15">
      <c r="A58" t="s">
        <v>176</v>
      </c>
    </row>
    <row r="59" spans="1:1" x14ac:dyDescent="0.15">
      <c r="A59" t="s">
        <v>177</v>
      </c>
    </row>
    <row r="60" spans="1:1" x14ac:dyDescent="0.15">
      <c r="A60" t="s">
        <v>178</v>
      </c>
    </row>
    <row r="61" spans="1:1" x14ac:dyDescent="0.15">
      <c r="A61" t="s">
        <v>179</v>
      </c>
    </row>
    <row r="62" spans="1:1" x14ac:dyDescent="0.15">
      <c r="A62" t="s">
        <v>180</v>
      </c>
    </row>
    <row r="63" spans="1:1" x14ac:dyDescent="0.15">
      <c r="A63" t="s">
        <v>181</v>
      </c>
    </row>
    <row r="64" spans="1:1" x14ac:dyDescent="0.15">
      <c r="A64" t="s">
        <v>182</v>
      </c>
    </row>
    <row r="65" spans="1:1" x14ac:dyDescent="0.15">
      <c r="A65" t="s">
        <v>183</v>
      </c>
    </row>
    <row r="66" spans="1:1" x14ac:dyDescent="0.15">
      <c r="A66" t="s">
        <v>184</v>
      </c>
    </row>
    <row r="67" spans="1:1" x14ac:dyDescent="0.15">
      <c r="A67" t="s">
        <v>185</v>
      </c>
    </row>
    <row r="68" spans="1:1" x14ac:dyDescent="0.15">
      <c r="A68" t="s">
        <v>186</v>
      </c>
    </row>
    <row r="69" spans="1:1" x14ac:dyDescent="0.15">
      <c r="A69" t="s">
        <v>187</v>
      </c>
    </row>
    <row r="70" spans="1:1" x14ac:dyDescent="0.15">
      <c r="A70" t="s">
        <v>188</v>
      </c>
    </row>
    <row r="71" spans="1:1" x14ac:dyDescent="0.15">
      <c r="A71" t="s">
        <v>189</v>
      </c>
    </row>
    <row r="72" spans="1:1" x14ac:dyDescent="0.15">
      <c r="A72" t="s">
        <v>190</v>
      </c>
    </row>
    <row r="73" spans="1:1" x14ac:dyDescent="0.15">
      <c r="A73" t="s">
        <v>191</v>
      </c>
    </row>
    <row r="74" spans="1:1" x14ac:dyDescent="0.15">
      <c r="A74" t="s">
        <v>192</v>
      </c>
    </row>
    <row r="75" spans="1:1" x14ac:dyDescent="0.15">
      <c r="A75" t="s">
        <v>193</v>
      </c>
    </row>
    <row r="76" spans="1:1" x14ac:dyDescent="0.15">
      <c r="A76" t="s">
        <v>194</v>
      </c>
    </row>
    <row r="77" spans="1:1" x14ac:dyDescent="0.15">
      <c r="A77" t="s">
        <v>195</v>
      </c>
    </row>
    <row r="78" spans="1:1" x14ac:dyDescent="0.15">
      <c r="A78" t="s">
        <v>196</v>
      </c>
    </row>
    <row r="79" spans="1:1" x14ac:dyDescent="0.15">
      <c r="A79" t="s">
        <v>197</v>
      </c>
    </row>
    <row r="80" spans="1:1" x14ac:dyDescent="0.15">
      <c r="A80" t="s">
        <v>198</v>
      </c>
    </row>
    <row r="81" spans="1:1" x14ac:dyDescent="0.15">
      <c r="A81" t="s">
        <v>199</v>
      </c>
    </row>
    <row r="82" spans="1:1" x14ac:dyDescent="0.15">
      <c r="A82" t="s">
        <v>200</v>
      </c>
    </row>
    <row r="83" spans="1:1" x14ac:dyDescent="0.15">
      <c r="A83" t="s">
        <v>201</v>
      </c>
    </row>
    <row r="84" spans="1:1" x14ac:dyDescent="0.15">
      <c r="A84" t="s">
        <v>202</v>
      </c>
    </row>
    <row r="85" spans="1:1" x14ac:dyDescent="0.15">
      <c r="A85" t="s">
        <v>203</v>
      </c>
    </row>
    <row r="86" spans="1:1" x14ac:dyDescent="0.15">
      <c r="A86" t="s">
        <v>204</v>
      </c>
    </row>
    <row r="87" spans="1:1" x14ac:dyDescent="0.15">
      <c r="A87" t="s">
        <v>205</v>
      </c>
    </row>
    <row r="88" spans="1:1" x14ac:dyDescent="0.15">
      <c r="A88" t="s">
        <v>206</v>
      </c>
    </row>
    <row r="89" spans="1:1" x14ac:dyDescent="0.15">
      <c r="A89" t="s">
        <v>207</v>
      </c>
    </row>
    <row r="90" spans="1:1" x14ac:dyDescent="0.15">
      <c r="A90" t="s">
        <v>208</v>
      </c>
    </row>
    <row r="91" spans="1:1" x14ac:dyDescent="0.15">
      <c r="A91" t="s">
        <v>209</v>
      </c>
    </row>
    <row r="92" spans="1:1" x14ac:dyDescent="0.15">
      <c r="A92" t="s">
        <v>210</v>
      </c>
    </row>
    <row r="93" spans="1:1" x14ac:dyDescent="0.15">
      <c r="A93" t="s">
        <v>211</v>
      </c>
    </row>
    <row r="94" spans="1:1" x14ac:dyDescent="0.15">
      <c r="A94" t="s">
        <v>212</v>
      </c>
    </row>
    <row r="95" spans="1:1" x14ac:dyDescent="0.15">
      <c r="A95" t="s">
        <v>213</v>
      </c>
    </row>
    <row r="96" spans="1:1" x14ac:dyDescent="0.15">
      <c r="A96" t="s">
        <v>214</v>
      </c>
    </row>
    <row r="97" spans="1:1" x14ac:dyDescent="0.15">
      <c r="A97" t="s">
        <v>215</v>
      </c>
    </row>
    <row r="98" spans="1:1" x14ac:dyDescent="0.15">
      <c r="A98" t="s">
        <v>216</v>
      </c>
    </row>
    <row r="99" spans="1:1" x14ac:dyDescent="0.15">
      <c r="A99" t="s">
        <v>217</v>
      </c>
    </row>
    <row r="100" spans="1:1" x14ac:dyDescent="0.15">
      <c r="A100" t="s">
        <v>218</v>
      </c>
    </row>
    <row r="101" spans="1:1" x14ac:dyDescent="0.15">
      <c r="A101" t="s">
        <v>219</v>
      </c>
    </row>
    <row r="102" spans="1:1" x14ac:dyDescent="0.15">
      <c r="A102" t="s">
        <v>220</v>
      </c>
    </row>
    <row r="103" spans="1:1" x14ac:dyDescent="0.15">
      <c r="A103" t="s">
        <v>221</v>
      </c>
    </row>
    <row r="104" spans="1:1" x14ac:dyDescent="0.15">
      <c r="A104" t="s">
        <v>222</v>
      </c>
    </row>
    <row r="105" spans="1:1" x14ac:dyDescent="0.15">
      <c r="A105" t="s">
        <v>223</v>
      </c>
    </row>
    <row r="106" spans="1:1" x14ac:dyDescent="0.15">
      <c r="A106" t="s">
        <v>224</v>
      </c>
    </row>
    <row r="107" spans="1:1" x14ac:dyDescent="0.15">
      <c r="A107" t="s">
        <v>225</v>
      </c>
    </row>
    <row r="108" spans="1:1" x14ac:dyDescent="0.15">
      <c r="A108" t="s">
        <v>226</v>
      </c>
    </row>
    <row r="109" spans="1:1" x14ac:dyDescent="0.15">
      <c r="A109" t="s">
        <v>227</v>
      </c>
    </row>
    <row r="110" spans="1:1" x14ac:dyDescent="0.15">
      <c r="A110" t="s">
        <v>228</v>
      </c>
    </row>
    <row r="111" spans="1:1" x14ac:dyDescent="0.15">
      <c r="A111" t="s">
        <v>229</v>
      </c>
    </row>
    <row r="112" spans="1:1" x14ac:dyDescent="0.15">
      <c r="A112" t="s">
        <v>230</v>
      </c>
    </row>
    <row r="113" spans="1:1" x14ac:dyDescent="0.15">
      <c r="A113" t="s">
        <v>231</v>
      </c>
    </row>
    <row r="114" spans="1:1" x14ac:dyDescent="0.15">
      <c r="A114" t="s">
        <v>232</v>
      </c>
    </row>
    <row r="115" spans="1:1" x14ac:dyDescent="0.15">
      <c r="A115" t="s">
        <v>233</v>
      </c>
    </row>
    <row r="116" spans="1:1" x14ac:dyDescent="0.15">
      <c r="A116" t="s">
        <v>234</v>
      </c>
    </row>
    <row r="117" spans="1:1" x14ac:dyDescent="0.15">
      <c r="A117" t="s">
        <v>235</v>
      </c>
    </row>
    <row r="118" spans="1:1" x14ac:dyDescent="0.15">
      <c r="A118" t="s">
        <v>236</v>
      </c>
    </row>
    <row r="119" spans="1:1" x14ac:dyDescent="0.15">
      <c r="A119" t="s">
        <v>237</v>
      </c>
    </row>
    <row r="120" spans="1:1" x14ac:dyDescent="0.15">
      <c r="A120" t="s">
        <v>238</v>
      </c>
    </row>
    <row r="121" spans="1:1" x14ac:dyDescent="0.15">
      <c r="A121" t="s">
        <v>239</v>
      </c>
    </row>
    <row r="122" spans="1:1" x14ac:dyDescent="0.15">
      <c r="A122" t="s">
        <v>240</v>
      </c>
    </row>
    <row r="123" spans="1:1" x14ac:dyDescent="0.15">
      <c r="A123" t="s">
        <v>241</v>
      </c>
    </row>
    <row r="124" spans="1:1" x14ac:dyDescent="0.15">
      <c r="A124" t="s">
        <v>242</v>
      </c>
    </row>
    <row r="125" spans="1:1" x14ac:dyDescent="0.15">
      <c r="A125" t="s">
        <v>243</v>
      </c>
    </row>
    <row r="126" spans="1:1" x14ac:dyDescent="0.15">
      <c r="A126" t="s">
        <v>244</v>
      </c>
    </row>
    <row r="127" spans="1:1" x14ac:dyDescent="0.15">
      <c r="A127" t="s">
        <v>245</v>
      </c>
    </row>
    <row r="128" spans="1:1" x14ac:dyDescent="0.15">
      <c r="A128" t="s">
        <v>246</v>
      </c>
    </row>
    <row r="129" spans="1:1" x14ac:dyDescent="0.15">
      <c r="A129" t="s">
        <v>247</v>
      </c>
    </row>
    <row r="130" spans="1:1" x14ac:dyDescent="0.15">
      <c r="A130" t="s">
        <v>248</v>
      </c>
    </row>
    <row r="131" spans="1:1" x14ac:dyDescent="0.15">
      <c r="A131" t="s">
        <v>249</v>
      </c>
    </row>
    <row r="132" spans="1:1" x14ac:dyDescent="0.15">
      <c r="A132" t="s">
        <v>250</v>
      </c>
    </row>
    <row r="133" spans="1:1" x14ac:dyDescent="0.15">
      <c r="A133" t="s">
        <v>251</v>
      </c>
    </row>
    <row r="134" spans="1:1" x14ac:dyDescent="0.15">
      <c r="A134" t="s">
        <v>252</v>
      </c>
    </row>
    <row r="135" spans="1:1" x14ac:dyDescent="0.15">
      <c r="A135" t="s">
        <v>253</v>
      </c>
    </row>
    <row r="136" spans="1:1" x14ac:dyDescent="0.15">
      <c r="A136" t="s">
        <v>254</v>
      </c>
    </row>
    <row r="137" spans="1:1" x14ac:dyDescent="0.15">
      <c r="A137" t="s">
        <v>255</v>
      </c>
    </row>
    <row r="138" spans="1:1" x14ac:dyDescent="0.15">
      <c r="A138" t="s">
        <v>256</v>
      </c>
    </row>
    <row r="139" spans="1:1" x14ac:dyDescent="0.15">
      <c r="A139" t="s">
        <v>257</v>
      </c>
    </row>
    <row r="140" spans="1:1" x14ac:dyDescent="0.15">
      <c r="A140" t="s">
        <v>258</v>
      </c>
    </row>
    <row r="141" spans="1:1" x14ac:dyDescent="0.15">
      <c r="A141" t="s">
        <v>259</v>
      </c>
    </row>
    <row r="142" spans="1:1" x14ac:dyDescent="0.15">
      <c r="A142" t="s">
        <v>260</v>
      </c>
    </row>
    <row r="143" spans="1:1" x14ac:dyDescent="0.15">
      <c r="A143" t="s">
        <v>261</v>
      </c>
    </row>
    <row r="144" spans="1:1" x14ac:dyDescent="0.15">
      <c r="A144" t="s">
        <v>262</v>
      </c>
    </row>
    <row r="145" spans="1:1" x14ac:dyDescent="0.15">
      <c r="A145" t="s">
        <v>263</v>
      </c>
    </row>
    <row r="146" spans="1:1" x14ac:dyDescent="0.15">
      <c r="A146" t="s">
        <v>264</v>
      </c>
    </row>
    <row r="147" spans="1:1" x14ac:dyDescent="0.15">
      <c r="A147" t="s">
        <v>265</v>
      </c>
    </row>
    <row r="148" spans="1:1" x14ac:dyDescent="0.15">
      <c r="A148" t="s">
        <v>266</v>
      </c>
    </row>
    <row r="149" spans="1:1" x14ac:dyDescent="0.15">
      <c r="A149" t="s">
        <v>267</v>
      </c>
    </row>
    <row r="150" spans="1:1" x14ac:dyDescent="0.15">
      <c r="A150" t="s">
        <v>268</v>
      </c>
    </row>
    <row r="151" spans="1:1" x14ac:dyDescent="0.15">
      <c r="A151" t="s">
        <v>269</v>
      </c>
    </row>
    <row r="152" spans="1:1" x14ac:dyDescent="0.15">
      <c r="A152" t="s">
        <v>270</v>
      </c>
    </row>
    <row r="153" spans="1:1" x14ac:dyDescent="0.15">
      <c r="A153" t="s">
        <v>271</v>
      </c>
    </row>
    <row r="154" spans="1:1" x14ac:dyDescent="0.15">
      <c r="A154" t="s">
        <v>272</v>
      </c>
    </row>
    <row r="155" spans="1:1" x14ac:dyDescent="0.15">
      <c r="A155" t="s">
        <v>273</v>
      </c>
    </row>
    <row r="156" spans="1:1" x14ac:dyDescent="0.15">
      <c r="A156" t="s">
        <v>274</v>
      </c>
    </row>
    <row r="157" spans="1:1" x14ac:dyDescent="0.15">
      <c r="A157" t="s">
        <v>275</v>
      </c>
    </row>
    <row r="158" spans="1:1" x14ac:dyDescent="0.15">
      <c r="A158" t="s">
        <v>276</v>
      </c>
    </row>
    <row r="159" spans="1:1" x14ac:dyDescent="0.15">
      <c r="A159" t="s">
        <v>277</v>
      </c>
    </row>
    <row r="160" spans="1:1" x14ac:dyDescent="0.15">
      <c r="A160" t="s">
        <v>278</v>
      </c>
    </row>
    <row r="161" spans="1:1" x14ac:dyDescent="0.15">
      <c r="A161" t="s">
        <v>279</v>
      </c>
    </row>
    <row r="162" spans="1:1" x14ac:dyDescent="0.15">
      <c r="A162" t="s">
        <v>280</v>
      </c>
    </row>
    <row r="163" spans="1:1" x14ac:dyDescent="0.15">
      <c r="A163" t="s">
        <v>281</v>
      </c>
    </row>
    <row r="164" spans="1:1" x14ac:dyDescent="0.15">
      <c r="A164" t="s">
        <v>282</v>
      </c>
    </row>
    <row r="165" spans="1:1" x14ac:dyDescent="0.15">
      <c r="A165" t="s">
        <v>283</v>
      </c>
    </row>
    <row r="166" spans="1:1" x14ac:dyDescent="0.15">
      <c r="A166" t="s">
        <v>284</v>
      </c>
    </row>
    <row r="167" spans="1:1" x14ac:dyDescent="0.15">
      <c r="A167" t="s">
        <v>285</v>
      </c>
    </row>
    <row r="168" spans="1:1" x14ac:dyDescent="0.15">
      <c r="A168" t="s">
        <v>286</v>
      </c>
    </row>
    <row r="169" spans="1:1" x14ac:dyDescent="0.15">
      <c r="A169" t="s">
        <v>287</v>
      </c>
    </row>
    <row r="170" spans="1:1" x14ac:dyDescent="0.15">
      <c r="A170" t="s">
        <v>288</v>
      </c>
    </row>
    <row r="171" spans="1:1" x14ac:dyDescent="0.15">
      <c r="A171" t="s">
        <v>289</v>
      </c>
    </row>
    <row r="172" spans="1:1" x14ac:dyDescent="0.15">
      <c r="A172" t="s">
        <v>290</v>
      </c>
    </row>
    <row r="173" spans="1:1" x14ac:dyDescent="0.15">
      <c r="A173" t="s">
        <v>291</v>
      </c>
    </row>
    <row r="174" spans="1:1" x14ac:dyDescent="0.15">
      <c r="A174" t="s">
        <v>292</v>
      </c>
    </row>
    <row r="175" spans="1:1" x14ac:dyDescent="0.15">
      <c r="A175" t="s">
        <v>293</v>
      </c>
    </row>
    <row r="176" spans="1:1" x14ac:dyDescent="0.15">
      <c r="A176" t="s">
        <v>294</v>
      </c>
    </row>
    <row r="177" spans="1:1" x14ac:dyDescent="0.15">
      <c r="A177" t="s">
        <v>295</v>
      </c>
    </row>
    <row r="178" spans="1:1" x14ac:dyDescent="0.15">
      <c r="A178" t="s">
        <v>296</v>
      </c>
    </row>
    <row r="179" spans="1:1" x14ac:dyDescent="0.15">
      <c r="A179" t="s">
        <v>297</v>
      </c>
    </row>
    <row r="180" spans="1:1" x14ac:dyDescent="0.15">
      <c r="A180" t="s">
        <v>298</v>
      </c>
    </row>
    <row r="181" spans="1:1" x14ac:dyDescent="0.15">
      <c r="A181" t="s">
        <v>299</v>
      </c>
    </row>
    <row r="182" spans="1:1" x14ac:dyDescent="0.15">
      <c r="A182" t="s">
        <v>300</v>
      </c>
    </row>
    <row r="183" spans="1:1" x14ac:dyDescent="0.15">
      <c r="A183" t="s">
        <v>301</v>
      </c>
    </row>
    <row r="184" spans="1:1" x14ac:dyDescent="0.15">
      <c r="A184" t="s">
        <v>302</v>
      </c>
    </row>
    <row r="185" spans="1:1" x14ac:dyDescent="0.15">
      <c r="A185" t="s">
        <v>303</v>
      </c>
    </row>
    <row r="186" spans="1:1" x14ac:dyDescent="0.15">
      <c r="A186" t="s">
        <v>304</v>
      </c>
    </row>
    <row r="187" spans="1:1" x14ac:dyDescent="0.15">
      <c r="A187" t="s">
        <v>305</v>
      </c>
    </row>
    <row r="188" spans="1:1" x14ac:dyDescent="0.15">
      <c r="A188" t="s">
        <v>306</v>
      </c>
    </row>
    <row r="189" spans="1:1" x14ac:dyDescent="0.15">
      <c r="A189" t="s">
        <v>307</v>
      </c>
    </row>
    <row r="190" spans="1:1" x14ac:dyDescent="0.15">
      <c r="A190" t="s">
        <v>308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Input</vt:lpstr>
      <vt:lpstr>Current Graphs</vt:lpstr>
      <vt:lpstr>Voltage Graphs</vt:lpstr>
      <vt:lpstr>Temperature Graph</vt:lpstr>
      <vt:lpstr>Graphs</vt:lpstr>
      <vt:lpstr>TLM</vt:lpstr>
      <vt:lpstr>Explanation</vt:lpstr>
      <vt:lpstr>Sample Data</vt:lpstr>
    </vt:vector>
  </TitlesOfParts>
  <Company>BlastOff!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King</dc:creator>
  <cp:lastModifiedBy>Thomas Jourdan</cp:lastModifiedBy>
  <cp:lastPrinted>2018-09-20T15:14:15Z</cp:lastPrinted>
  <dcterms:created xsi:type="dcterms:W3CDTF">2002-06-22T06:23:24Z</dcterms:created>
  <dcterms:modified xsi:type="dcterms:W3CDTF">2025-08-12T09:56:44Z</dcterms:modified>
</cp:coreProperties>
</file>