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AFA4C8E4-07EC-41F9-B1D4-0540C75B3BF6}" xr6:coauthVersionLast="47" xr6:coauthVersionMax="47" xr10:uidLastSave="{00000000-0000-0000-0000-000000000000}"/>
  <bookViews>
    <workbookView xWindow="-26925" yWindow="1365" windowWidth="21600" windowHeight="11235" activeTab="1" xr2:uid="{00000000-000D-0000-FFFF-FFFF00000000}"/>
  </bookViews>
  <sheets>
    <sheet name="Battery Budget - Typical" sheetId="1" r:id="rId1"/>
    <sheet name="Battery Budget - Maximum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G17" i="1"/>
  <c r="H17" i="1" s="1"/>
  <c r="G16" i="1"/>
  <c r="H16" i="1" s="1"/>
  <c r="G15" i="1"/>
  <c r="H15" i="1" s="1"/>
  <c r="G14" i="1"/>
  <c r="H14" i="1" s="1"/>
  <c r="G13" i="1"/>
  <c r="H13" i="1" s="1"/>
  <c r="H12" i="1"/>
  <c r="G12" i="1"/>
  <c r="G11" i="1"/>
  <c r="H11" i="1" s="1"/>
  <c r="G12" i="3"/>
  <c r="H12" i="3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1" i="3"/>
  <c r="H11" i="3" s="1"/>
  <c r="C21" i="1" l="1"/>
  <c r="C22" i="1" s="1"/>
  <c r="C23" i="1" s="1"/>
  <c r="C21" i="3"/>
  <c r="C22" i="3" s="1"/>
  <c r="C23" i="3" s="1"/>
</calcChain>
</file>

<file path=xl/sharedStrings.xml><?xml version="1.0" encoding="utf-8"?>
<sst xmlns="http://schemas.openxmlformats.org/spreadsheetml/2006/main" count="67" uniqueCount="34">
  <si>
    <t>Component</t>
  </si>
  <si>
    <t>On (mA)</t>
  </si>
  <si>
    <t>Idle (mA)</t>
  </si>
  <si>
    <t>Standby (mA)</t>
  </si>
  <si>
    <t>mAh</t>
  </si>
  <si>
    <t>On Duty Cycle 
(% per hour)</t>
  </si>
  <si>
    <t>Idle Duty Cycle 
(% per hour)</t>
  </si>
  <si>
    <t>Standby Duty Cycle 
(% per hour)</t>
  </si>
  <si>
    <t>Comments</t>
  </si>
  <si>
    <t>Microcontroller</t>
  </si>
  <si>
    <t>Always on</t>
  </si>
  <si>
    <t>Device - Example Device</t>
  </si>
  <si>
    <t>Battery Capacity (mAh)</t>
  </si>
  <si>
    <t>Desired Battery Life (hours)</t>
  </si>
  <si>
    <t>Battery Budget Worksheet (Typical)</t>
  </si>
  <si>
    <t>Average mA/h</t>
  </si>
  <si>
    <t>Estimated Battery Life (hours)</t>
  </si>
  <si>
    <t>Desired Life Remaining (hours)</t>
  </si>
  <si>
    <t>Transmit data once per hour</t>
  </si>
  <si>
    <t>Calculated Values</t>
  </si>
  <si>
    <t>Results</t>
  </si>
  <si>
    <t>Battery Budget Worksheet (Maximum)</t>
  </si>
  <si>
    <t>Non-Volatile Memory(Write)</t>
  </si>
  <si>
    <t>LED IR QED123</t>
  </si>
  <si>
    <t>QSD123 Reciver</t>
  </si>
  <si>
    <t>TL084 Op Amp</t>
  </si>
  <si>
    <t>LM741 Op Amp</t>
  </si>
  <si>
    <t>MTE6066N5-UR Light Emitter</t>
  </si>
  <si>
    <t>Non-Volatile Memory(Read)</t>
  </si>
  <si>
    <t>On when not reading</t>
  </si>
  <si>
    <t>On when not writing</t>
  </si>
  <si>
    <t>On when the sensor is needed</t>
  </si>
  <si>
    <t>On when needed to run operations</t>
  </si>
  <si>
    <t>Transmit data when connection is 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</si>
</sst>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2" fontId="0" fillId="2" borderId="18" xfId="0" applyNumberFormat="1" applyFill="1" applyBorder="1" applyAlignment="1">
      <alignment horizontal="center" vertical="center"/>
    </xf>
    <xf numFmtId="2" fontId="0" fillId="2" borderId="19" xfId="0" applyNumberForma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2" fontId="0" fillId="2" borderId="20" xfId="0" applyNumberFormat="1" applyFill="1" applyBorder="1" applyAlignment="1">
      <alignment horizontal="center" vertical="center"/>
    </xf>
    <xf numFmtId="0" fontId="0" fillId="0" borderId="15" xfId="0" applyBorder="1" applyAlignment="1">
      <alignment wrapText="1"/>
    </xf>
    <xf numFmtId="0" fontId="0" fillId="0" borderId="15" xfId="0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76201</xdr:colOff>
      <xdr:row>0</xdr:row>
      <xdr:rowOff>47625</xdr:rowOff>
    </xdr:from>
    <xdr:to>
      <xdr:col>8</xdr:col>
      <xdr:colOff>3962401</xdr:colOff>
      <xdr:row>4</xdr:row>
      <xdr:rowOff>131444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7151" y="47625"/>
          <a:ext cx="3886200" cy="8420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76201</xdr:colOff>
      <xdr:row>0</xdr:row>
      <xdr:rowOff>47625</xdr:rowOff>
    </xdr:from>
    <xdr:to>
      <xdr:col>8</xdr:col>
      <xdr:colOff>3962401</xdr:colOff>
      <xdr:row>4</xdr:row>
      <xdr:rowOff>131444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7151" y="47625"/>
          <a:ext cx="3886200" cy="842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I24" sqref="I24"/>
    </sheetView>
  </sheetViews>
  <sheetFormatPr defaultRowHeight="14.4" x14ac:dyDescent="0.3"/>
  <cols>
    <col min="1" max="1" width="27.5546875" customWidth="1"/>
    <col min="4" max="4" width="13.109375" bestFit="1" customWidth="1"/>
    <col min="5" max="5" width="13.44140625" bestFit="1" customWidth="1"/>
    <col min="6" max="6" width="14.33203125" bestFit="1" customWidth="1"/>
    <col min="7" max="7" width="18.109375" bestFit="1" customWidth="1"/>
    <col min="9" max="9" width="72.88671875" customWidth="1"/>
  </cols>
  <sheetData>
    <row r="1" spans="1:9" ht="15" customHeight="1" x14ac:dyDescent="0.3">
      <c r="A1" s="52" t="s">
        <v>14</v>
      </c>
      <c r="B1" s="53"/>
      <c r="C1" s="53"/>
      <c r="D1" s="53"/>
      <c r="E1" s="53"/>
      <c r="F1" s="53"/>
      <c r="G1" s="53"/>
      <c r="H1" s="54"/>
      <c r="I1" s="17"/>
    </row>
    <row r="2" spans="1:9" ht="15" customHeight="1" x14ac:dyDescent="0.3">
      <c r="A2" s="55"/>
      <c r="B2" s="56"/>
      <c r="C2" s="56"/>
      <c r="D2" s="56"/>
      <c r="E2" s="56"/>
      <c r="F2" s="56"/>
      <c r="G2" s="56"/>
      <c r="H2" s="57"/>
      <c r="I2" s="18"/>
    </row>
    <row r="3" spans="1:9" ht="15" customHeight="1" thickBot="1" x14ac:dyDescent="0.35">
      <c r="A3" s="58"/>
      <c r="B3" s="59"/>
      <c r="C3" s="59"/>
      <c r="D3" s="59"/>
      <c r="E3" s="59"/>
      <c r="F3" s="59"/>
      <c r="G3" s="59"/>
      <c r="H3" s="60"/>
      <c r="I3" s="21"/>
    </row>
    <row r="4" spans="1:9" ht="15" customHeight="1" x14ac:dyDescent="0.3">
      <c r="A4" s="61" t="s">
        <v>11</v>
      </c>
      <c r="B4" s="62"/>
      <c r="C4" s="62"/>
      <c r="D4" s="62"/>
      <c r="E4" s="62"/>
      <c r="F4" s="62"/>
      <c r="G4" s="62"/>
      <c r="H4" s="63"/>
      <c r="I4" s="20"/>
    </row>
    <row r="5" spans="1:9" ht="15.75" customHeight="1" thickBot="1" x14ac:dyDescent="0.35">
      <c r="A5" s="64"/>
      <c r="B5" s="65"/>
      <c r="C5" s="65"/>
      <c r="D5" s="65"/>
      <c r="E5" s="65"/>
      <c r="F5" s="65"/>
      <c r="G5" s="65"/>
      <c r="H5" s="66"/>
      <c r="I5" s="19"/>
    </row>
    <row r="7" spans="1:9" x14ac:dyDescent="0.3">
      <c r="A7" s="5" t="s">
        <v>12</v>
      </c>
      <c r="B7" s="4">
        <v>1200</v>
      </c>
      <c r="E7" s="67" t="s">
        <v>19</v>
      </c>
      <c r="F7" s="67"/>
    </row>
    <row r="8" spans="1:9" x14ac:dyDescent="0.3">
      <c r="A8" s="5" t="s">
        <v>13</v>
      </c>
      <c r="B8" s="4">
        <v>24</v>
      </c>
    </row>
    <row r="9" spans="1:9" ht="15" thickBot="1" x14ac:dyDescent="0.35"/>
    <row r="10" spans="1:9" ht="29.4" thickBot="1" x14ac:dyDescent="0.35">
      <c r="A10" s="7" t="s">
        <v>0</v>
      </c>
      <c r="B10" s="24" t="s">
        <v>1</v>
      </c>
      <c r="C10" s="8" t="s">
        <v>2</v>
      </c>
      <c r="D10" s="24" t="s">
        <v>3</v>
      </c>
      <c r="E10" s="9" t="s">
        <v>5</v>
      </c>
      <c r="F10" s="28" t="s">
        <v>6</v>
      </c>
      <c r="G10" s="9" t="s">
        <v>7</v>
      </c>
      <c r="H10" s="24" t="s">
        <v>4</v>
      </c>
      <c r="I10" s="10" t="s">
        <v>8</v>
      </c>
    </row>
    <row r="11" spans="1:9" x14ac:dyDescent="0.3">
      <c r="A11" s="11" t="s">
        <v>9</v>
      </c>
      <c r="B11" s="29">
        <v>25</v>
      </c>
      <c r="C11" s="12">
        <v>5.7999999999999996E-3</v>
      </c>
      <c r="D11" s="29">
        <v>1E-4</v>
      </c>
      <c r="E11" s="12">
        <v>20</v>
      </c>
      <c r="F11" s="29">
        <v>50</v>
      </c>
      <c r="G11" s="22">
        <f t="shared" ref="G11:G18" si="0">100-E11-F11</f>
        <v>30</v>
      </c>
      <c r="H11" s="25">
        <f>(B11*(E11/100))+(C11*F11/100)+(D11*G11/100)</f>
        <v>5.0029300000000001</v>
      </c>
      <c r="I11" s="3" t="s">
        <v>32</v>
      </c>
    </row>
    <row r="12" spans="1:9" x14ac:dyDescent="0.3">
      <c r="A12" s="32" t="s">
        <v>22</v>
      </c>
      <c r="B12" s="33">
        <v>200</v>
      </c>
      <c r="C12" s="33">
        <v>200</v>
      </c>
      <c r="D12" s="33">
        <v>200</v>
      </c>
      <c r="E12" s="34">
        <v>20</v>
      </c>
      <c r="F12" s="33">
        <v>50</v>
      </c>
      <c r="G12" s="35">
        <f t="shared" si="0"/>
        <v>30</v>
      </c>
      <c r="H12" s="36">
        <f>(B12*(E12/100))+(C12*F12/100)+(D12*G12/100)</f>
        <v>200</v>
      </c>
      <c r="I12" s="37" t="s">
        <v>29</v>
      </c>
    </row>
    <row r="13" spans="1:9" x14ac:dyDescent="0.3">
      <c r="A13" s="32" t="s">
        <v>28</v>
      </c>
      <c r="B13" s="33">
        <v>200</v>
      </c>
      <c r="C13" s="33">
        <v>200</v>
      </c>
      <c r="D13" s="33">
        <v>200</v>
      </c>
      <c r="E13" s="34">
        <v>20</v>
      </c>
      <c r="F13" s="33">
        <v>50</v>
      </c>
      <c r="G13" s="35">
        <f t="shared" si="0"/>
        <v>30</v>
      </c>
      <c r="H13" s="36">
        <f>(B13*(E13/100))+(C13*F13/100)+(D13*G13/100)</f>
        <v>200</v>
      </c>
      <c r="I13" s="37" t="s">
        <v>30</v>
      </c>
    </row>
    <row r="14" spans="1:9" x14ac:dyDescent="0.3">
      <c r="A14" s="32" t="s">
        <v>23</v>
      </c>
      <c r="B14" s="33">
        <v>100</v>
      </c>
      <c r="C14" s="33">
        <v>100</v>
      </c>
      <c r="D14" s="33">
        <v>100</v>
      </c>
      <c r="E14" s="34">
        <v>20</v>
      </c>
      <c r="F14" s="33">
        <v>50</v>
      </c>
      <c r="G14" s="35">
        <f t="shared" si="0"/>
        <v>30</v>
      </c>
      <c r="H14" s="36">
        <f t="shared" ref="H14:H18" si="1">(B14*(E14/100))+(C14*F14/100)+(D14*G14/100)</f>
        <v>100</v>
      </c>
      <c r="I14" s="38" t="s">
        <v>33</v>
      </c>
    </row>
    <row r="15" spans="1:9" x14ac:dyDescent="0.3">
      <c r="A15" s="13" t="s">
        <v>24</v>
      </c>
      <c r="B15" s="30">
        <v>16</v>
      </c>
      <c r="C15" s="30">
        <v>16</v>
      </c>
      <c r="D15" s="30">
        <v>16</v>
      </c>
      <c r="E15" s="34">
        <v>20</v>
      </c>
      <c r="F15" s="33">
        <v>50</v>
      </c>
      <c r="G15" s="22">
        <f t="shared" si="0"/>
        <v>30</v>
      </c>
      <c r="H15" s="26">
        <f t="shared" si="1"/>
        <v>16</v>
      </c>
      <c r="I15" s="14" t="s">
        <v>33</v>
      </c>
    </row>
    <row r="16" spans="1:9" x14ac:dyDescent="0.3">
      <c r="A16" s="32" t="s">
        <v>27</v>
      </c>
      <c r="B16" s="33">
        <v>50</v>
      </c>
      <c r="C16" s="33">
        <v>50</v>
      </c>
      <c r="D16" s="33">
        <v>50</v>
      </c>
      <c r="E16" s="34">
        <v>20</v>
      </c>
      <c r="F16" s="33">
        <v>50</v>
      </c>
      <c r="G16" s="35">
        <f t="shared" si="0"/>
        <v>30</v>
      </c>
      <c r="H16" s="36">
        <f t="shared" si="1"/>
        <v>50</v>
      </c>
      <c r="I16" s="38" t="s">
        <v>31</v>
      </c>
    </row>
    <row r="17" spans="1:9" x14ac:dyDescent="0.3">
      <c r="A17" s="32" t="s">
        <v>25</v>
      </c>
      <c r="B17" s="33">
        <v>1.4</v>
      </c>
      <c r="C17" s="33">
        <v>1.4</v>
      </c>
      <c r="D17" s="33">
        <v>1.4</v>
      </c>
      <c r="E17" s="34">
        <v>20</v>
      </c>
      <c r="F17" s="33">
        <v>50</v>
      </c>
      <c r="G17" s="35">
        <f t="shared" si="0"/>
        <v>30</v>
      </c>
      <c r="H17" s="36">
        <f t="shared" si="1"/>
        <v>1.4</v>
      </c>
      <c r="I17" s="38" t="s">
        <v>10</v>
      </c>
    </row>
    <row r="18" spans="1:9" ht="15" thickBot="1" x14ac:dyDescent="0.35">
      <c r="A18" s="15" t="s">
        <v>26</v>
      </c>
      <c r="B18" s="31">
        <v>1.7</v>
      </c>
      <c r="C18" s="31">
        <v>1.7</v>
      </c>
      <c r="D18" s="31">
        <v>1.7</v>
      </c>
      <c r="E18" s="16">
        <v>20</v>
      </c>
      <c r="F18" s="31">
        <v>50</v>
      </c>
      <c r="G18" s="23">
        <f t="shared" si="0"/>
        <v>30</v>
      </c>
      <c r="H18" s="27">
        <f t="shared" si="1"/>
        <v>1.7</v>
      </c>
      <c r="I18" s="38" t="s">
        <v>10</v>
      </c>
    </row>
    <row r="19" spans="1:9" ht="15" thickBot="1" x14ac:dyDescent="0.35">
      <c r="A19" s="1"/>
      <c r="B19" s="1"/>
      <c r="C19" s="1"/>
      <c r="D19" s="1"/>
      <c r="E19" s="1"/>
      <c r="F19" s="1"/>
      <c r="G19" s="1"/>
      <c r="H19" s="6"/>
    </row>
    <row r="20" spans="1:9" ht="21.6" thickBot="1" x14ac:dyDescent="0.35">
      <c r="A20" s="39" t="s">
        <v>20</v>
      </c>
      <c r="B20" s="40"/>
      <c r="C20" s="40"/>
      <c r="D20" s="41"/>
      <c r="E20" s="1"/>
      <c r="F20" s="1"/>
      <c r="G20" s="2"/>
      <c r="H20" s="6"/>
    </row>
    <row r="21" spans="1:9" x14ac:dyDescent="0.3">
      <c r="A21" s="68" t="s">
        <v>15</v>
      </c>
      <c r="B21" s="69"/>
      <c r="C21" s="48">
        <f>SUM(H11:H18)</f>
        <v>574.10293000000001</v>
      </c>
      <c r="D21" s="49"/>
      <c r="E21" s="1"/>
      <c r="F21" s="1"/>
      <c r="G21" s="2"/>
      <c r="H21" s="6"/>
    </row>
    <row r="22" spans="1:9" x14ac:dyDescent="0.3">
      <c r="A22" s="46" t="s">
        <v>16</v>
      </c>
      <c r="B22" s="47"/>
      <c r="C22" s="50">
        <f>B7/C21</f>
        <v>2.0902175155246114</v>
      </c>
      <c r="D22" s="51"/>
      <c r="E22" s="1"/>
      <c r="F22" s="1"/>
      <c r="G22" s="1"/>
      <c r="H22" s="1"/>
    </row>
    <row r="23" spans="1:9" ht="15" thickBot="1" x14ac:dyDescent="0.35">
      <c r="A23" s="42" t="s">
        <v>17</v>
      </c>
      <c r="B23" s="43"/>
      <c r="C23" s="44">
        <f>C22-B8</f>
        <v>-21.909782484475389</v>
      </c>
      <c r="D23" s="45"/>
    </row>
  </sheetData>
  <mergeCells count="10">
    <mergeCell ref="A1:H3"/>
    <mergeCell ref="A4:H5"/>
    <mergeCell ref="E7:F7"/>
    <mergeCell ref="A21:B21"/>
    <mergeCell ref="A20:D20"/>
    <mergeCell ref="A23:B23"/>
    <mergeCell ref="C23:D23"/>
    <mergeCell ref="A22:B22"/>
    <mergeCell ref="C21:D21"/>
    <mergeCell ref="C22:D22"/>
  </mergeCells>
  <conditionalFormatting sqref="C22:D22">
    <cfRule type="cellIs" dxfId="7" priority="3" operator="greaterThan">
      <formula>$B$8</formula>
    </cfRule>
    <cfRule type="cellIs" dxfId="6" priority="3" operator="lessThan">
      <formula>$B$8</formula>
    </cfRule>
  </conditionalFormatting>
  <conditionalFormatting sqref="C23:D23">
    <cfRule type="cellIs" dxfId="5" priority="4" operator="greaterThan">
      <formula>0</formula>
    </cfRule>
    <cfRule type="cellIs" dxfId="4" priority="4" operator="lessThan">
      <formula>0</formula>
    </cfRule>
  </conditionalFormatting>
  <pageMargins left="0.2" right="0.2" top="0.2" bottom="0.2" header="0.3" footer="0.3"/>
  <pageSetup paperSize="3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tabSelected="1" workbookViewId="0">
      <selection activeCell="I15" sqref="I15"/>
    </sheetView>
  </sheetViews>
  <sheetFormatPr defaultRowHeight="14.4" x14ac:dyDescent="0.3"/>
  <cols>
    <col min="1" max="1" width="27.5546875" customWidth="1"/>
    <col min="4" max="4" width="13.109375" bestFit="1" customWidth="1"/>
    <col min="5" max="5" width="13.44140625" bestFit="1" customWidth="1"/>
    <col min="6" max="6" width="14.33203125" bestFit="1" customWidth="1"/>
    <col min="7" max="7" width="18.109375" bestFit="1" customWidth="1"/>
    <col min="9" max="9" width="72.88671875" customWidth="1"/>
  </cols>
  <sheetData>
    <row r="1" spans="1:9" ht="15" customHeight="1" x14ac:dyDescent="0.3">
      <c r="A1" s="52" t="s">
        <v>21</v>
      </c>
      <c r="B1" s="53"/>
      <c r="C1" s="53"/>
      <c r="D1" s="53"/>
      <c r="E1" s="53"/>
      <c r="F1" s="53"/>
      <c r="G1" s="53"/>
      <c r="H1" s="54"/>
      <c r="I1" s="17"/>
    </row>
    <row r="2" spans="1:9" ht="15" customHeight="1" x14ac:dyDescent="0.3">
      <c r="A2" s="55"/>
      <c r="B2" s="56"/>
      <c r="C2" s="56"/>
      <c r="D2" s="56"/>
      <c r="E2" s="56"/>
      <c r="F2" s="56"/>
      <c r="G2" s="56"/>
      <c r="H2" s="57"/>
      <c r="I2" s="18"/>
    </row>
    <row r="3" spans="1:9" ht="15" customHeight="1" thickBot="1" x14ac:dyDescent="0.35">
      <c r="A3" s="58"/>
      <c r="B3" s="59"/>
      <c r="C3" s="59"/>
      <c r="D3" s="59"/>
      <c r="E3" s="59"/>
      <c r="F3" s="59"/>
      <c r="G3" s="59"/>
      <c r="H3" s="60"/>
      <c r="I3" s="21"/>
    </row>
    <row r="4" spans="1:9" ht="15" customHeight="1" x14ac:dyDescent="0.3">
      <c r="A4" s="61" t="s">
        <v>11</v>
      </c>
      <c r="B4" s="62"/>
      <c r="C4" s="62"/>
      <c r="D4" s="62"/>
      <c r="E4" s="62"/>
      <c r="F4" s="62"/>
      <c r="G4" s="62"/>
      <c r="H4" s="63"/>
      <c r="I4" s="20"/>
    </row>
    <row r="5" spans="1:9" ht="15.75" customHeight="1" thickBot="1" x14ac:dyDescent="0.35">
      <c r="A5" s="64"/>
      <c r="B5" s="65"/>
      <c r="C5" s="65"/>
      <c r="D5" s="65"/>
      <c r="E5" s="65"/>
      <c r="F5" s="65"/>
      <c r="G5" s="65"/>
      <c r="H5" s="66"/>
      <c r="I5" s="19"/>
    </row>
    <row r="7" spans="1:9" x14ac:dyDescent="0.3">
      <c r="A7" s="5" t="s">
        <v>12</v>
      </c>
      <c r="B7" s="4">
        <v>1200</v>
      </c>
      <c r="E7" s="67" t="s">
        <v>19</v>
      </c>
      <c r="F7" s="67"/>
    </row>
    <row r="8" spans="1:9" x14ac:dyDescent="0.3">
      <c r="A8" s="5" t="s">
        <v>13</v>
      </c>
      <c r="B8" s="4">
        <v>24</v>
      </c>
    </row>
    <row r="9" spans="1:9" ht="15" thickBot="1" x14ac:dyDescent="0.35"/>
    <row r="10" spans="1:9" ht="29.4" thickBot="1" x14ac:dyDescent="0.35">
      <c r="A10" s="7" t="s">
        <v>0</v>
      </c>
      <c r="B10" s="24" t="s">
        <v>1</v>
      </c>
      <c r="C10" s="8" t="s">
        <v>2</v>
      </c>
      <c r="D10" s="24" t="s">
        <v>3</v>
      </c>
      <c r="E10" s="9" t="s">
        <v>5</v>
      </c>
      <c r="F10" s="28" t="s">
        <v>6</v>
      </c>
      <c r="G10" s="9" t="s">
        <v>7</v>
      </c>
      <c r="H10" s="24" t="s">
        <v>4</v>
      </c>
      <c r="I10" s="10" t="s">
        <v>8</v>
      </c>
    </row>
    <row r="11" spans="1:9" x14ac:dyDescent="0.3">
      <c r="A11" s="11" t="s">
        <v>9</v>
      </c>
      <c r="B11" s="29">
        <v>25</v>
      </c>
      <c r="C11" s="12">
        <v>5.7999999999999996E-3</v>
      </c>
      <c r="D11" s="29">
        <v>1E-4</v>
      </c>
      <c r="E11" s="12">
        <v>20</v>
      </c>
      <c r="F11" s="29">
        <v>50</v>
      </c>
      <c r="G11" s="22">
        <f t="shared" ref="G11:G18" si="0">100-E11-F11</f>
        <v>30</v>
      </c>
      <c r="H11" s="25">
        <f>(B11*(E11/100))+(C11*F11/100)+(D11*G11/100)</f>
        <v>5.0029300000000001</v>
      </c>
      <c r="I11" s="3" t="s">
        <v>32</v>
      </c>
    </row>
    <row r="12" spans="1:9" x14ac:dyDescent="0.3">
      <c r="A12" s="32" t="s">
        <v>22</v>
      </c>
      <c r="B12" s="33">
        <v>200</v>
      </c>
      <c r="C12" s="33">
        <v>200</v>
      </c>
      <c r="D12" s="33">
        <v>200</v>
      </c>
      <c r="E12" s="34">
        <v>20</v>
      </c>
      <c r="F12" s="33">
        <v>50</v>
      </c>
      <c r="G12" s="35">
        <f t="shared" ref="G12" si="1">100-E12-F12</f>
        <v>30</v>
      </c>
      <c r="H12" s="36">
        <f>(B12*(E12/100))+(C12*F12/100)+(D12*G12/100)</f>
        <v>200</v>
      </c>
      <c r="I12" s="37" t="s">
        <v>29</v>
      </c>
    </row>
    <row r="13" spans="1:9" x14ac:dyDescent="0.3">
      <c r="A13" s="32" t="s">
        <v>28</v>
      </c>
      <c r="B13" s="33">
        <v>200</v>
      </c>
      <c r="C13" s="33">
        <v>200</v>
      </c>
      <c r="D13" s="33">
        <v>200</v>
      </c>
      <c r="E13" s="34">
        <v>20</v>
      </c>
      <c r="F13" s="33">
        <v>50</v>
      </c>
      <c r="G13" s="35">
        <f t="shared" si="0"/>
        <v>30</v>
      </c>
      <c r="H13" s="36">
        <f>(B13*(E13/100))+(C13*F13/100)+(D13*G13/100)</f>
        <v>200</v>
      </c>
      <c r="I13" s="37" t="s">
        <v>30</v>
      </c>
    </row>
    <row r="14" spans="1:9" x14ac:dyDescent="0.3">
      <c r="A14" s="32" t="s">
        <v>23</v>
      </c>
      <c r="B14" s="33">
        <v>100</v>
      </c>
      <c r="C14" s="33">
        <v>100</v>
      </c>
      <c r="D14" s="33">
        <v>100</v>
      </c>
      <c r="E14" s="34">
        <v>20</v>
      </c>
      <c r="F14" s="33">
        <v>50</v>
      </c>
      <c r="G14" s="35">
        <f t="shared" si="0"/>
        <v>30</v>
      </c>
      <c r="H14" s="36">
        <f t="shared" ref="H14:H18" si="2">(B14*(E14/100))+(C14*F14/100)+(D14*G14/100)</f>
        <v>100</v>
      </c>
      <c r="I14" s="38" t="s">
        <v>18</v>
      </c>
    </row>
    <row r="15" spans="1:9" x14ac:dyDescent="0.3">
      <c r="A15" s="13" t="s">
        <v>24</v>
      </c>
      <c r="B15" s="30">
        <v>16</v>
      </c>
      <c r="C15" s="30">
        <v>16</v>
      </c>
      <c r="D15" s="30">
        <v>16</v>
      </c>
      <c r="E15" s="34">
        <v>20</v>
      </c>
      <c r="F15" s="33">
        <v>50</v>
      </c>
      <c r="G15" s="22">
        <f t="shared" si="0"/>
        <v>30</v>
      </c>
      <c r="H15" s="26">
        <f t="shared" si="2"/>
        <v>16</v>
      </c>
      <c r="I15" s="14"/>
    </row>
    <row r="16" spans="1:9" x14ac:dyDescent="0.3">
      <c r="A16" s="32" t="s">
        <v>27</v>
      </c>
      <c r="B16" s="33">
        <v>50</v>
      </c>
      <c r="C16" s="33">
        <v>50</v>
      </c>
      <c r="D16" s="33">
        <v>50</v>
      </c>
      <c r="E16" s="34">
        <v>20</v>
      </c>
      <c r="F16" s="33">
        <v>50</v>
      </c>
      <c r="G16" s="35">
        <f t="shared" si="0"/>
        <v>30</v>
      </c>
      <c r="H16" s="36">
        <f t="shared" si="2"/>
        <v>50</v>
      </c>
      <c r="I16" s="38" t="s">
        <v>31</v>
      </c>
    </row>
    <row r="17" spans="1:9" x14ac:dyDescent="0.3">
      <c r="A17" s="32" t="s">
        <v>25</v>
      </c>
      <c r="B17" s="33">
        <v>2.5</v>
      </c>
      <c r="C17" s="33">
        <v>2.5</v>
      </c>
      <c r="D17" s="33">
        <v>2.5</v>
      </c>
      <c r="E17" s="34">
        <v>20</v>
      </c>
      <c r="F17" s="33">
        <v>50</v>
      </c>
      <c r="G17" s="35">
        <f t="shared" si="0"/>
        <v>30</v>
      </c>
      <c r="H17" s="36">
        <f t="shared" si="2"/>
        <v>2.5</v>
      </c>
      <c r="I17" s="38" t="s">
        <v>10</v>
      </c>
    </row>
    <row r="18" spans="1:9" ht="15" thickBot="1" x14ac:dyDescent="0.35">
      <c r="A18" s="15" t="s">
        <v>26</v>
      </c>
      <c r="B18" s="31">
        <v>2.8</v>
      </c>
      <c r="C18" s="31">
        <v>2.8</v>
      </c>
      <c r="D18" s="31">
        <v>2.8</v>
      </c>
      <c r="E18" s="16">
        <v>20</v>
      </c>
      <c r="F18" s="31">
        <v>50</v>
      </c>
      <c r="G18" s="23">
        <f t="shared" si="0"/>
        <v>30</v>
      </c>
      <c r="H18" s="27">
        <f t="shared" si="2"/>
        <v>2.8</v>
      </c>
      <c r="I18" s="38" t="s">
        <v>10</v>
      </c>
    </row>
    <row r="19" spans="1:9" ht="15" thickBot="1" x14ac:dyDescent="0.35">
      <c r="A19" s="1"/>
      <c r="B19" s="1"/>
      <c r="C19" s="1"/>
      <c r="D19" s="1"/>
      <c r="E19" s="1"/>
      <c r="F19" s="1"/>
      <c r="G19" s="1"/>
      <c r="H19" s="6"/>
    </row>
    <row r="20" spans="1:9" ht="21.6" thickBot="1" x14ac:dyDescent="0.35">
      <c r="A20" s="39" t="s">
        <v>20</v>
      </c>
      <c r="B20" s="40"/>
      <c r="C20" s="40"/>
      <c r="D20" s="41"/>
      <c r="E20" s="1"/>
      <c r="F20" s="1"/>
      <c r="G20" s="2"/>
      <c r="H20" s="6"/>
    </row>
    <row r="21" spans="1:9" x14ac:dyDescent="0.3">
      <c r="A21" s="74" t="s">
        <v>15</v>
      </c>
      <c r="B21" s="75"/>
      <c r="C21" s="76">
        <f>SUM(H11:H18)</f>
        <v>576.30292999999995</v>
      </c>
      <c r="D21" s="77"/>
      <c r="E21" s="1"/>
      <c r="F21" s="1"/>
      <c r="G21" s="2"/>
      <c r="H21" s="6"/>
    </row>
    <row r="22" spans="1:9" x14ac:dyDescent="0.3">
      <c r="A22" s="46" t="s">
        <v>16</v>
      </c>
      <c r="B22" s="78"/>
      <c r="C22" s="50">
        <f>B7/C21</f>
        <v>2.0822382423077395</v>
      </c>
      <c r="D22" s="51"/>
      <c r="E22" s="1"/>
      <c r="F22" s="1"/>
      <c r="G22" s="1"/>
      <c r="H22" s="1"/>
    </row>
    <row r="23" spans="1:9" ht="15" thickBot="1" x14ac:dyDescent="0.35">
      <c r="A23" s="70" t="s">
        <v>17</v>
      </c>
      <c r="B23" s="71"/>
      <c r="C23" s="72">
        <f>C22-B8</f>
        <v>-21.917761757692261</v>
      </c>
      <c r="D23" s="73"/>
    </row>
  </sheetData>
  <mergeCells count="10">
    <mergeCell ref="A1:H3"/>
    <mergeCell ref="A4:H5"/>
    <mergeCell ref="E7:F7"/>
    <mergeCell ref="A20:D20"/>
    <mergeCell ref="A23:B23"/>
    <mergeCell ref="C23:D23"/>
    <mergeCell ref="A21:B21"/>
    <mergeCell ref="C21:D21"/>
    <mergeCell ref="A22:B22"/>
    <mergeCell ref="C22:D22"/>
  </mergeCells>
  <conditionalFormatting sqref="C22:D22">
    <cfRule type="cellIs" dxfId="3" priority="1" operator="greaterThan">
      <formula>$B$8</formula>
    </cfRule>
    <cfRule type="cellIs" dxfId="2" priority="2" operator="lessThan">
      <formula>$B$8</formula>
    </cfRule>
  </conditionalFormatting>
  <conditionalFormatting sqref="C23:D23">
    <cfRule type="cellIs" dxfId="1" priority="3" operator="greaterThan">
      <formula>0</formula>
    </cfRule>
    <cfRule type="cellIs" dxfId="0" priority="4" operator="lessThan">
      <formula>0</formula>
    </cfRule>
  </conditionalFormatting>
  <pageMargins left="0.2" right="0.2" top="0.2" bottom="0.2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Battery Budget - Typical</vt:lpstr>
      <vt:lpstr>Battery Budget - Maximum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2024-11-02T01:28:23Z</dcterms:modified>
</cp:coreProperties>
</file>